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7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8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9.xml" ContentType="application/vnd.openxmlformats-officedocument.drawing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9 (ลงในงานจัดการพลังงาน)\"/>
    </mc:Choice>
  </mc:AlternateContent>
  <bookViews>
    <workbookView xWindow="0" yWindow="0" windowWidth="23040" windowHeight="8676" tabRatio="702" activeTab="2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ที่จอดรถวิทยาลัยพลังงานทดแทน 40" sheetId="4" r:id="rId4"/>
    <sheet name="วิทยาลัยพลังงานทดแทน 300 kW" sheetId="7" r:id="rId5"/>
    <sheet name="สนามกีฬาอินทนิล 40 kW " sheetId="5" r:id="rId6"/>
    <sheet name="อาคารหอพักอุดมศิลป์ 80 kW" sheetId="8" r:id="rId7"/>
    <sheet name="อาคารระบบประปา 20 kW " sheetId="9" r:id="rId8"/>
    <sheet name="อาคารระบบบำบัดน้ำเสีย 10 kW " sheetId="10" r:id="rId9"/>
  </sheets>
  <definedNames>
    <definedName name="_xlnm.Print_Area" localSheetId="4">'วิทยาลัยพลังงานทดแทน 300 kW'!$A$1:$K$96</definedName>
    <definedName name="_xlnm.Print_Area" localSheetId="5">'สนามกีฬาอินทนิล 40 kW '!$A$1:$K$16</definedName>
    <definedName name="_xlnm.Print_Area" localSheetId="2">'อาคารยรรยง สิทธิชัย 20 kW'!$A$1:$L$16</definedName>
    <definedName name="_xlnm.Print_Area" localSheetId="0">'อาคารสำนักงานมหาวิทยาลัย 110 kW'!$A$1:$I$104</definedName>
    <definedName name="_xlnm.Print_Area" localSheetId="1">'อาคารอำนวย ยศสุข 300 kW'!$A$1:$H$90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 l="1"/>
  <c r="C15" i="8"/>
  <c r="K16" i="5" l="1"/>
  <c r="K16" i="7"/>
  <c r="K16" i="4"/>
  <c r="L16" i="1"/>
  <c r="H16" i="6"/>
  <c r="I16" i="3"/>
  <c r="C14" i="8" l="1"/>
  <c r="C13" i="8"/>
  <c r="C12" i="8" l="1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J16" i="5" l="1"/>
  <c r="J16" i="7"/>
  <c r="J16" i="4"/>
  <c r="K16" i="1"/>
  <c r="G16" i="6" l="1"/>
  <c r="H16" i="3"/>
  <c r="B12" i="8" l="1"/>
  <c r="B11" i="8" l="1"/>
  <c r="B10" i="8" l="1"/>
  <c r="B9" i="8" l="1"/>
  <c r="B8" i="8"/>
  <c r="B7" i="8" l="1"/>
  <c r="B6" i="8"/>
  <c r="B5" i="8"/>
  <c r="B4" i="8"/>
  <c r="F16" i="10" l="1"/>
  <c r="E16" i="10"/>
  <c r="D16" i="10"/>
  <c r="C16" i="10"/>
  <c r="B16" i="10"/>
  <c r="F16" i="9"/>
  <c r="E16" i="9"/>
  <c r="D16" i="9"/>
  <c r="C16" i="9"/>
  <c r="B16" i="9"/>
  <c r="B16" i="8" l="1"/>
  <c r="D16" i="8"/>
  <c r="C16" i="8"/>
  <c r="E16" i="8" l="1"/>
  <c r="H16" i="5"/>
  <c r="I16" i="7" l="1"/>
  <c r="I16" i="4"/>
  <c r="J16" i="1"/>
  <c r="F16" i="6"/>
  <c r="G16" i="3"/>
  <c r="C4" i="6" l="1"/>
  <c r="G16" i="1" l="1"/>
  <c r="H16" i="7" l="1"/>
  <c r="G16" i="7"/>
  <c r="F16" i="7"/>
  <c r="E16" i="7"/>
  <c r="D16" i="7"/>
  <c r="C16" i="7"/>
  <c r="B16" i="7"/>
  <c r="I16" i="5" l="1"/>
  <c r="H16" i="4"/>
  <c r="I16" i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G16" i="4"/>
  <c r="F16" i="4"/>
  <c r="E16" i="4"/>
  <c r="D16" i="4"/>
  <c r="C16" i="4"/>
  <c r="B16" i="4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C16" i="5"/>
  <c r="D16" i="5"/>
  <c r="E16" i="5"/>
  <c r="F16" i="5"/>
  <c r="G16" i="5"/>
  <c r="B16" i="5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<sst xmlns="http://schemas.openxmlformats.org/spreadsheetml/2006/main" count="488" uniqueCount="39">
  <si>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</si>
  <si>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</si>
  <si>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</si>
  <si>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</si>
  <si>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</si>
  <si>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</si>
  <si>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</si>
  <si>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</si>
  <si>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</si>
  <si>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</si>
  <si>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</si>
  <si>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</si>
  <si>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</si>
  <si>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</si>
  <si>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</si>
  <si>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(สนามกีฬาอินทนิล 40 kW)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</si>
  <si>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</si>
  <si>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</si>
  <si>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(ที่จอดรถวิทยาลัยพลังงานทดแทน 40 kW)</t>
  </si>
  <si>
    <t>การผลิตกระแสไฟฟ้าจากโซล่าเซลล์  (อาคารอำนวย ยศสุข 300 kW)</t>
  </si>
  <si>
    <t>การผลิตกระแสไฟฟ้าจากโซล่าเซลล์  (วิทยาลัยพลังงานทดแทน 300 kW)</t>
  </si>
  <si>
    <t>กุมภาพันธ์</t>
  </si>
  <si>
    <t>การผลิตกระแสไฟฟ้าจากโซล่าเซลล์ (อาคารหอพักอุดมศิลป์ 80 kW)</t>
  </si>
  <si>
    <t>การผลิตกระแสไฟฟ้าจากโซล่าเซลล์ (อาคารระบบประปา 20 kW)</t>
  </si>
  <si>
    <r>
      <t xml:space="preserve">การผลิตกระแสไฟฟ้าจากโซล่าเซลล์ (อาคารระบบบำบัดน้ำเสีย 10 kW) </t>
    </r>
    <r>
      <rPr>
        <b/>
        <u/>
        <sz val="18"/>
        <color rgb="FFFF0000"/>
        <rFont val="Angsana New"/>
        <family val="1"/>
      </rPr>
      <t>ไม่สามารถดูข้อมูลได้</t>
    </r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</si>
  <si>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</si>
  <si>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</si>
  <si>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</si>
  <si>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</si>
  <si>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</si>
  <si>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</si>
  <si>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</si>
  <si>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</si>
  <si>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</si>
  <si>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</si>
  <si>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</si>
  <si>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</si>
  <si>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</si>
  <si>
    <t>หน่วย  (2571)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</si>
</sst>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  <font>
      <b/>
      <sz val="18"/>
      <color rgb="FF002060"/>
      <name val="Angsana New"/>
      <family val="1"/>
    </font>
    <font>
      <sz val="18"/>
      <color rgb="FF002060"/>
      <name val="Angsana New"/>
      <family val="1"/>
    </font>
    <font>
      <b/>
      <u/>
      <sz val="18"/>
      <color rgb="FFFF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0" fontId="1" fillId="0" borderId="0" xfId="0" applyFont="1" applyAlignment="1">
      <alignment horizontal="left" vertical="center"/>
    </xf>
    <xf numFmtId="4" fontId="4" fillId="0" borderId="1" xfId="0" applyNumberFormat="1" applyFont="1" applyBorder="1" applyAlignment="1">
      <alignment horizontal="center" shrinkToFit="1"/>
    </xf>
    <xf numFmtId="4" fontId="5" fillId="0" borderId="1" xfId="0" applyNumberFormat="1" applyFont="1" applyBorder="1" applyAlignment="1">
      <alignment horizontal="center" shrinkToFit="1"/>
    </xf>
    <xf numFmtId="4" fontId="6" fillId="0" borderId="1" xfId="0" applyNumberFormat="1" applyFont="1" applyBorder="1" applyAlignment="1">
      <alignment horizontal="center" shrinkToFit="1"/>
    </xf>
    <xf numFmtId="2" fontId="2" fillId="0" borderId="1" xfId="0" applyNumberFormat="1" applyFont="1" applyBorder="1" applyAlignment="1">
      <alignment horizontal="center"/>
    </xf>
    <xf numFmtId="4" fontId="2" fillId="2" borderId="1" xfId="0" applyNumberFormat="1" applyFont="1" applyFill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  <c:pt idx="10">
                  <c:v>20750</c:v>
                </c:pt>
                <c:pt idx="11">
                  <c:v>28550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kW'!$H$2:$H$3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kW'!$H$4:$H$15</c:f>
              <c:numCache>
                <c:formatCode>#,##0.00</c:formatCode>
                <c:ptCount val="12"/>
                <c:pt idx="0">
                  <c:v>29210</c:v>
                </c:pt>
                <c:pt idx="1">
                  <c:v>25740</c:v>
                </c:pt>
                <c:pt idx="2">
                  <c:v>30510</c:v>
                </c:pt>
                <c:pt idx="3">
                  <c:v>28940</c:v>
                </c:pt>
                <c:pt idx="4">
                  <c:v>28140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40'!$C$2:$C$3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40'!$C$4:$C$15</c:f>
            </c:numRef>
          </c:val>
          <c:extLst>
            <c:ext xmlns:c16="http://schemas.microsoft.com/office/drawing/2014/chart" uri="{C3380CC4-5D6E-409C-BE32-E72D297353CC}">
              <c16:uniqueId val="{00000000-718E-45D0-8B20-C4109C85FA69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2-718E-45D0-8B20-C4109C85F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40'!$D$4:$D$15</c:f>
            </c:numRef>
          </c:val>
          <c:extLst>
            <c:ext xmlns:c16="http://schemas.microsoft.com/office/drawing/2014/chart" uri="{C3380CC4-5D6E-409C-BE32-E72D297353CC}">
              <c16:uniqueId val="{00000000-28BE-4DA4-8845-D5F3FBB43E9E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2-28BE-4DA4-8845-D5F3FBB43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40'!$E$4:$E$15</c:f>
            </c:numRef>
          </c:val>
          <c:extLst>
            <c:ext xmlns:c16="http://schemas.microsoft.com/office/drawing/2014/chart" uri="{C3380CC4-5D6E-409C-BE32-E72D297353CC}">
              <c16:uniqueId val="{00000000-93ED-4FF9-840A-F02B2427753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ED-4FF9-840A-F02B24277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40'!$F$4:$F$15</c:f>
              <c:numCache>
                <c:formatCode>#,##0.00</c:formatCode>
                <c:ptCount val="12"/>
                <c:pt idx="0">
                  <c:v>2107.5300000000002</c:v>
                </c:pt>
                <c:pt idx="1">
                  <c:v>2310.4299999999998</c:v>
                </c:pt>
                <c:pt idx="2">
                  <c:v>2744.75</c:v>
                </c:pt>
                <c:pt idx="3">
                  <c:v>2677.97</c:v>
                </c:pt>
                <c:pt idx="4">
                  <c:v>3153.01</c:v>
                </c:pt>
                <c:pt idx="5">
                  <c:v>2267.83</c:v>
                </c:pt>
                <c:pt idx="6">
                  <c:v>2031.45</c:v>
                </c:pt>
                <c:pt idx="7">
                  <c:v>1958.93</c:v>
                </c:pt>
                <c:pt idx="8">
                  <c:v>1688.58</c:v>
                </c:pt>
                <c:pt idx="9">
                  <c:v>1506.9</c:v>
                </c:pt>
                <c:pt idx="10">
                  <c:v>1364.08</c:v>
                </c:pt>
                <c:pt idx="11">
                  <c:v>1292.69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0D4-AF6E-65A739F993F1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48-40D4-AF6E-65A739F99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40'!$G$4:$G$15</c:f>
              <c:numCache>
                <c:formatCode>#,##0.00</c:formatCode>
                <c:ptCount val="12"/>
                <c:pt idx="0">
                  <c:v>1399.55</c:v>
                </c:pt>
                <c:pt idx="1">
                  <c:v>1481.34</c:v>
                </c:pt>
                <c:pt idx="2">
                  <c:v>1947.01</c:v>
                </c:pt>
                <c:pt idx="3">
                  <c:v>2110.94</c:v>
                </c:pt>
                <c:pt idx="4">
                  <c:v>1978.75</c:v>
                </c:pt>
                <c:pt idx="5">
                  <c:v>1709.26</c:v>
                </c:pt>
                <c:pt idx="6">
                  <c:v>1528.22</c:v>
                </c:pt>
                <c:pt idx="7">
                  <c:v>1311.3</c:v>
                </c:pt>
                <c:pt idx="8">
                  <c:v>1057.1600000000001</c:v>
                </c:pt>
                <c:pt idx="9">
                  <c:v>979.04</c:v>
                </c:pt>
                <c:pt idx="10">
                  <c:v>873.74</c:v>
                </c:pt>
                <c:pt idx="11">
                  <c:v>725.98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2-47A4-AA8D-42F404B8D752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2-47A4-AA8D-42F404B8D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ที่จอดรถวิทยาลัยพลังงานทดแทน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'ที่จอดรถวิทยาลัยพลังงานทดแทน 40'!$H$2:$H$3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40'!$H$4:$H$15</c:f>
              <c:numCache>
                <c:formatCode>#,##0.00</c:formatCode>
                <c:ptCount val="12"/>
                <c:pt idx="0">
                  <c:v>788.25</c:v>
                </c:pt>
                <c:pt idx="1">
                  <c:v>914.15</c:v>
                </c:pt>
                <c:pt idx="2">
                  <c:v>108.81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B5-4860-96DF-36B94C85A3F4}"/>
            </c:ext>
          </c:extLst>
        </c:ser>
        <c:ser>
          <c:idx val="1"/>
          <c:order val="1"/>
          <c:tx>
            <c:strRef>
              <c:f>'ที่จอดรถวิทยาลัยพลังงานทดแทน 40'!$I$2:$I$3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'ที่จอดรถวิทยาลัยพลังงานทดแทน 40'!$A$4:$A$15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'ที่จอดรถวิทยาลัยพลังงานทดแทน 40'!$I$4:$I$15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5-4860-96DF-36B94C85A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kW'!$C$4:$C$15</c:f>
            </c:numRef>
          </c:val>
          <c:extLst>
            <c:ext xmlns:c16="http://schemas.microsoft.com/office/drawing/2014/chart" uri="{C3380CC4-5D6E-409C-BE32-E72D297353CC}">
              <c16:uniqueId val="{00000000-1391-4D3B-AED5-38144E632199}"/>
            </c:ext>
          </c:extLst>
        </c:ser>
        <c:ser>
          <c:idx val="1"/>
          <c:order val="1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1-1391-4D3B-AED5-38144E632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kW'!$D$4:$D$15</c:f>
            </c:numRef>
          </c:val>
          <c:extLst>
            <c:ext xmlns:c16="http://schemas.microsoft.com/office/drawing/2014/chart" uri="{C3380CC4-5D6E-409C-BE32-E72D297353CC}">
              <c16:uniqueId val="{00000000-D340-4DA2-BF09-275509C00929}"/>
            </c:ext>
          </c:extLst>
        </c:ser>
        <c:ser>
          <c:idx val="1"/>
          <c:order val="1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1-D340-4DA2-BF09-275509C00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kW'!$E$4:$E$15</c:f>
            </c:numRef>
          </c:val>
          <c:extLst>
            <c:ext xmlns:c16="http://schemas.microsoft.com/office/drawing/2014/chart" uri="{C3380CC4-5D6E-409C-BE32-E72D297353CC}">
              <c16:uniqueId val="{00000000-613A-419F-B3BF-4784CA71A6EE}"/>
            </c:ext>
          </c:extLst>
        </c:ser>
        <c:ser>
          <c:idx val="1"/>
          <c:order val="1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A-419F-B3BF-4784CA71A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kW'!$F$2:$F$3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kW'!$F$4:$F$15</c:f>
              <c:numCache>
                <c:formatCode>#,##0.00</c:formatCode>
                <c:ptCount val="12"/>
                <c:pt idx="0">
                  <c:v>27100</c:v>
                </c:pt>
                <c:pt idx="1">
                  <c:v>29300</c:v>
                </c:pt>
                <c:pt idx="2">
                  <c:v>27812</c:v>
                </c:pt>
                <c:pt idx="3">
                  <c:v>27247</c:v>
                </c:pt>
                <c:pt idx="4">
                  <c:v>32824</c:v>
                </c:pt>
                <c:pt idx="5">
                  <c:v>29334</c:v>
                </c:pt>
                <c:pt idx="6">
                  <c:v>20835</c:v>
                </c:pt>
                <c:pt idx="7">
                  <c:v>25238</c:v>
                </c:pt>
                <c:pt idx="8">
                  <c:v>29076</c:v>
                </c:pt>
                <c:pt idx="9">
                  <c:v>28371</c:v>
                </c:pt>
                <c:pt idx="10">
                  <c:v>28898</c:v>
                </c:pt>
                <c:pt idx="11">
                  <c:v>28517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E9-48CB-86F1-9FB3B5A239AE}"/>
            </c:ext>
          </c:extLst>
        </c:ser>
        <c:ser>
          <c:idx val="1"/>
          <c:order val="1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E9-48CB-86F1-9FB3B5A23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2</a:t>
            </a:r>
            <a:r>
              <a:rPr lang="en-US" sz="1400"/>
              <a:t>-202</a:t>
            </a:r>
            <a:r>
              <a:rPr lang="th-TH" sz="1400"/>
              <a:t>3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kW'!$G$2:$G$3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kW'!$G$4:$G$15</c:f>
              <c:numCache>
                <c:formatCode>#,##0.00</c:formatCode>
                <c:ptCount val="12"/>
                <c:pt idx="0">
                  <c:v>28948</c:v>
                </c:pt>
                <c:pt idx="1">
                  <c:v>22892</c:v>
                </c:pt>
                <c:pt idx="2">
                  <c:v>29856</c:v>
                </c:pt>
                <c:pt idx="3">
                  <c:v>45779</c:v>
                </c:pt>
                <c:pt idx="4">
                  <c:v>28953</c:v>
                </c:pt>
                <c:pt idx="5">
                  <c:v>35882</c:v>
                </c:pt>
                <c:pt idx="6">
                  <c:v>24988</c:v>
                </c:pt>
                <c:pt idx="7">
                  <c:v>33456</c:v>
                </c:pt>
                <c:pt idx="8">
                  <c:v>26386</c:v>
                </c:pt>
                <c:pt idx="9">
                  <c:v>31113</c:v>
                </c:pt>
                <c:pt idx="10">
                  <c:v>37068</c:v>
                </c:pt>
                <c:pt idx="11">
                  <c:v>47603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B-49D2-A7AD-D61D97EE9A6D}"/>
            </c:ext>
          </c:extLst>
        </c:ser>
        <c:ser>
          <c:idx val="1"/>
          <c:order val="1"/>
          <c:tx>
            <c:strRef>
              <c:f>'วิทยาลัยพลังงานทดแทน 300 kW'!$H$2:$H$3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kW'!$H$4:$H$15</c:f>
              <c:numCache>
                <c:formatCode>#,##0.00</c:formatCode>
                <c:ptCount val="12"/>
                <c:pt idx="0">
                  <c:v>28616</c:v>
                </c:pt>
                <c:pt idx="1">
                  <c:v>28285</c:v>
                </c:pt>
                <c:pt idx="2">
                  <c:v>31184</c:v>
                </c:pt>
                <c:pt idx="3">
                  <c:v>32201</c:v>
                </c:pt>
                <c:pt idx="4">
                  <c:v>35222</c:v>
                </c:pt>
                <c:pt idx="5">
                  <c:v>34042</c:v>
                </c:pt>
                <c:pt idx="6">
                  <c:v>39511</c:v>
                </c:pt>
                <c:pt idx="7">
                  <c:v>26899</c:v>
                </c:pt>
                <c:pt idx="8">
                  <c:v>28017</c:v>
                </c:pt>
                <c:pt idx="9">
                  <c:v>0</c:v>
                </c:pt>
                <c:pt idx="10">
                  <c:v>0</c:v>
                </c:pt>
                <c:pt idx="11">
                  <c:v>28027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7B-49D2-A7AD-D61D97EE9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วิทยาลัยพลังงานทดแทน </a:t>
            </a:r>
            <a:r>
              <a:rPr lang="en-US" sz="1400"/>
              <a:t>30</a:t>
            </a:r>
            <a:r>
              <a:rPr lang="th-TH" sz="1400"/>
              <a:t>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17117288049837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'วิทยาลัยพลังงานทดแทน 300 kW'!$I$2:$I$3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kW'!$I$4:$I$15</c:f>
              <c:numCache>
                <c:formatCode>#,##0.00</c:formatCode>
                <c:ptCount val="12"/>
                <c:pt idx="0">
                  <c:v>16787</c:v>
                </c:pt>
                <c:pt idx="1">
                  <c:v>27826</c:v>
                </c:pt>
                <c:pt idx="2">
                  <c:v>29018</c:v>
                </c:pt>
                <c:pt idx="3">
                  <c:v>82867</c:v>
                </c:pt>
                <c:pt idx="4">
                  <c:v>8424</c:v>
                </c:pt>
                <c:pt idx="5">
                  <c:v>16787</c:v>
                </c:pt>
                <c:pt idx="6">
                  <c:v>9107.1299999999992</c:v>
                </c:pt>
                <c:pt idx="7">
                  <c:v>10634.56</c:v>
                </c:pt>
                <c:pt idx="8">
                  <c:v>10285.629999999999</c:v>
                </c:pt>
                <c:pt idx="9">
                  <c:v>8798.56</c:v>
                </c:pt>
                <c:pt idx="10">
                  <c:v>7168.79</c:v>
                </c:pt>
                <c:pt idx="11">
                  <c:v>7386.37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2-4B89-AEA0-09F771E8DCD0}"/>
            </c:ext>
          </c:extLst>
        </c:ser>
        <c:ser>
          <c:idx val="1"/>
          <c:order val="1"/>
          <c:tx>
            <c:strRef>
              <c:f>'วิทยาลัยพลังงานทดแทน 300 kW'!$J$2:$J$3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'วิทยาลัยพลังงานทดแทน 300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'วิทยาลัยพลังงานทดแทน 300 kW'!$J$4:$J$15</c:f>
              <c:numCache>
                <c:formatCode>#,##0.00</c:formatCode>
                <c:ptCount val="12"/>
                <c:pt idx="0">
                  <c:v>4699.17</c:v>
                </c:pt>
                <c:pt idx="1">
                  <c:v>2272.46</c:v>
                </c:pt>
                <c:pt idx="2">
                  <c:v>4131.3900000000003</c:v>
                </c:pt>
                <c:pt idx="3">
                  <c:v>3752.9300000000003</c:v>
                </c:pt>
                <c:pt idx="4">
                  <c:v>3090.35</c:v>
                </c:pt>
                <c:pt idx="5">
                  <c:v>5211.7000000000007</c:v>
                </c:pt>
                <c:pt idx="6">
                  <c:v>6736.52</c:v>
                </c:pt>
                <c:pt idx="7">
                  <c:v>3271.75</c:v>
                </c:pt>
                <c:pt idx="8">
                  <c:v>7300.36</c:v>
                </c:pt>
                <c:pt idx="9">
                  <c:v>4069.13</c:v>
                </c:pt>
                <c:pt idx="10">
                  <c:v>1235.8</c:v>
                </c:pt>
                <c:pt idx="11">
                  <c:v>2607.39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2-4B89-AEA0-09F771E8D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'!$B$2:$B$3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'!$B$4:$B$15</c:f>
            </c:numRef>
          </c:val>
          <c:extLst>
            <c:ext xmlns:c16="http://schemas.microsoft.com/office/drawing/2014/chart" uri="{C3380CC4-5D6E-409C-BE32-E72D297353CC}">
              <c16:uniqueId val="{00000000-1B8A-4923-B8EB-4026A0AAC83A}"/>
            </c:ext>
          </c:extLst>
        </c:ser>
        <c:ser>
          <c:idx val="1"/>
          <c:order val="1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1-1B8A-4923-B8EB-4026A0AAC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'!$C$2:$C$3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'!$C$4:$C$15</c:f>
            </c:numRef>
          </c:val>
          <c:extLst>
            <c:ext xmlns:c16="http://schemas.microsoft.com/office/drawing/2014/chart" uri="{C3380CC4-5D6E-409C-BE32-E72D297353CC}">
              <c16:uniqueId val="{00000000-6D4C-4795-BB0A-FF6E26E2BEA8}"/>
            </c:ext>
          </c:extLst>
        </c:ser>
        <c:ser>
          <c:idx val="1"/>
          <c:order val="1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2-6D4C-4795-BB0A-FF6E26E2B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สนามกีฬาอินทนิล 40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'สนามกีฬาอินทนิล 40 kW '!$D$2:$D$3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'!$D$4:$D$15</c:f>
            </c:numRef>
          </c:val>
          <c:extLst>
            <c:ext xmlns:c16="http://schemas.microsoft.com/office/drawing/2014/chart" uri="{C3380CC4-5D6E-409C-BE32-E72D297353CC}">
              <c16:uniqueId val="{00000000-7422-4F61-95DA-123768B15804}"/>
            </c:ext>
          </c:extLst>
        </c:ser>
        <c:ser>
          <c:idx val="1"/>
          <c:order val="1"/>
          <c:tx>
            <c:strRef>
              <c:f>'สนามกีฬาอินทนิล 40 kW '!$E$2:$E$3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'สนามกีฬาอินทนิล 40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'สนามกีฬาอินทนิล 40 kW '!$E$4:$E$15</c:f>
            </c:numRef>
          </c:val>
          <c:extLst>
            <c:ext xmlns:c16="http://schemas.microsoft.com/office/drawing/2014/chart" uri="{C3380CC4-5D6E-409C-BE32-E72D297353CC}">
              <c16:uniqueId val="{00000002-7422-4F61-95DA-123768B15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  <c:pt idx="10">
                  <c:v>4551.4000000000233</c:v>
                </c:pt>
                <c:pt idx="11">
                  <c:v>7786.5199999999022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  <c:pt idx="1">
                  <c:v>10494.080000000075</c:v>
                </c:pt>
                <c:pt idx="2">
                  <c:v>8751.5999999999767</c:v>
                </c:pt>
                <c:pt idx="3">
                  <c:v>4523</c:v>
                </c:pt>
                <c:pt idx="4">
                  <c:v>5051</c:v>
                </c:pt>
                <c:pt idx="5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  <c:pt idx="0">
                  <c:v>10494.080000000075</c:v>
                </c:pt>
                <c:pt idx="1">
                  <c:v>8751.5999999999767</c:v>
                </c:pt>
                <c:pt idx="2">
                  <c:v>4523</c:v>
                </c:pt>
                <c:pt idx="3">
                  <c:v>5051</c:v>
                </c:pt>
                <c:pt idx="4">
                  <c:v>6710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</a:t>
            </a:r>
            <a:r>
              <a:rPr lang="en-US" sz="1400"/>
              <a:t>568</a:t>
            </a:r>
            <a:r>
              <a:rPr lang="th-TH" sz="1400"/>
              <a:t>-2</a:t>
            </a:r>
            <a:r>
              <a:rPr lang="en-US" sz="1400"/>
              <a:t>569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D-447E-B699-269411D9654B}"/>
            </c:ext>
          </c:extLst>
        </c:ser>
        <c:ser>
          <c:idx val="1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0-406C-92D2-F21155125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6.1298236480770485E-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58.46</c:v>
                </c:pt>
                <c:pt idx="3">
                  <c:v>60.76</c:v>
                </c:pt>
                <c:pt idx="4">
                  <c:v>62.8</c:v>
                </c:pt>
                <c:pt idx="5">
                  <c:v>64</c:v>
                </c:pt>
                <c:pt idx="6">
                  <c:v>66.7</c:v>
                </c:pt>
                <c:pt idx="7">
                  <c:v>68.5</c:v>
                </c:pt>
                <c:pt idx="8">
                  <c:v>70.290000000000006</c:v>
                </c:pt>
                <c:pt idx="9">
                  <c:v>72.02</c:v>
                </c:pt>
                <c:pt idx="10">
                  <c:v>73.989999999999995</c:v>
                </c:pt>
                <c:pt idx="11" formatCode="0.00">
                  <c:v>75.099999999999994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2C-4170-86A8-F240B0B9EE75}"/>
            </c:ext>
          </c:extLst>
        </c:ser>
        <c:ser>
          <c:idx val="1"/>
          <c:order val="1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2C-4170-86A8-F240B0B9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'อาคารระบบประปา 20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'!$C$4:$C$15</c:f>
              <c:numCache>
                <c:formatCode>#,##0.00</c:formatCode>
                <c:ptCount val="12"/>
                <c:pt idx="0">
                  <c:v>77.2</c:v>
                </c:pt>
                <c:pt idx="1">
                  <c:v>79</c:v>
                </c:pt>
                <c:pt idx="2">
                  <c:v>80.8</c:v>
                </c:pt>
                <c:pt idx="3">
                  <c:v>83.3</c:v>
                </c:pt>
                <c:pt idx="4">
                  <c:v>85.34</c:v>
                </c:pt>
                <c:pt idx="5">
                  <c:v>87.03</c:v>
                </c:pt>
                <c:pt idx="6">
                  <c:v>88.59</c:v>
                </c:pt>
                <c:pt idx="7">
                  <c:v>90.15</c:v>
                </c:pt>
                <c:pt idx="8">
                  <c:v>92.48</c:v>
                </c:pt>
                <c:pt idx="9">
                  <c:v>94.04</c:v>
                </c:pt>
                <c:pt idx="10">
                  <c:v>95.45</c:v>
                </c:pt>
                <c:pt idx="11" formatCode="General">
                  <c:v>97.18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82C-4FFD-845A-C58EA91FE681}"/>
            </c:ext>
          </c:extLst>
        </c:ser>
        <c:ser>
          <c:idx val="0"/>
          <c:order val="1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82C-4FFD-845A-C58EA91FE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652981899060982E-2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'!$D$4:$D$15</c:f>
              <c:numCache>
                <c:formatCode>#,##0.00</c:formatCode>
                <c:ptCount val="12"/>
                <c:pt idx="0">
                  <c:v>99.13</c:v>
                </c:pt>
                <c:pt idx="1">
                  <c:v>100.68</c:v>
                </c:pt>
                <c:pt idx="2">
                  <c:v>102.5</c:v>
                </c:pt>
                <c:pt idx="3">
                  <c:v>102.5</c:v>
                </c:pt>
                <c:pt idx="4">
                  <c:v>104.01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A-4B6B-9A90-B1C201ED65D2}"/>
            </c:ext>
          </c:extLst>
        </c:ser>
        <c:ser>
          <c:idx val="1"/>
          <c:order val="1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E08A-4B6B-9A90-B1C201ED6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อาคารระบบประปา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'อาคารระบบประปา 20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C97-4921-8CCF-C0CDE4711933}"/>
            </c:ext>
          </c:extLst>
        </c:ser>
        <c:ser>
          <c:idx val="1"/>
          <c:order val="1"/>
          <c:tx>
            <c:strRef>
              <c:f>'อาคารระบบประปา 20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'อาคารระบบประปา 20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'อาคารระบบประปา 20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2-4C97-4921-8CCF-C0CDE4711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  <a:r>
              <a:rPr lang="th-TH" sz="1400"/>
              <a:t> </a:t>
            </a:r>
            <a:endParaRPr lang="en-US" sz="1400"/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2490-4120-B549-4801DDD36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85737625151389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'!$B$4:$B$15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95E-4C1E-A32A-71419AE1183B}"/>
            </c:ext>
          </c:extLst>
        </c:ser>
        <c:ser>
          <c:idx val="1"/>
          <c:order val="1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095E-4C1E-A32A-71419AE11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2025</a:t>
            </a:r>
            <a:r>
              <a:rPr lang="en-US" sz="1400"/>
              <a:t>-</a:t>
            </a:r>
            <a:r>
              <a:rPr lang="th-TH" sz="1400"/>
              <a:t>2026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2"/>
          <c:order val="0"/>
          <c:tx>
            <c:strRef>
              <c:f>'อาคารระบบบำบัดน้ำเสีย 10 kW 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'!$C$4:$C$15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4BD0-40DE-B7B1-A9BEA84032DB}"/>
            </c:ext>
          </c:extLst>
        </c:ser>
        <c:ser>
          <c:idx val="0"/>
          <c:order val="1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4BD0-40DE-B7B1-A9BEA8403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760096404843128"/>
          <c:y val="0.89911565108415492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2026</a:t>
            </a:r>
            <a:r>
              <a:rPr lang="en-US" sz="1400"/>
              <a:t>-</a:t>
            </a:r>
            <a:r>
              <a:rPr lang="th-TH" sz="1400"/>
              <a:t>2027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C6C0-4F80-9E67-FEF7121C4E3C}"/>
            </c:ext>
          </c:extLst>
        </c:ser>
        <c:ser>
          <c:idx val="1"/>
          <c:order val="1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C6C0-4F80-9E67-FEF7121C4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2027</a:t>
            </a:r>
            <a:r>
              <a:rPr lang="en-US" sz="1400"/>
              <a:t>-</a:t>
            </a:r>
            <a:r>
              <a:rPr lang="th-TH" sz="1400"/>
              <a:t>2028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อาคารระบบบำบัดน้ำเสีย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'อาคารระบบบำบัดน้ำเสีย 10 kW 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714-443E-A5B9-D06118CD05FA}"/>
            </c:ext>
          </c:extLst>
        </c:ser>
        <c:ser>
          <c:idx val="1"/>
          <c:order val="1"/>
          <c:tx>
            <c:strRef>
              <c:f>'อาคารระบบบำบัดน้ำเสีย 10 kW '!$F$2:$F$3</c:f>
              <c:strCache>
                <c:ptCount val="2"/>
                <c:pt idx="0">
                  <c:v>หน่วย  (2571)</c:v>
                </c:pt>
                <c:pt idx="1">
                  <c:v>(kWh)</c:v>
                </c:pt>
              </c:strCache>
            </c:strRef>
          </c:tx>
          <c:invertIfNegative val="0"/>
          <c:cat>
            <c:strRef>
              <c:f>'อาคารระบบบำบัดน้ำเสีย 10 kW 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'อาคารระบบบำบัดน้ำเสีย 10 kW '!$F$4:$F$15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1-A714-443E-A5B9-D06118CD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6682954651104579"/>
          <c:y val="0.89536189733040117"/>
          <c:w val="0.48496767434043497"/>
          <c:h val="6.33450379513371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200"/>
              <a:t>การผลิตกระแสไฟฟ้าจากโซล่าเซลล์ </a:t>
            </a:r>
            <a:r>
              <a:rPr lang="en-US" sz="1200"/>
              <a:t>(kWh) 2568-2569</a:t>
            </a:r>
            <a:endParaRPr lang="th-TH" sz="12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  <c:pt idx="10">
                  <c:v>6710</c:v>
                </c:pt>
                <c:pt idx="11">
                  <c:v>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kW'!$I$2:$I$3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kW'!$I$4:$I$15</c:f>
              <c:numCache>
                <c:formatCode>#,##0.00</c:formatCode>
                <c:ptCount val="12"/>
                <c:pt idx="0">
                  <c:v>7850</c:v>
                </c:pt>
                <c:pt idx="1">
                  <c:v>7030</c:v>
                </c:pt>
                <c:pt idx="2">
                  <c:v>9400</c:v>
                </c:pt>
                <c:pt idx="3">
                  <c:v>8850</c:v>
                </c:pt>
                <c:pt idx="4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28</xdr:row>
      <xdr:rowOff>289560</xdr:rowOff>
    </xdr:from>
    <xdr:to>
      <xdr:col>8</xdr:col>
      <xdr:colOff>701040</xdr:colOff>
      <xdr:row>39</xdr:row>
      <xdr:rowOff>297180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41</xdr:row>
      <xdr:rowOff>121920</xdr:rowOff>
    </xdr:from>
    <xdr:to>
      <xdr:col>8</xdr:col>
      <xdr:colOff>769620</xdr:colOff>
      <xdr:row>52</xdr:row>
      <xdr:rowOff>175260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320040</xdr:colOff>
      <xdr:row>56</xdr:row>
      <xdr:rowOff>7620</xdr:rowOff>
    </xdr:from>
    <xdr:to>
      <xdr:col>8</xdr:col>
      <xdr:colOff>754380</xdr:colOff>
      <xdr:row>67</xdr:row>
      <xdr:rowOff>22860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68</xdr:row>
      <xdr:rowOff>38100</xdr:rowOff>
    </xdr:from>
    <xdr:to>
      <xdr:col>8</xdr:col>
      <xdr:colOff>762000</xdr:colOff>
      <xdr:row>79</xdr:row>
      <xdr:rowOff>68580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83</xdr:row>
      <xdr:rowOff>7620</xdr:rowOff>
    </xdr:from>
    <xdr:to>
      <xdr:col>8</xdr:col>
      <xdr:colOff>731520</xdr:colOff>
      <xdr:row>94</xdr:row>
      <xdr:rowOff>38100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266700</xdr:colOff>
      <xdr:row>17</xdr:row>
      <xdr:rowOff>83820</xdr:rowOff>
    </xdr:from>
    <xdr:to>
      <xdr:col>9</xdr:col>
      <xdr:colOff>594360</xdr:colOff>
      <xdr:row>26</xdr:row>
      <xdr:rowOff>167640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27</xdr:row>
      <xdr:rowOff>297180</xdr:rowOff>
    </xdr:from>
    <xdr:to>
      <xdr:col>8</xdr:col>
      <xdr:colOff>784860</xdr:colOff>
      <xdr:row>38</xdr:row>
      <xdr:rowOff>304800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40</xdr:row>
      <xdr:rowOff>30480</xdr:rowOff>
    </xdr:from>
    <xdr:to>
      <xdr:col>8</xdr:col>
      <xdr:colOff>731520</xdr:colOff>
      <xdr:row>51</xdr:row>
      <xdr:rowOff>83820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327660</xdr:colOff>
      <xdr:row>55</xdr:row>
      <xdr:rowOff>22860</xdr:rowOff>
    </xdr:from>
    <xdr:to>
      <xdr:col>8</xdr:col>
      <xdr:colOff>731520</xdr:colOff>
      <xdr:row>66</xdr:row>
      <xdr:rowOff>38100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373380</xdr:colOff>
      <xdr:row>68</xdr:row>
      <xdr:rowOff>7620</xdr:rowOff>
    </xdr:from>
    <xdr:to>
      <xdr:col>8</xdr:col>
      <xdr:colOff>708660</xdr:colOff>
      <xdr:row>79</xdr:row>
      <xdr:rowOff>38100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297180</xdr:colOff>
      <xdr:row>82</xdr:row>
      <xdr:rowOff>7620</xdr:rowOff>
    </xdr:from>
    <xdr:to>
      <xdr:col>8</xdr:col>
      <xdr:colOff>723900</xdr:colOff>
      <xdr:row>93</xdr:row>
      <xdr:rowOff>38100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243840</xdr:colOff>
      <xdr:row>17</xdr:row>
      <xdr:rowOff>152400</xdr:rowOff>
    </xdr:from>
    <xdr:to>
      <xdr:col>9</xdr:col>
      <xdr:colOff>685800</xdr:colOff>
      <xdr:row>95</xdr:row>
      <xdr:rowOff>15240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0</xdr:rowOff>
    </xdr:from>
    <xdr:to>
      <xdr:col>8</xdr:col>
      <xdr:colOff>609600</xdr:colOff>
      <xdr:row>38</xdr:row>
      <xdr:rowOff>15240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556260</xdr:colOff>
      <xdr:row>51</xdr:row>
      <xdr:rowOff>7620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17</xdr:row>
      <xdr:rowOff>137160</xdr:rowOff>
    </xdr:from>
    <xdr:to>
      <xdr:col>9</xdr:col>
      <xdr:colOff>548640</xdr:colOff>
      <xdr:row>26</xdr:row>
      <xdr:rowOff>7620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16</xdr:row>
      <xdr:rowOff>121920</xdr:rowOff>
    </xdr:from>
    <xdr:to>
      <xdr:col>5</xdr:col>
      <xdr:colOff>868680</xdr:colOff>
      <xdr:row>38</xdr:row>
      <xdr:rowOff>121920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29</xdr:row>
      <xdr:rowOff>0</xdr:rowOff>
    </xdr:from>
    <xdr:to>
      <xdr:col>5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40</xdr:row>
      <xdr:rowOff>297180</xdr:rowOff>
    </xdr:from>
    <xdr:to>
      <xdr:col>5</xdr:col>
      <xdr:colOff>922020</xdr:colOff>
      <xdr:row>51</xdr:row>
      <xdr:rowOff>76200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0</xdr:rowOff>
    </xdr:from>
    <xdr:to>
      <xdr:col>5</xdr:col>
      <xdr:colOff>883920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76200</xdr:colOff>
      <xdr:row>67</xdr:row>
      <xdr:rowOff>45720</xdr:rowOff>
    </xdr:from>
    <xdr:to>
      <xdr:col>5</xdr:col>
      <xdr:colOff>883920</xdr:colOff>
      <xdr:row>77</xdr:row>
      <xdr:rowOff>152400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60960</xdr:colOff>
      <xdr:row>82</xdr:row>
      <xdr:rowOff>15240</xdr:rowOff>
    </xdr:from>
    <xdr:to>
      <xdr:col>5</xdr:col>
      <xdr:colOff>868680</xdr:colOff>
      <xdr:row>92</xdr:row>
      <xdr:rowOff>121920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"/>
  <sheetViews>
    <sheetView showGridLines="0" view="pageBreakPreview" zoomScaleNormal="100" zoomScaleSheetLayoutView="100" workbookViewId="0">
      <pane ySplit="1836" topLeftCell="A4" activePane="bottomLeft"/>
      <selection activeCell="I1" sqref="I1:I1048576"/>
      <selection pane="bottomLeft" activeCell="K9" sqref="K9"/>
    </sheetView>
  </sheetViews>
  <sheetFormatPr defaultRowHeight="25.8" x14ac:dyDescent="0.65"/>
  <cols>
    <col min="1" max="1" width="12" style="2" customWidth="1"/>
    <col min="2" max="3" width="12.69921875" style="2" hidden="1" customWidth="1"/>
    <col min="4" max="9" width="12.69921875" style="2" customWidth="1"/>
    <col min="10" max="16384" width="8.796875" style="2"/>
  </cols>
  <sheetData>
    <row r="1" spans="1:9" ht="26.4" x14ac:dyDescent="0.7">
      <c r="A1" s="1" t="s">
        <v>17</v>
      </c>
    </row>
    <row r="2" spans="1:9" x14ac:dyDescent="0.65">
      <c r="A2" s="3" t="s">
        <v>0</v>
      </c>
      <c r="B2" s="3" t="s">
        <v>35</v>
      </c>
      <c r="C2" s="3" t="s">
        <v>30</v>
      </c>
      <c r="D2" s="3" t="s">
        <v>29</v>
      </c>
      <c r="E2" s="3" t="s">
        <v>28</v>
      </c>
      <c r="F2" s="3" t="s">
        <v>27</v>
      </c>
      <c r="G2" s="3" t="s">
        <v>26</v>
      </c>
      <c r="H2" s="3" t="s">
        <v>25</v>
      </c>
      <c r="I2" s="3" t="s">
        <v>36</v>
      </c>
    </row>
    <row r="3" spans="1:9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  <c r="I3" s="4" t="s">
        <v>1</v>
      </c>
    </row>
    <row r="4" spans="1:9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  <c r="I4" s="6">
        <v>7850</v>
      </c>
    </row>
    <row r="5" spans="1:9" x14ac:dyDescent="0.65">
      <c r="A5" s="5" t="s">
        <v>21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  <c r="I5" s="6">
        <v>7030</v>
      </c>
    </row>
    <row r="6" spans="1:9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  <c r="I6" s="6">
        <v>9400</v>
      </c>
    </row>
    <row r="7" spans="1:9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  <c r="I7" s="6">
        <v>8850</v>
      </c>
    </row>
    <row r="8" spans="1:9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  <c r="I8" s="6">
        <v>9380</v>
      </c>
    </row>
    <row r="9" spans="1:9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  <c r="I9" s="6"/>
    </row>
    <row r="10" spans="1:9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  <c r="I10" s="6"/>
    </row>
    <row r="11" spans="1:9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  <c r="I11" s="6"/>
    </row>
    <row r="12" spans="1:9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  <c r="I12" s="6"/>
    </row>
    <row r="13" spans="1:9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  <c r="I13" s="6"/>
    </row>
    <row r="14" spans="1:9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>
        <v>6710</v>
      </c>
      <c r="I14" s="6"/>
    </row>
    <row r="15" spans="1:9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>
        <v>7600</v>
      </c>
      <c r="I15" s="6"/>
    </row>
    <row r="16" spans="1:9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102770</v>
      </c>
      <c r="I16" s="8">
        <f t="shared" ref="I16" si="3">SUM(I4:I15)</f>
        <v>42510</v>
      </c>
    </row>
    <row r="17" spans="2:9" x14ac:dyDescent="0.65">
      <c r="B17" s="9"/>
      <c r="C17" s="9"/>
      <c r="D17" s="9"/>
      <c r="E17" s="9"/>
      <c r="F17" s="9"/>
      <c r="G17" s="9"/>
      <c r="H17" s="9"/>
      <c r="I17" s="9"/>
    </row>
    <row r="18" spans="2:9" hidden="1" x14ac:dyDescent="0.65"/>
    <row r="19" spans="2:9" hidden="1" x14ac:dyDescent="0.65"/>
    <row r="21" spans="2:9" hidden="1" x14ac:dyDescent="0.65"/>
    <row r="22" spans="2:9" hidden="1" x14ac:dyDescent="0.65"/>
    <row r="23" spans="2:9" hidden="1" x14ac:dyDescent="0.65"/>
    <row r="24" spans="2:9" hidden="1" x14ac:dyDescent="0.65"/>
    <row r="25" spans="2:9" hidden="1" x14ac:dyDescent="0.65"/>
    <row r="26" spans="2:9" hidden="1" x14ac:dyDescent="0.65"/>
    <row r="27" spans="2:9" hidden="1" x14ac:dyDescent="0.65"/>
    <row r="28" spans="2:9" hidden="1" x14ac:dyDescent="0.65"/>
    <row r="29" spans="2:9" hidden="1" x14ac:dyDescent="0.65"/>
    <row r="30" spans="2:9" hidden="1" x14ac:dyDescent="0.65"/>
    <row r="31" spans="2:9" hidden="1" x14ac:dyDescent="0.65"/>
    <row r="32" spans="2:9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showGridLines="0" view="pageBreakPreview" zoomScaleNormal="100" zoomScaleSheetLayoutView="100" workbookViewId="0">
      <pane ySplit="1836" topLeftCell="A4" activePane="bottomLeft"/>
      <selection activeCell="H3" sqref="H3"/>
      <selection pane="bottomLeft" activeCell="H9" sqref="H9"/>
    </sheetView>
  </sheetViews>
  <sheetFormatPr defaultRowHeight="25.8" x14ac:dyDescent="0.65"/>
  <cols>
    <col min="1" max="1" width="12" style="2" customWidth="1"/>
    <col min="2" max="2" width="12.296875" style="2" hidden="1" customWidth="1"/>
    <col min="3" max="3" width="12.3984375" style="2" customWidth="1"/>
    <col min="4" max="4" width="12.09765625" style="2" customWidth="1"/>
    <col min="5" max="8" width="12.5" style="2" customWidth="1"/>
    <col min="9" max="16384" width="8.796875" style="2"/>
  </cols>
  <sheetData>
    <row r="1" spans="1:8" ht="26.4" x14ac:dyDescent="0.7">
      <c r="A1" s="1" t="s">
        <v>19</v>
      </c>
    </row>
    <row r="2" spans="1:8" x14ac:dyDescent="0.65">
      <c r="A2" s="3" t="s">
        <v>0</v>
      </c>
      <c r="B2" s="3" t="s">
        <v>30</v>
      </c>
      <c r="C2" s="3" t="s">
        <v>29</v>
      </c>
      <c r="D2" s="3" t="s">
        <v>28</v>
      </c>
      <c r="E2" s="3" t="s">
        <v>27</v>
      </c>
      <c r="F2" s="3" t="s">
        <v>26</v>
      </c>
      <c r="G2" s="3" t="s">
        <v>25</v>
      </c>
      <c r="H2" s="3" t="s">
        <v>36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  <c r="H4" s="6">
        <v>29210</v>
      </c>
    </row>
    <row r="5" spans="1:8" x14ac:dyDescent="0.65">
      <c r="A5" s="5" t="s">
        <v>21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  <c r="H5" s="6">
        <v>25740</v>
      </c>
    </row>
    <row r="6" spans="1:8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  <c r="H6" s="6">
        <v>30510</v>
      </c>
    </row>
    <row r="7" spans="1:8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  <c r="H7" s="6">
        <v>28940</v>
      </c>
    </row>
    <row r="8" spans="1:8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  <c r="H8" s="6">
        <v>28140</v>
      </c>
    </row>
    <row r="9" spans="1:8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  <c r="H9" s="6"/>
    </row>
    <row r="10" spans="1:8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  <c r="H10" s="6"/>
    </row>
    <row r="11" spans="1:8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  <c r="H11" s="6"/>
    </row>
    <row r="12" spans="1:8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  <c r="H12" s="6"/>
    </row>
    <row r="13" spans="1:8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  <c r="H13" s="6"/>
    </row>
    <row r="14" spans="1:8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>
        <v>20750</v>
      </c>
      <c r="H14" s="6"/>
    </row>
    <row r="15" spans="1:8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>
        <v>28550</v>
      </c>
      <c r="H15" s="6"/>
    </row>
    <row r="16" spans="1:8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:H16" si="2">SUM(G4:G15)</f>
        <v>337790</v>
      </c>
      <c r="H16" s="8">
        <f t="shared" si="2"/>
        <v>142540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0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9"/>
  <sheetViews>
    <sheetView showGridLines="0" tabSelected="1" view="pageBreakPreview" zoomScaleNormal="100" zoomScaleSheetLayoutView="100" workbookViewId="0">
      <pane ySplit="1836" topLeftCell="A4" activePane="bottomLeft"/>
      <selection activeCell="L1" sqref="L1:L1048576"/>
      <selection pane="bottomLeft" activeCell="P10" sqref="P10"/>
    </sheetView>
  </sheetViews>
  <sheetFormatPr defaultRowHeight="25.8" x14ac:dyDescent="0.65"/>
  <cols>
    <col min="1" max="1" width="9.69921875" style="11" customWidth="1"/>
    <col min="2" max="6" width="12.19921875" style="11" hidden="1" customWidth="1"/>
    <col min="7" max="12" width="12.19921875" style="11" customWidth="1"/>
    <col min="13" max="16384" width="8.796875" style="2"/>
  </cols>
  <sheetData>
    <row r="1" spans="1:12" ht="26.4" x14ac:dyDescent="0.7">
      <c r="A1" s="10" t="s">
        <v>16</v>
      </c>
    </row>
    <row r="2" spans="1:12" x14ac:dyDescent="0.65">
      <c r="A2" s="12" t="s">
        <v>0</v>
      </c>
      <c r="B2" s="12" t="s">
        <v>34</v>
      </c>
      <c r="C2" s="12" t="s">
        <v>33</v>
      </c>
      <c r="D2" s="12" t="s">
        <v>32</v>
      </c>
      <c r="E2" s="12" t="s">
        <v>31</v>
      </c>
      <c r="F2" s="3" t="s">
        <v>30</v>
      </c>
      <c r="G2" s="3" t="s">
        <v>29</v>
      </c>
      <c r="H2" s="3" t="s">
        <v>28</v>
      </c>
      <c r="I2" s="3" t="s">
        <v>27</v>
      </c>
      <c r="J2" s="3" t="s">
        <v>26</v>
      </c>
      <c r="K2" s="3" t="s">
        <v>25</v>
      </c>
      <c r="L2" s="3" t="s">
        <v>36</v>
      </c>
    </row>
    <row r="3" spans="1:12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  <c r="L3" s="4" t="s">
        <v>1</v>
      </c>
    </row>
    <row r="4" spans="1:12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  <c r="L4" s="15" t="s">
        <v>14</v>
      </c>
    </row>
    <row r="5" spans="1:12" x14ac:dyDescent="0.65">
      <c r="A5" s="14" t="s">
        <v>21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  <c r="L5" s="15" t="s">
        <v>14</v>
      </c>
    </row>
    <row r="6" spans="1:12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  <c r="L6" s="15" t="s">
        <v>14</v>
      </c>
    </row>
    <row r="7" spans="1:12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  <c r="L7" s="15" t="s">
        <v>14</v>
      </c>
    </row>
    <row r="8" spans="1:12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  <c r="L8" s="15" t="s">
        <v>14</v>
      </c>
    </row>
    <row r="9" spans="1:12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  <c r="L9" s="15" t="s">
        <v>14</v>
      </c>
    </row>
    <row r="10" spans="1:12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</row>
    <row r="11" spans="1:12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  <c r="L11" s="15" t="s">
        <v>14</v>
      </c>
    </row>
    <row r="12" spans="1:12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  <c r="L12" s="15" t="s">
        <v>14</v>
      </c>
    </row>
    <row r="13" spans="1:12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  <c r="L13" s="15"/>
    </row>
    <row r="14" spans="1:12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  <c r="L14" s="15"/>
    </row>
    <row r="15" spans="1:12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  <c r="L15" s="15"/>
    </row>
    <row r="16" spans="1:12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  <c r="L16" s="17">
        <f t="shared" ref="L16" si="3">SUM(L4:L15)</f>
        <v>0</v>
      </c>
    </row>
    <row r="17" spans="3:12" x14ac:dyDescent="0.65"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3:12" hidden="1" x14ac:dyDescent="0.65"/>
    <row r="19" spans="3:12" hidden="1" x14ac:dyDescent="0.65"/>
    <row r="20" spans="3:12" hidden="1" x14ac:dyDescent="0.65"/>
    <row r="21" spans="3:12" hidden="1" x14ac:dyDescent="0.65"/>
    <row r="22" spans="3:12" hidden="1" x14ac:dyDescent="0.65"/>
    <row r="23" spans="3:12" hidden="1" x14ac:dyDescent="0.65"/>
    <row r="24" spans="3:12" hidden="1" x14ac:dyDescent="0.65"/>
    <row r="25" spans="3:12" hidden="1" x14ac:dyDescent="0.65"/>
    <row r="26" spans="3:12" hidden="1" x14ac:dyDescent="0.65"/>
    <row r="27" spans="3:12" hidden="1" x14ac:dyDescent="0.65"/>
    <row r="28" spans="3:12" hidden="1" x14ac:dyDescent="0.65"/>
    <row r="29" spans="3:12" hidden="1" x14ac:dyDescent="0.65"/>
    <row r="30" spans="3:12" hidden="1" x14ac:dyDescent="0.65"/>
    <row r="31" spans="3:12" hidden="1" x14ac:dyDescent="0.65"/>
    <row r="32" spans="3:1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O8" sqref="O8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18</v>
      </c>
    </row>
    <row r="2" spans="1:11" x14ac:dyDescent="0.65">
      <c r="A2" s="12" t="s">
        <v>0</v>
      </c>
      <c r="B2" s="12" t="s">
        <v>32</v>
      </c>
      <c r="C2" s="12" t="s">
        <v>31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2870.54</v>
      </c>
      <c r="D4" s="15">
        <v>2776.79</v>
      </c>
      <c r="E4" s="15">
        <v>2435.4</v>
      </c>
      <c r="F4" s="15">
        <v>2107.5300000000002</v>
      </c>
      <c r="G4" s="15">
        <v>1399.55</v>
      </c>
      <c r="H4" s="15">
        <v>788.25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3173.06</v>
      </c>
      <c r="D5" s="15">
        <v>2976.86</v>
      </c>
      <c r="E5" s="15">
        <v>2487.81</v>
      </c>
      <c r="F5" s="15">
        <v>2310.4299999999998</v>
      </c>
      <c r="G5" s="15">
        <v>1481.34</v>
      </c>
      <c r="H5" s="15">
        <v>914.15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3625.45</v>
      </c>
      <c r="D6" s="15">
        <v>3527.95</v>
      </c>
      <c r="E6" s="15">
        <v>3167.12</v>
      </c>
      <c r="F6" s="15">
        <v>2744.75</v>
      </c>
      <c r="G6" s="15">
        <v>1947.01</v>
      </c>
      <c r="H6" s="15">
        <v>108.81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4033.93</v>
      </c>
      <c r="D7" s="15">
        <v>3715.1</v>
      </c>
      <c r="E7" s="15">
        <v>3297.05</v>
      </c>
      <c r="F7" s="15">
        <v>2677.97</v>
      </c>
      <c r="G7" s="15">
        <v>2110.94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4406.71</v>
      </c>
      <c r="D8" s="15">
        <v>4204.6899999999996</v>
      </c>
      <c r="E8" s="15">
        <v>4227.54</v>
      </c>
      <c r="F8" s="15">
        <v>3153.01</v>
      </c>
      <c r="G8" s="15">
        <v>1978.75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3600.2</v>
      </c>
      <c r="D9" s="15">
        <v>3813.88</v>
      </c>
      <c r="E9" s="15">
        <v>3461.19</v>
      </c>
      <c r="F9" s="15">
        <v>2267.83</v>
      </c>
      <c r="G9" s="15">
        <v>1709.26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3194</v>
      </c>
      <c r="D10" s="15">
        <v>3317.02</v>
      </c>
      <c r="E10" s="15">
        <v>3491.93</v>
      </c>
      <c r="F10" s="15">
        <v>2031.45</v>
      </c>
      <c r="G10" s="15">
        <v>1528.22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674.89</v>
      </c>
      <c r="C11" s="15">
        <v>3249.73</v>
      </c>
      <c r="D11" s="15">
        <v>2931.58</v>
      </c>
      <c r="E11" s="15">
        <v>2590.9299999999998</v>
      </c>
      <c r="F11" s="15">
        <v>1958.93</v>
      </c>
      <c r="G11" s="15">
        <v>1311.3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3527.45</v>
      </c>
      <c r="C12" s="15">
        <v>3496.93</v>
      </c>
      <c r="D12" s="15">
        <v>3364.53</v>
      </c>
      <c r="E12" s="15">
        <v>2588.25</v>
      </c>
      <c r="F12" s="15">
        <v>1688.58</v>
      </c>
      <c r="G12" s="15">
        <v>1057.1600000000001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3284.58</v>
      </c>
      <c r="C13" s="15">
        <v>3198.51</v>
      </c>
      <c r="D13" s="15">
        <v>3183.48</v>
      </c>
      <c r="E13" s="15">
        <v>2262.02</v>
      </c>
      <c r="F13" s="15">
        <v>1506.9</v>
      </c>
      <c r="G13" s="15">
        <v>979.04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2837.73</v>
      </c>
      <c r="C14" s="15">
        <v>2872.86</v>
      </c>
      <c r="D14" s="15">
        <v>2576.44</v>
      </c>
      <c r="E14" s="15">
        <v>2328.8200000000002</v>
      </c>
      <c r="F14" s="15">
        <v>1364.08</v>
      </c>
      <c r="G14" s="15">
        <v>873.74</v>
      </c>
      <c r="H14" s="15" t="s">
        <v>14</v>
      </c>
      <c r="I14" s="15" t="s">
        <v>14</v>
      </c>
      <c r="J14" s="15"/>
      <c r="K14" s="15"/>
    </row>
    <row r="15" spans="1:11" x14ac:dyDescent="0.65">
      <c r="A15" s="14" t="s">
        <v>12</v>
      </c>
      <c r="B15" s="15">
        <v>2674.04</v>
      </c>
      <c r="C15" s="15">
        <v>2432.1799999999998</v>
      </c>
      <c r="D15" s="15">
        <v>2339.27</v>
      </c>
      <c r="E15" s="15">
        <v>2186.69</v>
      </c>
      <c r="F15" s="15">
        <v>1292.69</v>
      </c>
      <c r="G15" s="15">
        <v>725.98</v>
      </c>
      <c r="H15" s="15" t="s">
        <v>14</v>
      </c>
      <c r="I15" s="15" t="s">
        <v>14</v>
      </c>
      <c r="J15" s="15"/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G16" si="0">SUM(C4:C15)</f>
        <v>40154.1</v>
      </c>
      <c r="D16" s="17">
        <f t="shared" si="0"/>
        <v>38727.590000000004</v>
      </c>
      <c r="E16" s="17">
        <f t="shared" si="0"/>
        <v>34524.75</v>
      </c>
      <c r="F16" s="17">
        <f t="shared" si="0"/>
        <v>25104.150000000005</v>
      </c>
      <c r="G16" s="17">
        <f t="shared" si="0"/>
        <v>17102.29</v>
      </c>
      <c r="H16" s="17">
        <f t="shared" ref="H16:I16" si="1">SUM(H4:H15)</f>
        <v>1811.21</v>
      </c>
      <c r="I16" s="17">
        <f t="shared" si="1"/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9" ht="18.600000000000001" hidden="1" customHeight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6"/>
  <sheetViews>
    <sheetView showGridLines="0" view="pageBreakPreview" zoomScaleNormal="100" zoomScaleSheetLayoutView="100" workbookViewId="0">
      <pane ySplit="1836" topLeftCell="A4" activePane="bottomLeft"/>
      <selection activeCell="E1" sqref="E1:E1048576"/>
      <selection pane="bottomLeft" activeCell="P16" sqref="P16"/>
    </sheetView>
  </sheetViews>
  <sheetFormatPr defaultRowHeight="25.8" x14ac:dyDescent="0.65"/>
  <cols>
    <col min="1" max="1" width="11.69921875" style="11" customWidth="1"/>
    <col min="2" max="5" width="11.69921875" style="11" hidden="1" customWidth="1"/>
    <col min="6" max="11" width="11.69921875" style="11" customWidth="1"/>
    <col min="12" max="16384" width="8.796875" style="2"/>
  </cols>
  <sheetData>
    <row r="1" spans="1:11" ht="26.4" x14ac:dyDescent="0.65">
      <c r="A1" s="19" t="s">
        <v>20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12749</v>
      </c>
      <c r="D4" s="15">
        <v>26384</v>
      </c>
      <c r="E4" s="15">
        <v>28229</v>
      </c>
      <c r="F4" s="15">
        <v>27100</v>
      </c>
      <c r="G4" s="15">
        <v>28948</v>
      </c>
      <c r="H4" s="15">
        <v>28616</v>
      </c>
      <c r="I4" s="15">
        <v>16787</v>
      </c>
      <c r="J4" s="24">
        <v>4699.17</v>
      </c>
      <c r="K4" s="15">
        <v>3757.35</v>
      </c>
    </row>
    <row r="5" spans="1:11" x14ac:dyDescent="0.65">
      <c r="A5" s="14" t="s">
        <v>21</v>
      </c>
      <c r="B5" s="15" t="s">
        <v>14</v>
      </c>
      <c r="C5" s="15">
        <v>19745</v>
      </c>
      <c r="D5" s="15">
        <v>26642</v>
      </c>
      <c r="E5" s="15">
        <v>28205</v>
      </c>
      <c r="F5" s="15">
        <v>29300</v>
      </c>
      <c r="G5" s="15">
        <v>22892</v>
      </c>
      <c r="H5" s="15">
        <v>28285</v>
      </c>
      <c r="I5" s="15">
        <v>27826</v>
      </c>
      <c r="J5" s="24">
        <v>2272.46</v>
      </c>
      <c r="K5" s="15">
        <v>1821.32</v>
      </c>
    </row>
    <row r="6" spans="1:11" x14ac:dyDescent="0.65">
      <c r="A6" s="14" t="s">
        <v>3</v>
      </c>
      <c r="B6" s="15" t="s">
        <v>14</v>
      </c>
      <c r="C6" s="15">
        <v>25547</v>
      </c>
      <c r="D6" s="15">
        <v>30700</v>
      </c>
      <c r="E6" s="15">
        <v>31255</v>
      </c>
      <c r="F6" s="15">
        <v>27812</v>
      </c>
      <c r="G6" s="15">
        <v>29856</v>
      </c>
      <c r="H6" s="15">
        <v>31184</v>
      </c>
      <c r="I6" s="15">
        <v>29018</v>
      </c>
      <c r="J6" s="24">
        <v>4131.3900000000003</v>
      </c>
      <c r="K6" s="15"/>
    </row>
    <row r="7" spans="1:11" x14ac:dyDescent="0.65">
      <c r="A7" s="14" t="s">
        <v>4</v>
      </c>
      <c r="B7" s="15" t="s">
        <v>14</v>
      </c>
      <c r="C7" s="15">
        <v>36729</v>
      </c>
      <c r="D7" s="15">
        <v>31009</v>
      </c>
      <c r="E7" s="15">
        <v>30450</v>
      </c>
      <c r="F7" s="15">
        <v>27247</v>
      </c>
      <c r="G7" s="15">
        <v>45779</v>
      </c>
      <c r="H7" s="15">
        <v>32201</v>
      </c>
      <c r="I7" s="15">
        <v>82867</v>
      </c>
      <c r="J7" s="24">
        <v>3752.9300000000003</v>
      </c>
      <c r="K7" s="15"/>
    </row>
    <row r="8" spans="1:11" x14ac:dyDescent="0.65">
      <c r="A8" s="14" t="s">
        <v>5</v>
      </c>
      <c r="B8" s="15" t="s">
        <v>14</v>
      </c>
      <c r="C8" s="15">
        <v>36379</v>
      </c>
      <c r="D8" s="15">
        <v>33161</v>
      </c>
      <c r="E8" s="15">
        <v>37424</v>
      </c>
      <c r="F8" s="15">
        <v>32824</v>
      </c>
      <c r="G8" s="15">
        <v>28953</v>
      </c>
      <c r="H8" s="15">
        <v>35222</v>
      </c>
      <c r="I8" s="15">
        <v>8424</v>
      </c>
      <c r="J8" s="24">
        <v>3090.35</v>
      </c>
      <c r="K8" s="15"/>
    </row>
    <row r="9" spans="1:11" x14ac:dyDescent="0.65">
      <c r="A9" s="14" t="s">
        <v>6</v>
      </c>
      <c r="B9" s="15" t="s">
        <v>14</v>
      </c>
      <c r="C9" s="15">
        <v>29565</v>
      </c>
      <c r="D9" s="15">
        <v>26740</v>
      </c>
      <c r="E9" s="15">
        <v>29690</v>
      </c>
      <c r="F9" s="15">
        <v>29334</v>
      </c>
      <c r="G9" s="15">
        <v>35882</v>
      </c>
      <c r="H9" s="15">
        <v>34042</v>
      </c>
      <c r="I9" s="15">
        <v>16787</v>
      </c>
      <c r="J9" s="24">
        <v>5211.7000000000007</v>
      </c>
      <c r="K9" s="15"/>
    </row>
    <row r="10" spans="1:11" x14ac:dyDescent="0.65">
      <c r="A10" s="14" t="s">
        <v>7</v>
      </c>
      <c r="B10" s="15" t="s">
        <v>14</v>
      </c>
      <c r="C10" s="15">
        <v>26375</v>
      </c>
      <c r="D10" s="15">
        <v>26740</v>
      </c>
      <c r="E10" s="15">
        <v>31045</v>
      </c>
      <c r="F10" s="15">
        <v>20835</v>
      </c>
      <c r="G10" s="15">
        <v>24988</v>
      </c>
      <c r="H10" s="15">
        <v>39511</v>
      </c>
      <c r="I10" s="24">
        <v>9107.1299999999992</v>
      </c>
      <c r="J10" s="24">
        <v>6736.52</v>
      </c>
      <c r="K10" s="15"/>
    </row>
    <row r="11" spans="1:11" x14ac:dyDescent="0.65">
      <c r="A11" s="14" t="s">
        <v>8</v>
      </c>
      <c r="B11" s="15">
        <v>674.89</v>
      </c>
      <c r="C11" s="15">
        <v>26248</v>
      </c>
      <c r="D11" s="15">
        <v>23797</v>
      </c>
      <c r="E11" s="15">
        <v>23207</v>
      </c>
      <c r="F11" s="15">
        <v>25238</v>
      </c>
      <c r="G11" s="15">
        <v>33456</v>
      </c>
      <c r="H11" s="15">
        <v>26899</v>
      </c>
      <c r="I11" s="24">
        <v>10634.56</v>
      </c>
      <c r="J11" s="24">
        <v>3271.75</v>
      </c>
      <c r="K11" s="15"/>
    </row>
    <row r="12" spans="1:11" x14ac:dyDescent="0.65">
      <c r="A12" s="14" t="s">
        <v>9</v>
      </c>
      <c r="B12" s="15">
        <v>3527.45</v>
      </c>
      <c r="C12" s="15">
        <v>29666</v>
      </c>
      <c r="D12" s="15">
        <v>30210</v>
      </c>
      <c r="E12" s="15">
        <v>18012</v>
      </c>
      <c r="F12" s="15">
        <v>29076</v>
      </c>
      <c r="G12" s="15">
        <v>26386</v>
      </c>
      <c r="H12" s="15">
        <v>28017</v>
      </c>
      <c r="I12" s="24">
        <v>10285.629999999999</v>
      </c>
      <c r="J12" s="15">
        <v>7300.36</v>
      </c>
      <c r="K12" s="15"/>
    </row>
    <row r="13" spans="1:11" ht="26.4" x14ac:dyDescent="0.7">
      <c r="A13" s="14" t="s">
        <v>10</v>
      </c>
      <c r="B13" s="15">
        <v>3284.58</v>
      </c>
      <c r="C13" s="15">
        <v>28086</v>
      </c>
      <c r="D13" s="15">
        <v>31278</v>
      </c>
      <c r="E13" s="15">
        <v>25940</v>
      </c>
      <c r="F13" s="15">
        <v>28371</v>
      </c>
      <c r="G13" s="15">
        <v>31113</v>
      </c>
      <c r="H13" s="21" t="s">
        <v>14</v>
      </c>
      <c r="I13" s="24">
        <v>8798.56</v>
      </c>
      <c r="J13" s="15">
        <v>4069.13</v>
      </c>
      <c r="K13" s="20"/>
    </row>
    <row r="14" spans="1:11" ht="26.4" x14ac:dyDescent="0.7">
      <c r="A14" s="14" t="s">
        <v>11</v>
      </c>
      <c r="B14" s="15">
        <v>2837.73</v>
      </c>
      <c r="C14" s="15">
        <v>25973</v>
      </c>
      <c r="D14" s="15">
        <v>28020</v>
      </c>
      <c r="E14" s="15">
        <v>13710</v>
      </c>
      <c r="F14" s="15">
        <v>28898</v>
      </c>
      <c r="G14" s="15">
        <v>37068</v>
      </c>
      <c r="H14" s="21" t="s">
        <v>14</v>
      </c>
      <c r="I14" s="24">
        <v>7168.79</v>
      </c>
      <c r="J14" s="15">
        <v>1235.8</v>
      </c>
      <c r="K14" s="20"/>
    </row>
    <row r="15" spans="1:11" x14ac:dyDescent="0.65">
      <c r="A15" s="14" t="s">
        <v>12</v>
      </c>
      <c r="B15" s="15">
        <v>2674.04</v>
      </c>
      <c r="C15" s="15">
        <v>22123</v>
      </c>
      <c r="D15" s="15">
        <v>26728</v>
      </c>
      <c r="E15" s="15">
        <v>30100</v>
      </c>
      <c r="F15" s="15">
        <v>28517</v>
      </c>
      <c r="G15" s="15">
        <v>47603</v>
      </c>
      <c r="H15" s="22">
        <v>28027</v>
      </c>
      <c r="I15" s="24">
        <v>7386.37</v>
      </c>
      <c r="J15" s="15">
        <v>2607.39</v>
      </c>
      <c r="K15" s="15"/>
    </row>
    <row r="16" spans="1:11" ht="26.4" x14ac:dyDescent="0.7">
      <c r="A16" s="16" t="s">
        <v>13</v>
      </c>
      <c r="B16" s="17">
        <f>SUM(B4:B15)</f>
        <v>12998.689999999999</v>
      </c>
      <c r="C16" s="17">
        <f t="shared" ref="C16:H16" si="0">SUM(C4:C15)</f>
        <v>319185</v>
      </c>
      <c r="D16" s="17">
        <f t="shared" si="0"/>
        <v>341409</v>
      </c>
      <c r="E16" s="17">
        <f t="shared" si="0"/>
        <v>327267</v>
      </c>
      <c r="F16" s="17">
        <f t="shared" si="0"/>
        <v>334552</v>
      </c>
      <c r="G16" s="17">
        <f t="shared" si="0"/>
        <v>392924</v>
      </c>
      <c r="H16" s="17">
        <f t="shared" si="0"/>
        <v>312004</v>
      </c>
      <c r="I16" s="17">
        <f t="shared" ref="I16:J16" si="1">SUM(I4:I15)</f>
        <v>235090.04</v>
      </c>
      <c r="J16" s="17">
        <f t="shared" si="1"/>
        <v>48378.950000000004</v>
      </c>
      <c r="K16" s="17">
        <f t="shared" ref="K16" si="2">SUM(K4:K15)</f>
        <v>5578.67</v>
      </c>
    </row>
    <row r="17" hidden="1" x14ac:dyDescent="0.65"/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</sheetData>
  <pageMargins left="0.7" right="0.7" top="0.75" bottom="0.75" header="0.3" footer="0.3"/>
  <pageSetup paperSize="9" scale="8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showGridLines="0" view="pageBreakPreview" zoomScaleNormal="100" zoomScaleSheetLayoutView="100" workbookViewId="0">
      <pane ySplit="1836" topLeftCell="A4" activePane="bottomLeft"/>
      <selection activeCell="K1" sqref="K1:K1048576"/>
      <selection pane="bottomLeft" activeCell="M10" sqref="M10"/>
    </sheetView>
  </sheetViews>
  <sheetFormatPr defaultRowHeight="25.8" x14ac:dyDescent="0.65"/>
  <cols>
    <col min="1" max="1" width="11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33</v>
      </c>
      <c r="C2" s="12" t="s">
        <v>32</v>
      </c>
      <c r="D2" s="12" t="s">
        <v>31</v>
      </c>
      <c r="E2" s="3" t="s">
        <v>30</v>
      </c>
      <c r="F2" s="3" t="s">
        <v>29</v>
      </c>
      <c r="G2" s="3" t="s">
        <v>28</v>
      </c>
      <c r="H2" s="3" t="s">
        <v>27</v>
      </c>
      <c r="I2" s="3" t="s">
        <v>26</v>
      </c>
      <c r="J2" s="3" t="s">
        <v>25</v>
      </c>
      <c r="K2" s="3" t="s">
        <v>36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13" t="s">
        <v>1</v>
      </c>
      <c r="G3" s="13" t="s">
        <v>1</v>
      </c>
      <c r="H3" s="13" t="s">
        <v>1</v>
      </c>
      <c r="I3" s="13" t="s">
        <v>1</v>
      </c>
      <c r="J3" s="13" t="s">
        <v>1</v>
      </c>
      <c r="K3" s="13" t="s">
        <v>1</v>
      </c>
    </row>
    <row r="4" spans="1:11" x14ac:dyDescent="0.65">
      <c r="A4" s="14" t="s">
        <v>2</v>
      </c>
      <c r="B4" s="15" t="s">
        <v>14</v>
      </c>
      <c r="C4" s="15">
        <v>4748.53</v>
      </c>
      <c r="D4" s="15">
        <v>4811.83</v>
      </c>
      <c r="E4" s="15">
        <v>4840.6499999999996</v>
      </c>
      <c r="F4" s="15" t="s">
        <v>14</v>
      </c>
      <c r="G4" s="15" t="s">
        <v>14</v>
      </c>
      <c r="H4" s="15" t="s">
        <v>14</v>
      </c>
      <c r="I4" s="15" t="s">
        <v>14</v>
      </c>
      <c r="J4" s="15" t="s">
        <v>14</v>
      </c>
      <c r="K4" s="15" t="s">
        <v>14</v>
      </c>
    </row>
    <row r="5" spans="1:11" x14ac:dyDescent="0.65">
      <c r="A5" s="14" t="s">
        <v>21</v>
      </c>
      <c r="B5" s="15" t="s">
        <v>14</v>
      </c>
      <c r="C5" s="15">
        <v>4879.21</v>
      </c>
      <c r="D5" s="15">
        <v>4784.1899999999996</v>
      </c>
      <c r="E5" s="15">
        <v>4470.7299999999996</v>
      </c>
      <c r="F5" s="15" t="s">
        <v>14</v>
      </c>
      <c r="G5" s="15" t="s">
        <v>14</v>
      </c>
      <c r="H5" s="15" t="s">
        <v>14</v>
      </c>
      <c r="I5" s="15" t="s">
        <v>14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5206.72</v>
      </c>
      <c r="D6" s="15">
        <v>5060.96</v>
      </c>
      <c r="E6" s="15">
        <v>5058.79</v>
      </c>
      <c r="F6" s="15" t="s">
        <v>14</v>
      </c>
      <c r="G6" s="15" t="s">
        <v>14</v>
      </c>
      <c r="H6" s="15" t="s">
        <v>14</v>
      </c>
      <c r="I6" s="15" t="s">
        <v>14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5224.67</v>
      </c>
      <c r="D7" s="15">
        <v>5184.04</v>
      </c>
      <c r="E7" s="15">
        <v>4931.9799999999996</v>
      </c>
      <c r="F7" s="15" t="s">
        <v>14</v>
      </c>
      <c r="G7" s="15" t="s">
        <v>14</v>
      </c>
      <c r="H7" s="15" t="s">
        <v>14</v>
      </c>
      <c r="I7" s="15" t="s">
        <v>14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5713.46</v>
      </c>
      <c r="D8" s="15">
        <v>5439.28</v>
      </c>
      <c r="E8" s="15">
        <v>5564.37</v>
      </c>
      <c r="F8" s="15" t="s">
        <v>14</v>
      </c>
      <c r="G8" s="15" t="s">
        <v>14</v>
      </c>
      <c r="H8" s="15" t="s">
        <v>14</v>
      </c>
      <c r="I8" s="15" t="s">
        <v>14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4713.62</v>
      </c>
      <c r="D9" s="15">
        <v>5049.03</v>
      </c>
      <c r="E9" s="15">
        <v>4819.95</v>
      </c>
      <c r="F9" s="15" t="s">
        <v>14</v>
      </c>
      <c r="G9" s="15" t="s">
        <v>14</v>
      </c>
      <c r="H9" s="15" t="s">
        <v>14</v>
      </c>
      <c r="I9" s="15" t="s">
        <v>14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4247.97</v>
      </c>
      <c r="D10" s="15">
        <v>4376.3599999999997</v>
      </c>
      <c r="E10" s="15" t="s">
        <v>14</v>
      </c>
      <c r="F10" s="15" t="s">
        <v>14</v>
      </c>
      <c r="G10" s="15" t="s">
        <v>14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>
        <v>1164.1099999999999</v>
      </c>
      <c r="C11" s="15">
        <v>4256.8500000000004</v>
      </c>
      <c r="D11" s="15">
        <v>4023.99</v>
      </c>
      <c r="E11" s="15" t="s">
        <v>14</v>
      </c>
      <c r="F11" s="15" t="s">
        <v>14</v>
      </c>
      <c r="G11" s="15" t="s">
        <v>14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>
        <v>4804.58</v>
      </c>
      <c r="C12" s="15">
        <v>4852.46</v>
      </c>
      <c r="D12" s="15">
        <v>4975.6400000000003</v>
      </c>
      <c r="E12" s="15" t="s">
        <v>14</v>
      </c>
      <c r="F12" s="15" t="s">
        <v>14</v>
      </c>
      <c r="G12" s="15" t="s">
        <v>14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>
        <v>4918.8100000000004</v>
      </c>
      <c r="C13" s="15">
        <v>4940.0600000000004</v>
      </c>
      <c r="D13" s="15">
        <v>5031.88</v>
      </c>
      <c r="E13" s="15" t="s">
        <v>14</v>
      </c>
      <c r="F13" s="15" t="s">
        <v>14</v>
      </c>
      <c r="G13" s="15" t="s">
        <v>14</v>
      </c>
      <c r="H13" s="15" t="s">
        <v>14</v>
      </c>
      <c r="I13" s="15" t="s">
        <v>14</v>
      </c>
      <c r="J13" s="15" t="s">
        <v>14</v>
      </c>
      <c r="K13" s="15" t="s">
        <v>14</v>
      </c>
    </row>
    <row r="14" spans="1:11" x14ac:dyDescent="0.65">
      <c r="A14" s="14" t="s">
        <v>11</v>
      </c>
      <c r="B14" s="15">
        <v>4641.47</v>
      </c>
      <c r="C14" s="15">
        <v>4934.05</v>
      </c>
      <c r="D14" s="15">
        <v>4889.05</v>
      </c>
      <c r="E14" s="15" t="s">
        <v>14</v>
      </c>
      <c r="F14" s="15" t="s">
        <v>14</v>
      </c>
      <c r="G14" s="15" t="s">
        <v>14</v>
      </c>
      <c r="H14" s="15" t="s">
        <v>14</v>
      </c>
      <c r="I14" s="15" t="s">
        <v>14</v>
      </c>
      <c r="J14" s="15" t="s">
        <v>14</v>
      </c>
      <c r="K14" s="15" t="s">
        <v>14</v>
      </c>
    </row>
    <row r="15" spans="1:11" x14ac:dyDescent="0.65">
      <c r="A15" s="14" t="s">
        <v>12</v>
      </c>
      <c r="B15" s="15">
        <v>4642.37</v>
      </c>
      <c r="C15" s="15">
        <v>4001.98</v>
      </c>
      <c r="D15" s="15">
        <v>4599.7700000000004</v>
      </c>
      <c r="E15" s="15" t="s">
        <v>14</v>
      </c>
      <c r="F15" s="15" t="s">
        <v>14</v>
      </c>
      <c r="G15" s="15" t="s">
        <v>14</v>
      </c>
      <c r="H15" s="15" t="s">
        <v>14</v>
      </c>
      <c r="I15" s="15" t="s">
        <v>14</v>
      </c>
      <c r="J15" s="15" t="s">
        <v>14</v>
      </c>
      <c r="K15" s="15" t="s">
        <v>14</v>
      </c>
    </row>
    <row r="16" spans="1:11" ht="26.4" x14ac:dyDescent="0.7">
      <c r="A16" s="16" t="s">
        <v>13</v>
      </c>
      <c r="B16" s="17">
        <f>SUM(B4:B15)</f>
        <v>20171.34</v>
      </c>
      <c r="C16" s="17">
        <f t="shared" ref="C16:H16" si="0">SUM(C4:C15)</f>
        <v>57719.579999999994</v>
      </c>
      <c r="D16" s="17">
        <f t="shared" si="0"/>
        <v>58226.01999999999</v>
      </c>
      <c r="E16" s="17">
        <f t="shared" si="0"/>
        <v>29686.469999999998</v>
      </c>
      <c r="F16" s="17">
        <f t="shared" si="0"/>
        <v>0</v>
      </c>
      <c r="G16" s="17">
        <f t="shared" si="0"/>
        <v>0</v>
      </c>
      <c r="H16" s="17">
        <f t="shared" si="0"/>
        <v>0</v>
      </c>
      <c r="I16" s="17">
        <f t="shared" ref="I16" si="1">SUM(I4:I15)</f>
        <v>0</v>
      </c>
      <c r="J16" s="17">
        <f t="shared" ref="J16:K16" si="2">SUM(J4:J15)</f>
        <v>0</v>
      </c>
      <c r="K16" s="17">
        <f t="shared" si="2"/>
        <v>0</v>
      </c>
    </row>
    <row r="18" hidden="1" x14ac:dyDescent="0.65"/>
    <row r="19" hidden="1" x14ac:dyDescent="0.65"/>
    <row r="20" hidden="1" x14ac:dyDescent="0.65"/>
    <row r="21" hidden="1" x14ac:dyDescent="0.65"/>
    <row r="22" hidden="1" x14ac:dyDescent="0.65"/>
    <row r="23" hidden="1" x14ac:dyDescent="0.65"/>
    <row r="24" hidden="1" x14ac:dyDescent="0.65"/>
    <row r="25" hidden="1" x14ac:dyDescent="0.65"/>
    <row r="26" hidden="1" x14ac:dyDescent="0.65"/>
    <row r="27" hidden="1" x14ac:dyDescent="0.65"/>
    <row r="28" hidden="1" x14ac:dyDescent="0.65"/>
    <row r="29" hidden="1" x14ac:dyDescent="0.65"/>
    <row r="30" hidden="1" x14ac:dyDescent="0.65"/>
    <row r="31" hidden="1" x14ac:dyDescent="0.65"/>
    <row r="32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</sheetData>
  <pageMargins left="0.7" right="0.7" top="0.75" bottom="0.75" header="0.3" footer="0.3"/>
  <pageSetup paperSize="9"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22</v>
      </c>
    </row>
    <row r="2" spans="1:5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>
        <f>567594.4-557100.32</f>
        <v>10494.080000000075</v>
      </c>
      <c r="E4" s="6"/>
    </row>
    <row r="5" spans="1:5" x14ac:dyDescent="0.65">
      <c r="A5" s="5" t="s">
        <v>21</v>
      </c>
      <c r="B5" s="6">
        <f>418956.28-414168.64</f>
        <v>4787.640000000014</v>
      </c>
      <c r="C5" s="6">
        <f>488166.6-482922.64</f>
        <v>5243.9599999999627</v>
      </c>
      <c r="D5" s="6">
        <f>576346-567594.4</f>
        <v>8751.5999999999767</v>
      </c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>
        <f>580869-576346</f>
        <v>4523</v>
      </c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>
        <f>585920-580869</f>
        <v>5051</v>
      </c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>
        <f>592630-585920</f>
        <v>6710</v>
      </c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>
        <f>549313.8-544762.4</f>
        <v>4551.4000000000233</v>
      </c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>
        <f>557100.32-549313.8</f>
        <v>7786.5199999999022</v>
      </c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81016.399999999965</v>
      </c>
      <c r="D16" s="8">
        <f t="shared" si="0"/>
        <v>35529.680000000051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showGridLines="0" view="pageBreakPreview" zoomScaleNormal="100" zoomScaleSheetLayoutView="100" workbookViewId="0">
      <pane ySplit="1836" topLeftCell="A4" activePane="bottomLeft"/>
      <selection pane="bottomLeft" activeCell="I7" sqref="I7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23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 t="s">
        <v>14</v>
      </c>
      <c r="C4" s="6">
        <v>77.2</v>
      </c>
      <c r="D4" s="6">
        <v>99.13</v>
      </c>
      <c r="E4" s="6"/>
      <c r="F4" s="6"/>
    </row>
    <row r="5" spans="1:6" x14ac:dyDescent="0.65">
      <c r="A5" s="5" t="s">
        <v>21</v>
      </c>
      <c r="B5" s="6" t="s">
        <v>14</v>
      </c>
      <c r="C5" s="6">
        <v>79</v>
      </c>
      <c r="D5" s="6">
        <v>100.68</v>
      </c>
      <c r="E5" s="6"/>
      <c r="F5" s="6"/>
    </row>
    <row r="6" spans="1:6" x14ac:dyDescent="0.65">
      <c r="A6" s="5" t="s">
        <v>3</v>
      </c>
      <c r="B6" s="6">
        <v>58.46</v>
      </c>
      <c r="C6" s="6">
        <v>80.8</v>
      </c>
      <c r="D6" s="6">
        <v>102.5</v>
      </c>
      <c r="E6" s="6"/>
      <c r="F6" s="6"/>
    </row>
    <row r="7" spans="1:6" x14ac:dyDescent="0.65">
      <c r="A7" s="5" t="s">
        <v>4</v>
      </c>
      <c r="B7" s="6">
        <v>60.76</v>
      </c>
      <c r="C7" s="6">
        <v>83.3</v>
      </c>
      <c r="D7" s="6">
        <v>102.5</v>
      </c>
      <c r="E7" s="6"/>
      <c r="F7" s="6"/>
    </row>
    <row r="8" spans="1:6" x14ac:dyDescent="0.65">
      <c r="A8" s="5" t="s">
        <v>5</v>
      </c>
      <c r="B8" s="6">
        <v>62.8</v>
      </c>
      <c r="C8" s="6">
        <v>85.34</v>
      </c>
      <c r="D8" s="6">
        <v>104.01</v>
      </c>
      <c r="E8" s="6"/>
      <c r="F8" s="6"/>
    </row>
    <row r="9" spans="1:6" x14ac:dyDescent="0.65">
      <c r="A9" s="5" t="s">
        <v>6</v>
      </c>
      <c r="B9" s="6">
        <v>64</v>
      </c>
      <c r="C9" s="6">
        <v>87.03</v>
      </c>
      <c r="D9" s="6"/>
      <c r="E9" s="6"/>
      <c r="F9" s="6"/>
    </row>
    <row r="10" spans="1:6" x14ac:dyDescent="0.65">
      <c r="A10" s="5" t="s">
        <v>7</v>
      </c>
      <c r="B10" s="6">
        <v>66.7</v>
      </c>
      <c r="C10" s="6">
        <v>88.59</v>
      </c>
      <c r="D10" s="6"/>
      <c r="E10" s="6"/>
      <c r="F10" s="6"/>
    </row>
    <row r="11" spans="1:6" x14ac:dyDescent="0.65">
      <c r="A11" s="5" t="s">
        <v>8</v>
      </c>
      <c r="B11" s="6">
        <v>68.5</v>
      </c>
      <c r="C11" s="6">
        <v>90.15</v>
      </c>
      <c r="D11" s="6"/>
      <c r="E11" s="6"/>
      <c r="F11" s="6"/>
    </row>
    <row r="12" spans="1:6" x14ac:dyDescent="0.65">
      <c r="A12" s="5" t="s">
        <v>9</v>
      </c>
      <c r="B12" s="6">
        <v>70.290000000000006</v>
      </c>
      <c r="C12" s="6">
        <v>92.48</v>
      </c>
      <c r="D12" s="6"/>
      <c r="E12" s="6"/>
      <c r="F12" s="6"/>
    </row>
    <row r="13" spans="1:6" x14ac:dyDescent="0.65">
      <c r="A13" s="5" t="s">
        <v>10</v>
      </c>
      <c r="B13" s="6">
        <v>72.02</v>
      </c>
      <c r="C13" s="6">
        <v>94.04</v>
      </c>
      <c r="D13" s="6"/>
      <c r="E13" s="6"/>
      <c r="F13" s="6"/>
    </row>
    <row r="14" spans="1:6" x14ac:dyDescent="0.65">
      <c r="A14" s="5" t="s">
        <v>11</v>
      </c>
      <c r="B14" s="6">
        <v>73.989999999999995</v>
      </c>
      <c r="C14" s="6">
        <v>95.45</v>
      </c>
      <c r="D14" s="6"/>
      <c r="E14" s="6"/>
      <c r="F14" s="6"/>
    </row>
    <row r="15" spans="1:6" x14ac:dyDescent="0.65">
      <c r="A15" s="5" t="s">
        <v>12</v>
      </c>
      <c r="B15" s="23">
        <v>75.099999999999994</v>
      </c>
      <c r="C15" s="5">
        <v>97.18</v>
      </c>
      <c r="D15" s="5"/>
      <c r="E15" s="6"/>
      <c r="F15" s="6"/>
    </row>
    <row r="16" spans="1:6" ht="26.4" x14ac:dyDescent="0.7">
      <c r="A16" s="7" t="s">
        <v>13</v>
      </c>
      <c r="B16" s="8">
        <f>SUM(B4:B15)</f>
        <v>672.62</v>
      </c>
      <c r="C16" s="8">
        <f t="shared" ref="C16:F16" si="0">SUM(C4:C15)</f>
        <v>1050.56</v>
      </c>
      <c r="D16" s="8">
        <f t="shared" si="0"/>
        <v>508.82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18" spans="2:6" hidden="1" x14ac:dyDescent="0.65"/>
    <row r="19" spans="2:6" hidden="1" x14ac:dyDescent="0.65"/>
    <row r="20" spans="2:6" hidden="1" x14ac:dyDescent="0.65"/>
    <row r="21" spans="2:6" hidden="1" x14ac:dyDescent="0.65"/>
    <row r="22" spans="2:6" hidden="1" x14ac:dyDescent="0.65"/>
    <row r="23" spans="2:6" hidden="1" x14ac:dyDescent="0.65"/>
    <row r="24" spans="2:6" hidden="1" x14ac:dyDescent="0.65"/>
    <row r="25" spans="2:6" hidden="1" x14ac:dyDescent="0.65"/>
    <row r="26" spans="2:6" hidden="1" x14ac:dyDescent="0.65"/>
    <row r="27" spans="2:6" hidden="1" x14ac:dyDescent="0.65"/>
    <row r="28" spans="2:6" hidden="1" x14ac:dyDescent="0.65"/>
    <row r="29" spans="2:6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3"/>
  <sheetViews>
    <sheetView showGridLines="0" view="pageBreakPreview" zoomScaleNormal="100" zoomScaleSheetLayoutView="100" workbookViewId="0">
      <pane ySplit="1836" topLeftCell="A4" activePane="bottomLeft"/>
      <selection activeCell="A2" sqref="A2"/>
      <selection pane="bottomLeft" activeCell="K13" sqref="K13"/>
    </sheetView>
  </sheetViews>
  <sheetFormatPr defaultRowHeight="25.8" x14ac:dyDescent="0.65"/>
  <cols>
    <col min="1" max="1" width="12" style="2" customWidth="1"/>
    <col min="2" max="6" width="12.69921875" style="2" customWidth="1"/>
    <col min="7" max="16384" width="8.796875" style="2"/>
  </cols>
  <sheetData>
    <row r="1" spans="1:6" ht="26.4" x14ac:dyDescent="0.7">
      <c r="A1" s="1" t="s">
        <v>24</v>
      </c>
    </row>
    <row r="2" spans="1:6" x14ac:dyDescent="0.65">
      <c r="A2" s="3" t="s">
        <v>0</v>
      </c>
      <c r="B2" s="3" t="s">
        <v>26</v>
      </c>
      <c r="C2" s="3" t="s">
        <v>25</v>
      </c>
      <c r="D2" s="3" t="s">
        <v>36</v>
      </c>
      <c r="E2" s="3" t="s">
        <v>37</v>
      </c>
      <c r="F2" s="3" t="s">
        <v>38</v>
      </c>
    </row>
    <row r="3" spans="1:6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</row>
    <row r="4" spans="1:6" x14ac:dyDescent="0.65">
      <c r="A4" s="5" t="s">
        <v>2</v>
      </c>
      <c r="B4" s="6"/>
      <c r="C4" s="6"/>
      <c r="D4" s="6"/>
      <c r="E4" s="6"/>
      <c r="F4" s="6"/>
    </row>
    <row r="5" spans="1:6" x14ac:dyDescent="0.65">
      <c r="A5" s="5" t="s">
        <v>21</v>
      </c>
      <c r="B5" s="6"/>
      <c r="C5" s="6"/>
      <c r="D5" s="6"/>
      <c r="E5" s="6"/>
      <c r="F5" s="6"/>
    </row>
    <row r="6" spans="1:6" x14ac:dyDescent="0.65">
      <c r="A6" s="5" t="s">
        <v>3</v>
      </c>
      <c r="B6" s="6"/>
      <c r="C6" s="6"/>
      <c r="D6" s="6"/>
      <c r="E6" s="6"/>
      <c r="F6" s="6"/>
    </row>
    <row r="7" spans="1:6" x14ac:dyDescent="0.65">
      <c r="A7" s="5" t="s">
        <v>4</v>
      </c>
      <c r="B7" s="6"/>
      <c r="C7" s="6"/>
      <c r="D7" s="6"/>
      <c r="E7" s="6"/>
      <c r="F7" s="6"/>
    </row>
    <row r="8" spans="1:6" x14ac:dyDescent="0.65">
      <c r="A8" s="5" t="s">
        <v>5</v>
      </c>
      <c r="B8" s="6"/>
      <c r="C8" s="6"/>
      <c r="D8" s="6"/>
      <c r="E8" s="6"/>
      <c r="F8" s="6"/>
    </row>
    <row r="9" spans="1:6" x14ac:dyDescent="0.65">
      <c r="A9" s="5" t="s">
        <v>6</v>
      </c>
      <c r="B9" s="6"/>
      <c r="C9" s="6"/>
      <c r="D9" s="6"/>
      <c r="E9" s="6"/>
      <c r="F9" s="6"/>
    </row>
    <row r="10" spans="1:6" x14ac:dyDescent="0.65">
      <c r="A10" s="5" t="s">
        <v>7</v>
      </c>
      <c r="B10" s="6"/>
      <c r="C10" s="6"/>
      <c r="D10" s="6"/>
      <c r="E10" s="6"/>
      <c r="F10" s="6"/>
    </row>
    <row r="11" spans="1:6" x14ac:dyDescent="0.65">
      <c r="A11" s="5" t="s">
        <v>8</v>
      </c>
      <c r="B11" s="6"/>
      <c r="C11" s="6"/>
      <c r="D11" s="6"/>
      <c r="E11" s="6"/>
      <c r="F11" s="6"/>
    </row>
    <row r="12" spans="1:6" x14ac:dyDescent="0.65">
      <c r="A12" s="5" t="s">
        <v>9</v>
      </c>
      <c r="B12" s="6"/>
      <c r="C12" s="6"/>
      <c r="D12" s="6"/>
      <c r="E12" s="6"/>
      <c r="F12" s="6"/>
    </row>
    <row r="13" spans="1:6" x14ac:dyDescent="0.65">
      <c r="A13" s="5" t="s">
        <v>10</v>
      </c>
      <c r="B13" s="6"/>
      <c r="C13" s="6"/>
      <c r="D13" s="6"/>
      <c r="E13" s="6"/>
      <c r="F13" s="6"/>
    </row>
    <row r="14" spans="1:6" x14ac:dyDescent="0.65">
      <c r="A14" s="5" t="s">
        <v>11</v>
      </c>
      <c r="B14" s="6"/>
      <c r="C14" s="6"/>
      <c r="D14" s="6"/>
      <c r="E14" s="6"/>
      <c r="F14" s="6"/>
    </row>
    <row r="15" spans="1:6" x14ac:dyDescent="0.65">
      <c r="A15" s="5" t="s">
        <v>12</v>
      </c>
      <c r="B15" s="5"/>
      <c r="C15" s="5"/>
      <c r="D15" s="5"/>
      <c r="E15" s="6"/>
      <c r="F15" s="6"/>
    </row>
    <row r="16" spans="1:6" ht="26.4" x14ac:dyDescent="0.7">
      <c r="A16" s="7" t="s">
        <v>13</v>
      </c>
      <c r="B16" s="8">
        <f>SUM(B4:B15)</f>
        <v>0</v>
      </c>
      <c r="C16" s="8">
        <f t="shared" ref="C16:F16" si="0">SUM(C4:C15)</f>
        <v>0</v>
      </c>
      <c r="D16" s="8">
        <f t="shared" si="0"/>
        <v>0</v>
      </c>
      <c r="E16" s="8">
        <f t="shared" si="0"/>
        <v>0</v>
      </c>
      <c r="F16" s="8">
        <f t="shared" si="0"/>
        <v>0</v>
      </c>
    </row>
    <row r="17" spans="2:6" x14ac:dyDescent="0.65">
      <c r="B17" s="9"/>
      <c r="C17" s="9"/>
      <c r="D17" s="9"/>
      <c r="E17" s="9"/>
      <c r="F17" s="9"/>
    </row>
    <row r="28" spans="2:6" hidden="1" x14ac:dyDescent="0.65"/>
    <row r="29" spans="2:6" hidden="1" x14ac:dyDescent="0.65"/>
    <row r="30" spans="2:6" hidden="1" x14ac:dyDescent="0.65"/>
    <row r="31" spans="2:6" hidden="1" x14ac:dyDescent="0.65"/>
    <row r="32" spans="2:6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9</vt:i4>
      </vt:variant>
      <vt:variant>
        <vt:lpstr>ช่วงที่มีชื่อ</vt:lpstr>
      </vt:variant>
      <vt:variant>
        <vt:i4>5</vt:i4>
      </vt:variant>
    </vt:vector>
  </HeadingPairs>
  <TitlesOfParts>
    <vt:vector size="1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ที่จอดรถวิทยาลัยพลังงานทดแทน 40</vt:lpstr>
      <vt:lpstr>วิทยาลัยพลังงานทดแทน 300 kW</vt:lpstr>
      <vt:lpstr>สนามกีฬาอินทนิล 40 kW </vt:lpstr>
      <vt:lpstr>อาคารหอพักอุดมศิลป์ 80 kW</vt:lpstr>
      <vt:lpstr>อาคารระบบประปา 20 kW </vt:lpstr>
      <vt:lpstr>อาคารระบบบำบัดน้ำเสีย 10 kW </vt:lpstr>
      <vt:lpstr>'วิทยาลัยพลังงานทดแทน 300 kW'!Print_Area</vt:lpstr>
      <vt:lpstr>'สนามกีฬาอินทนิล 40 kW '!Print_Area</vt:lpstr>
      <vt:lpstr>'อาคารยรรยง สิทธิชัย 20 kW'!Print_Area</vt:lpstr>
      <vt:lpstr>'อาคารสำนักงานมหาวิทยาลัย 110 kW'!Print_Area</vt:lpstr>
      <vt:lpstr>'อาคารอำนวย ยศสุข 300 kW'!Print_Area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2025-11-07T06:34:26Z</cp:lastPrinted>
  <dcterms:created xsi:type="dcterms:W3CDTF">2022-10-17T03:51:31Z</dcterms:created>
  <dcterms:modified xsi:type="dcterms:W3CDTF">2026-06-18T04:11:46Z</dcterms:modified>
</cp:coreProperties>
</file>