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7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8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9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0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21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22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24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9 (ลงในงานจัดการพลังงาน)\"/>
    </mc:Choice>
  </mc:AlternateContent>
  <bookViews>
    <workbookView xWindow="0" yWindow="0" windowWidth="20400" windowHeight="7236" tabRatio="778" firstSheet="1" activeTab="1"/>
  </bookViews>
  <sheets>
    <sheet name="2569-คณะ,สำนัก" sheetId="61" r:id="rId1"/>
    <sheet name="กราฟ68-69 สนม.-ส่วนกลาง" sheetId="90" r:id="rId2"/>
    <sheet name="กราฟ68-69 สำนักบริหารวิชาการ " sheetId="89" r:id="rId3"/>
    <sheet name="กราฟ68-69 สระว่ายน้ำ" sheetId="88" r:id="rId4"/>
    <sheet name="กราฟ68-69 หอพักนักศึกษา" sheetId="86" r:id="rId5"/>
    <sheet name="กราฟ68-69 คณะพัฒนาการท่องเที่ยว" sheetId="85" r:id="rId6"/>
    <sheet name="กราฟ68-69 คณะศิลป์ศาสตร์" sheetId="84" r:id="rId7"/>
    <sheet name="กราฟ68-69 สำนักหอสมุด" sheetId="83" r:id="rId8"/>
    <sheet name="กราฟ68-69 คณะบริหารธุรกิจ" sheetId="82" r:id="rId9"/>
    <sheet name="กราฟ68-69 วิทยาลัยบริหารศาสตร์" sheetId="81" r:id="rId10"/>
    <sheet name="กราฟ68-69 คณะวิทยาศาสตร์" sheetId="79" r:id="rId11"/>
    <sheet name="กราฟ68-69 คณะเศรษศาสตร์" sheetId="78" r:id="rId12"/>
    <sheet name="กราฟ68-69 คณะเทคโนโลยีการสือสาร" sheetId="77" r:id="rId13"/>
    <sheet name="กราฟ68-69 คณะสถาปัตยกรรมศาสตร์" sheetId="76" r:id="rId14"/>
    <sheet name="กราฟ68-69 คณะผลิตกรรมการเกษตร" sheetId="75" r:id="rId15"/>
    <sheet name="กราฟ68-69 สำนักวิจัยและส่งเสริม" sheetId="74" r:id="rId16"/>
    <sheet name="กราฟ68-69 วิทยาลัยนานาชาติ " sheetId="72" r:id="rId17"/>
    <sheet name="กราฟ68-69 คณะวิศกรรมศาสตร์" sheetId="71" r:id="rId18"/>
    <sheet name="กราฟ68-69 คณะเทคโนโลยีการประมง" sheetId="70" r:id="rId19"/>
    <sheet name="กราฟ68-69-คณะสัตวแพทยศาสตร์" sheetId="69" r:id="rId20"/>
    <sheet name="กราฟ68-69 สัตวศาสตร์" sheetId="99" r:id="rId21"/>
    <sheet name="กราฟ68-69 วิทยาลัยพลังงานทดแทน" sheetId="98" r:id="rId22"/>
    <sheet name="กราฟ68-69 ฟาร์มมหาวิทยาลัยแม่โจ" sheetId="96" r:id="rId23"/>
    <sheet name="กราฟ68-69 แม่โจ้-แพร่1" sheetId="94" r:id="rId24"/>
    <sheet name="กราฟ68-69 แม่โจ้-ชุมพร1 " sheetId="93" r:id="rId25"/>
    <sheet name="2568-คณะ,สำนัก" sheetId="91" r:id="rId26"/>
  </sheets>
  <externalReferences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1vg" localSheetId="25">#REF!</definedName>
    <definedName name="_1vg" localSheetId="0">#REF!</definedName>
    <definedName name="_1vg" localSheetId="18">#REF!</definedName>
    <definedName name="_1vg" localSheetId="12">#REF!</definedName>
    <definedName name="_1vg" localSheetId="8">#REF!</definedName>
    <definedName name="_1vg" localSheetId="14">#REF!</definedName>
    <definedName name="_1vg" localSheetId="5">#REF!</definedName>
    <definedName name="_1vg" localSheetId="10">#REF!</definedName>
    <definedName name="_1vg" localSheetId="17">#REF!</definedName>
    <definedName name="_1vg" localSheetId="6">#REF!</definedName>
    <definedName name="_1vg" localSheetId="11">#REF!</definedName>
    <definedName name="_1vg" localSheetId="13">#REF!</definedName>
    <definedName name="_1vg" localSheetId="22">#REF!</definedName>
    <definedName name="_1vg" localSheetId="24">#REF!</definedName>
    <definedName name="_1vg" localSheetId="23">#REF!</definedName>
    <definedName name="_1vg" localSheetId="16">#REF!</definedName>
    <definedName name="_1vg" localSheetId="9">#REF!</definedName>
    <definedName name="_1vg" localSheetId="21">#REF!</definedName>
    <definedName name="_1vg" localSheetId="1">#REF!</definedName>
    <definedName name="_1vg" localSheetId="3">#REF!</definedName>
    <definedName name="_1vg" localSheetId="20">#REF!</definedName>
    <definedName name="_1vg" localSheetId="2">#REF!</definedName>
    <definedName name="_1vg" localSheetId="15">#REF!</definedName>
    <definedName name="_1vg" localSheetId="7">#REF!</definedName>
    <definedName name="_1vg" localSheetId="4">#REF!</definedName>
    <definedName name="_1vg" localSheetId="19">#REF!</definedName>
    <definedName name="_1vg">#REF!</definedName>
    <definedName name="_xlnm._FilterDatabase" localSheetId="25" hidden="1">'2568-คณะ,สำนัก'!$A$3:$H$27</definedName>
    <definedName name="_xlnm._FilterDatabase" localSheetId="0" hidden="1">'2569-คณะ,สำนัก'!$A$3:$H$23</definedName>
    <definedName name="_Flu40">50</definedName>
    <definedName name="_sss2" localSheetId="25">[1]DATA!#REF!</definedName>
    <definedName name="_sss2" localSheetId="0">[1]DATA!#REF!</definedName>
    <definedName name="_sss2" localSheetId="18">[1]DATA!#REF!</definedName>
    <definedName name="_sss2" localSheetId="12">[1]DATA!#REF!</definedName>
    <definedName name="_sss2" localSheetId="8">[1]DATA!#REF!</definedName>
    <definedName name="_sss2" localSheetId="14">[1]DATA!#REF!</definedName>
    <definedName name="_sss2" localSheetId="5">[1]DATA!#REF!</definedName>
    <definedName name="_sss2" localSheetId="10">[1]DATA!#REF!</definedName>
    <definedName name="_sss2" localSheetId="17">[1]DATA!#REF!</definedName>
    <definedName name="_sss2" localSheetId="6">[1]DATA!#REF!</definedName>
    <definedName name="_sss2" localSheetId="11">[1]DATA!#REF!</definedName>
    <definedName name="_sss2" localSheetId="13">[1]DATA!#REF!</definedName>
    <definedName name="_sss2" localSheetId="22">[1]DATA!#REF!</definedName>
    <definedName name="_sss2" localSheetId="24">[1]DATA!#REF!</definedName>
    <definedName name="_sss2" localSheetId="23">[1]DATA!#REF!</definedName>
    <definedName name="_sss2" localSheetId="16">[1]DATA!#REF!</definedName>
    <definedName name="_sss2" localSheetId="9">[1]DATA!#REF!</definedName>
    <definedName name="_sss2" localSheetId="21">[1]DATA!#REF!</definedName>
    <definedName name="_sss2" localSheetId="1">[1]DATA!#REF!</definedName>
    <definedName name="_sss2" localSheetId="3">[1]DATA!#REF!</definedName>
    <definedName name="_sss2" localSheetId="20">[1]DATA!#REF!</definedName>
    <definedName name="_sss2" localSheetId="2">[1]DATA!#REF!</definedName>
    <definedName name="_sss2" localSheetId="15">[1]DATA!#REF!</definedName>
    <definedName name="_sss2" localSheetId="7">[1]DATA!#REF!</definedName>
    <definedName name="_sss2" localSheetId="4">[1]DATA!#REF!</definedName>
    <definedName name="_sss2" localSheetId="19">[1]DATA!#REF!</definedName>
    <definedName name="_sss2">[1]DATA!#REF!</definedName>
    <definedName name="_sss4" localSheetId="25">[1]RE_DATA!#REF!</definedName>
    <definedName name="_sss4" localSheetId="0">[1]RE_DATA!#REF!</definedName>
    <definedName name="_sss4" localSheetId="18">[1]RE_DATA!#REF!</definedName>
    <definedName name="_sss4" localSheetId="12">[1]RE_DATA!#REF!</definedName>
    <definedName name="_sss4" localSheetId="8">[1]RE_DATA!#REF!</definedName>
    <definedName name="_sss4" localSheetId="14">[1]RE_DATA!#REF!</definedName>
    <definedName name="_sss4" localSheetId="5">[1]RE_DATA!#REF!</definedName>
    <definedName name="_sss4" localSheetId="10">[1]RE_DATA!#REF!</definedName>
    <definedName name="_sss4" localSheetId="17">[1]RE_DATA!#REF!</definedName>
    <definedName name="_sss4" localSheetId="6">[1]RE_DATA!#REF!</definedName>
    <definedName name="_sss4" localSheetId="11">[1]RE_DATA!#REF!</definedName>
    <definedName name="_sss4" localSheetId="13">[1]RE_DATA!#REF!</definedName>
    <definedName name="_sss4" localSheetId="22">[1]RE_DATA!#REF!</definedName>
    <definedName name="_sss4" localSheetId="24">[1]RE_DATA!#REF!</definedName>
    <definedName name="_sss4" localSheetId="23">[1]RE_DATA!#REF!</definedName>
    <definedName name="_sss4" localSheetId="16">[1]RE_DATA!#REF!</definedName>
    <definedName name="_sss4" localSheetId="9">[1]RE_DATA!#REF!</definedName>
    <definedName name="_sss4" localSheetId="21">[1]RE_DATA!#REF!</definedName>
    <definedName name="_sss4" localSheetId="1">[1]RE_DATA!#REF!</definedName>
    <definedName name="_sss4" localSheetId="3">[1]RE_DATA!#REF!</definedName>
    <definedName name="_sss4" localSheetId="20">[1]RE_DATA!#REF!</definedName>
    <definedName name="_sss4" localSheetId="2">[1]RE_DATA!#REF!</definedName>
    <definedName name="_sss4" localSheetId="15">[1]RE_DATA!#REF!</definedName>
    <definedName name="_sss4" localSheetId="7">[1]RE_DATA!#REF!</definedName>
    <definedName name="_sss4" localSheetId="4">[1]RE_DATA!#REF!</definedName>
    <definedName name="_sss4" localSheetId="19">[1]RE_DATA!#REF!</definedName>
    <definedName name="_sss4">[1]RE_DATA!#REF!</definedName>
    <definedName name="af_flu" localSheetId="25">#REF!</definedName>
    <definedName name="af_flu" localSheetId="0">#REF!</definedName>
    <definedName name="af_flu" localSheetId="18">#REF!</definedName>
    <definedName name="af_flu" localSheetId="12">#REF!</definedName>
    <definedName name="af_flu" localSheetId="8">#REF!</definedName>
    <definedName name="af_flu" localSheetId="14">#REF!</definedName>
    <definedName name="af_flu" localSheetId="5">#REF!</definedName>
    <definedName name="af_flu" localSheetId="10">#REF!</definedName>
    <definedName name="af_flu" localSheetId="17">#REF!</definedName>
    <definedName name="af_flu" localSheetId="6">#REF!</definedName>
    <definedName name="af_flu" localSheetId="11">#REF!</definedName>
    <definedName name="af_flu" localSheetId="13">#REF!</definedName>
    <definedName name="af_flu" localSheetId="22">#REF!</definedName>
    <definedName name="af_flu" localSheetId="24">#REF!</definedName>
    <definedName name="af_flu" localSheetId="23">#REF!</definedName>
    <definedName name="af_flu" localSheetId="16">#REF!</definedName>
    <definedName name="af_flu" localSheetId="9">#REF!</definedName>
    <definedName name="af_flu" localSheetId="21">#REF!</definedName>
    <definedName name="af_flu" localSheetId="1">#REF!</definedName>
    <definedName name="af_flu" localSheetId="3">#REF!</definedName>
    <definedName name="af_flu" localSheetId="20">#REF!</definedName>
    <definedName name="af_flu" localSheetId="2">#REF!</definedName>
    <definedName name="af_flu" localSheetId="15">#REF!</definedName>
    <definedName name="af_flu" localSheetId="7">#REF!</definedName>
    <definedName name="af_flu" localSheetId="4">#REF!</definedName>
    <definedName name="af_flu" localSheetId="19">#REF!</definedName>
    <definedName name="af_flu">#REF!</definedName>
    <definedName name="Baht" localSheetId="25">#REF!</definedName>
    <definedName name="Baht" localSheetId="0">#REF!</definedName>
    <definedName name="Baht" localSheetId="18">#REF!</definedName>
    <definedName name="Baht" localSheetId="12">#REF!</definedName>
    <definedName name="Baht" localSheetId="8">#REF!</definedName>
    <definedName name="Baht" localSheetId="14">#REF!</definedName>
    <definedName name="Baht" localSheetId="5">#REF!</definedName>
    <definedName name="Baht" localSheetId="10">#REF!</definedName>
    <definedName name="Baht" localSheetId="17">#REF!</definedName>
    <definedName name="Baht" localSheetId="6">#REF!</definedName>
    <definedName name="Baht" localSheetId="11">#REF!</definedName>
    <definedName name="Baht" localSheetId="13">#REF!</definedName>
    <definedName name="Baht" localSheetId="22">#REF!</definedName>
    <definedName name="Baht" localSheetId="24">#REF!</definedName>
    <definedName name="Baht" localSheetId="23">#REF!</definedName>
    <definedName name="Baht" localSheetId="16">#REF!</definedName>
    <definedName name="Baht" localSheetId="9">#REF!</definedName>
    <definedName name="Baht" localSheetId="21">#REF!</definedName>
    <definedName name="Baht" localSheetId="1">#REF!</definedName>
    <definedName name="Baht" localSheetId="3">#REF!</definedName>
    <definedName name="Baht" localSheetId="20">#REF!</definedName>
    <definedName name="Baht" localSheetId="2">#REF!</definedName>
    <definedName name="Baht" localSheetId="15">#REF!</definedName>
    <definedName name="Baht" localSheetId="7">#REF!</definedName>
    <definedName name="Baht" localSheetId="4">#REF!</definedName>
    <definedName name="Baht" localSheetId="19">#REF!</definedName>
    <definedName name="Baht">#REF!</definedName>
    <definedName name="be_flu" localSheetId="25">#REF!</definedName>
    <definedName name="be_flu" localSheetId="0">#REF!</definedName>
    <definedName name="be_flu" localSheetId="18">#REF!</definedName>
    <definedName name="be_flu" localSheetId="12">#REF!</definedName>
    <definedName name="be_flu" localSheetId="8">#REF!</definedName>
    <definedName name="be_flu" localSheetId="14">#REF!</definedName>
    <definedName name="be_flu" localSheetId="5">#REF!</definedName>
    <definedName name="be_flu" localSheetId="10">#REF!</definedName>
    <definedName name="be_flu" localSheetId="17">#REF!</definedName>
    <definedName name="be_flu" localSheetId="6">#REF!</definedName>
    <definedName name="be_flu" localSheetId="11">#REF!</definedName>
    <definedName name="be_flu" localSheetId="13">#REF!</definedName>
    <definedName name="be_flu" localSheetId="22">#REF!</definedName>
    <definedName name="be_flu" localSheetId="24">#REF!</definedName>
    <definedName name="be_flu" localSheetId="23">#REF!</definedName>
    <definedName name="be_flu" localSheetId="16">#REF!</definedName>
    <definedName name="be_flu" localSheetId="9">#REF!</definedName>
    <definedName name="be_flu" localSheetId="21">#REF!</definedName>
    <definedName name="be_flu" localSheetId="1">#REF!</definedName>
    <definedName name="be_flu" localSheetId="3">#REF!</definedName>
    <definedName name="be_flu" localSheetId="20">#REF!</definedName>
    <definedName name="be_flu" localSheetId="2">#REF!</definedName>
    <definedName name="be_flu" localSheetId="15">#REF!</definedName>
    <definedName name="be_flu" localSheetId="7">#REF!</definedName>
    <definedName name="be_flu" localSheetId="4">#REF!</definedName>
    <definedName name="be_flu" localSheetId="19">#REF!</definedName>
    <definedName name="be_flu">#REF!</definedName>
    <definedName name="c_watt" localSheetId="25">#REF!</definedName>
    <definedName name="c_watt" localSheetId="0">#REF!</definedName>
    <definedName name="c_watt" localSheetId="18">#REF!</definedName>
    <definedName name="c_watt" localSheetId="12">#REF!</definedName>
    <definedName name="c_watt" localSheetId="8">#REF!</definedName>
    <definedName name="c_watt" localSheetId="14">#REF!</definedName>
    <definedName name="c_watt" localSheetId="5">#REF!</definedName>
    <definedName name="c_watt" localSheetId="10">#REF!</definedName>
    <definedName name="c_watt" localSheetId="17">#REF!</definedName>
    <definedName name="c_watt" localSheetId="6">#REF!</definedName>
    <definedName name="c_watt" localSheetId="11">#REF!</definedName>
    <definedName name="c_watt" localSheetId="13">#REF!</definedName>
    <definedName name="c_watt" localSheetId="22">#REF!</definedName>
    <definedName name="c_watt" localSheetId="24">#REF!</definedName>
    <definedName name="c_watt" localSheetId="23">#REF!</definedName>
    <definedName name="c_watt" localSheetId="16">#REF!</definedName>
    <definedName name="c_watt" localSheetId="9">#REF!</definedName>
    <definedName name="c_watt" localSheetId="21">#REF!</definedName>
    <definedName name="c_watt" localSheetId="1">#REF!</definedName>
    <definedName name="c_watt" localSheetId="3">#REF!</definedName>
    <definedName name="c_watt" localSheetId="20">#REF!</definedName>
    <definedName name="c_watt" localSheetId="2">#REF!</definedName>
    <definedName name="c_watt" localSheetId="15">#REF!</definedName>
    <definedName name="c_watt" localSheetId="7">#REF!</definedName>
    <definedName name="c_watt" localSheetId="4">#REF!</definedName>
    <definedName name="c_watt" localSheetId="19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 localSheetId="25">[3]!hhind</definedName>
    <definedName name="hhind" localSheetId="0">[3]!hhind</definedName>
    <definedName name="hhind" localSheetId="18">[3]!hhind</definedName>
    <definedName name="hhind" localSheetId="12">[3]!hhind</definedName>
    <definedName name="hhind" localSheetId="8">[3]!hhind</definedName>
    <definedName name="hhind" localSheetId="14">[3]!hhind</definedName>
    <definedName name="hhind" localSheetId="5">[3]!hhind</definedName>
    <definedName name="hhind" localSheetId="10">[3]!hhind</definedName>
    <definedName name="hhind" localSheetId="17">[3]!hhind</definedName>
    <definedName name="hhind" localSheetId="6">[3]!hhind</definedName>
    <definedName name="hhind" localSheetId="11">[3]!hhind</definedName>
    <definedName name="hhind" localSheetId="13">[3]!hhind</definedName>
    <definedName name="hhind" localSheetId="22">[3]!hhind</definedName>
    <definedName name="hhind" localSheetId="24">[3]!hhind</definedName>
    <definedName name="hhind" localSheetId="23">[3]!hhind</definedName>
    <definedName name="hhind" localSheetId="16">[3]!hhind</definedName>
    <definedName name="hhind" localSheetId="9">[3]!hhind</definedName>
    <definedName name="hhind" localSheetId="21">[3]!hhind</definedName>
    <definedName name="hhind" localSheetId="1">[3]!hhind</definedName>
    <definedName name="hhind" localSheetId="3">[3]!hhind</definedName>
    <definedName name="hhind" localSheetId="20">[3]!hhind</definedName>
    <definedName name="hhind" localSheetId="2">[3]!hhind</definedName>
    <definedName name="hhind" localSheetId="15">[3]!hhind</definedName>
    <definedName name="hhind" localSheetId="7">[3]!hhind</definedName>
    <definedName name="hhind" localSheetId="4">[3]!hhind</definedName>
    <definedName name="hhind" localSheetId="19">[3]!hhind</definedName>
    <definedName name="hhind">[3]!hhind</definedName>
    <definedName name="HideDataBOQ" localSheetId="25">#REF!</definedName>
    <definedName name="HideDataBOQ" localSheetId="0">#REF!</definedName>
    <definedName name="HideDataBOQ" localSheetId="18">#REF!</definedName>
    <definedName name="HideDataBOQ" localSheetId="12">#REF!</definedName>
    <definedName name="HideDataBOQ" localSheetId="8">#REF!</definedName>
    <definedName name="HideDataBOQ" localSheetId="14">#REF!</definedName>
    <definedName name="HideDataBOQ" localSheetId="5">#REF!</definedName>
    <definedName name="HideDataBOQ" localSheetId="10">#REF!</definedName>
    <definedName name="HideDataBOQ" localSheetId="17">#REF!</definedName>
    <definedName name="HideDataBOQ" localSheetId="6">#REF!</definedName>
    <definedName name="HideDataBOQ" localSheetId="11">#REF!</definedName>
    <definedName name="HideDataBOQ" localSheetId="13">#REF!</definedName>
    <definedName name="HideDataBOQ" localSheetId="22">#REF!</definedName>
    <definedName name="HideDataBOQ" localSheetId="24">#REF!</definedName>
    <definedName name="HideDataBOQ" localSheetId="23">#REF!</definedName>
    <definedName name="HideDataBOQ" localSheetId="16">#REF!</definedName>
    <definedName name="HideDataBOQ" localSheetId="9">#REF!</definedName>
    <definedName name="HideDataBOQ" localSheetId="21">#REF!</definedName>
    <definedName name="HideDataBOQ" localSheetId="1">#REF!</definedName>
    <definedName name="HideDataBOQ" localSheetId="3">#REF!</definedName>
    <definedName name="HideDataBOQ" localSheetId="20">#REF!</definedName>
    <definedName name="HideDataBOQ" localSheetId="2">#REF!</definedName>
    <definedName name="HideDataBOQ" localSheetId="15">#REF!</definedName>
    <definedName name="HideDataBOQ" localSheetId="7">#REF!</definedName>
    <definedName name="HideDataBOQ" localSheetId="4">#REF!</definedName>
    <definedName name="HideDataBOQ" localSheetId="19">#REF!</definedName>
    <definedName name="HideDataBOQ">#REF!</definedName>
    <definedName name="High_lf" localSheetId="25">[1]DATA!#REF!</definedName>
    <definedName name="High_lf" localSheetId="0">[1]DATA!#REF!</definedName>
    <definedName name="High_lf" localSheetId="18">[1]DATA!#REF!</definedName>
    <definedName name="High_lf" localSheetId="12">[1]DATA!#REF!</definedName>
    <definedName name="High_lf" localSheetId="8">[1]DATA!#REF!</definedName>
    <definedName name="High_lf" localSheetId="14">[1]DATA!#REF!</definedName>
    <definedName name="High_lf" localSheetId="5">[1]DATA!#REF!</definedName>
    <definedName name="High_lf" localSheetId="10">[1]DATA!#REF!</definedName>
    <definedName name="High_lf" localSheetId="17">[1]DATA!#REF!</definedName>
    <definedName name="High_lf" localSheetId="6">[1]DATA!#REF!</definedName>
    <definedName name="High_lf" localSheetId="11">[1]DATA!#REF!</definedName>
    <definedName name="High_lf" localSheetId="13">[1]DATA!#REF!</definedName>
    <definedName name="High_lf" localSheetId="22">[1]DATA!#REF!</definedName>
    <definedName name="High_lf" localSheetId="24">[1]DATA!#REF!</definedName>
    <definedName name="High_lf" localSheetId="23">[1]DATA!#REF!</definedName>
    <definedName name="High_lf" localSheetId="16">[1]DATA!#REF!</definedName>
    <definedName name="High_lf" localSheetId="9">[1]DATA!#REF!</definedName>
    <definedName name="High_lf" localSheetId="21">[1]DATA!#REF!</definedName>
    <definedName name="High_lf" localSheetId="1">[1]DATA!#REF!</definedName>
    <definedName name="High_lf" localSheetId="3">[1]DATA!#REF!</definedName>
    <definedName name="High_lf" localSheetId="20">[1]DATA!#REF!</definedName>
    <definedName name="High_lf" localSheetId="2">[1]DATA!#REF!</definedName>
    <definedName name="High_lf" localSheetId="15">[1]DATA!#REF!</definedName>
    <definedName name="High_lf" localSheetId="7">[1]DATA!#REF!</definedName>
    <definedName name="High_lf" localSheetId="4">[1]DATA!#REF!</definedName>
    <definedName name="High_lf" localSheetId="19">[1]DATA!#REF!</definedName>
    <definedName name="High_lf">[1]DATA!#REF!</definedName>
    <definedName name="i_watt" localSheetId="25">#REF!</definedName>
    <definedName name="i_watt" localSheetId="0">#REF!</definedName>
    <definedName name="i_watt" localSheetId="18">#REF!</definedName>
    <definedName name="i_watt" localSheetId="12">#REF!</definedName>
    <definedName name="i_watt" localSheetId="8">#REF!</definedName>
    <definedName name="i_watt" localSheetId="14">#REF!</definedName>
    <definedName name="i_watt" localSheetId="5">#REF!</definedName>
    <definedName name="i_watt" localSheetId="10">#REF!</definedName>
    <definedName name="i_watt" localSheetId="17">#REF!</definedName>
    <definedName name="i_watt" localSheetId="6">#REF!</definedName>
    <definedName name="i_watt" localSheetId="11">#REF!</definedName>
    <definedName name="i_watt" localSheetId="13">#REF!</definedName>
    <definedName name="i_watt" localSheetId="22">#REF!</definedName>
    <definedName name="i_watt" localSheetId="24">#REF!</definedName>
    <definedName name="i_watt" localSheetId="23">#REF!</definedName>
    <definedName name="i_watt" localSheetId="16">#REF!</definedName>
    <definedName name="i_watt" localSheetId="9">#REF!</definedName>
    <definedName name="i_watt" localSheetId="21">#REF!</definedName>
    <definedName name="i_watt" localSheetId="1">#REF!</definedName>
    <definedName name="i_watt" localSheetId="3">#REF!</definedName>
    <definedName name="i_watt" localSheetId="20">#REF!</definedName>
    <definedName name="i_watt" localSheetId="2">#REF!</definedName>
    <definedName name="i_watt" localSheetId="15">#REF!</definedName>
    <definedName name="i_watt" localSheetId="7">#REF!</definedName>
    <definedName name="i_watt" localSheetId="4">#REF!</definedName>
    <definedName name="i_watt" localSheetId="19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25">[1]RE_DATA!#REF!</definedName>
    <definedName name="L.F." localSheetId="0">[1]RE_DATA!#REF!</definedName>
    <definedName name="L.F." localSheetId="18">[1]RE_DATA!#REF!</definedName>
    <definedName name="L.F." localSheetId="12">[1]RE_DATA!#REF!</definedName>
    <definedName name="L.F." localSheetId="8">[1]RE_DATA!#REF!</definedName>
    <definedName name="L.F." localSheetId="14">[1]RE_DATA!#REF!</definedName>
    <definedName name="L.F." localSheetId="5">[1]RE_DATA!#REF!</definedName>
    <definedName name="L.F." localSheetId="10">[1]RE_DATA!#REF!</definedName>
    <definedName name="L.F." localSheetId="17">[1]RE_DATA!#REF!</definedName>
    <definedName name="L.F." localSheetId="6">[1]RE_DATA!#REF!</definedName>
    <definedName name="L.F." localSheetId="11">[1]RE_DATA!#REF!</definedName>
    <definedName name="L.F." localSheetId="13">[1]RE_DATA!#REF!</definedName>
    <definedName name="L.F." localSheetId="22">[1]RE_DATA!#REF!</definedName>
    <definedName name="L.F." localSheetId="24">[1]RE_DATA!#REF!</definedName>
    <definedName name="L.F." localSheetId="23">[1]RE_DATA!#REF!</definedName>
    <definedName name="L.F." localSheetId="16">[1]RE_DATA!#REF!</definedName>
    <definedName name="L.F." localSheetId="9">[1]RE_DATA!#REF!</definedName>
    <definedName name="L.F." localSheetId="21">[1]RE_DATA!#REF!</definedName>
    <definedName name="L.F." localSheetId="1">[1]RE_DATA!#REF!</definedName>
    <definedName name="L.F." localSheetId="3">[1]RE_DATA!#REF!</definedName>
    <definedName name="L.F." localSheetId="20">[1]RE_DATA!#REF!</definedName>
    <definedName name="L.F." localSheetId="2">[1]RE_DATA!#REF!</definedName>
    <definedName name="L.F." localSheetId="15">[1]RE_DATA!#REF!</definedName>
    <definedName name="L.F." localSheetId="7">[1]RE_DATA!#REF!</definedName>
    <definedName name="L.F." localSheetId="4">[1]RE_DATA!#REF!</definedName>
    <definedName name="L.F." localSheetId="19">[1]RE_DATA!#REF!</definedName>
    <definedName name="L.F.">[1]RE_DATA!#REF!</definedName>
    <definedName name="l_mainair" localSheetId="25">'[2]eirr-a (บท4)'!#REF!</definedName>
    <definedName name="l_mainair" localSheetId="0">'[2]eirr-a (บท4)'!#REF!</definedName>
    <definedName name="l_mainair" localSheetId="18">'[2]eirr-a (บท4)'!#REF!</definedName>
    <definedName name="l_mainair" localSheetId="12">'[2]eirr-a (บท4)'!#REF!</definedName>
    <definedName name="l_mainair" localSheetId="8">'[2]eirr-a (บท4)'!#REF!</definedName>
    <definedName name="l_mainair" localSheetId="14">'[2]eirr-a (บท4)'!#REF!</definedName>
    <definedName name="l_mainair" localSheetId="5">'[2]eirr-a (บท4)'!#REF!</definedName>
    <definedName name="l_mainair" localSheetId="10">'[2]eirr-a (บท4)'!#REF!</definedName>
    <definedName name="l_mainair" localSheetId="17">'[2]eirr-a (บท4)'!#REF!</definedName>
    <definedName name="l_mainair" localSheetId="6">'[2]eirr-a (บท4)'!#REF!</definedName>
    <definedName name="l_mainair" localSheetId="11">'[2]eirr-a (บท4)'!#REF!</definedName>
    <definedName name="l_mainair" localSheetId="13">'[2]eirr-a (บท4)'!#REF!</definedName>
    <definedName name="l_mainair" localSheetId="22">'[2]eirr-a (บท4)'!#REF!</definedName>
    <definedName name="l_mainair" localSheetId="24">'[2]eirr-a (บท4)'!#REF!</definedName>
    <definedName name="l_mainair" localSheetId="23">'[2]eirr-a (บท4)'!#REF!</definedName>
    <definedName name="l_mainair" localSheetId="16">'[2]eirr-a (บท4)'!#REF!</definedName>
    <definedName name="l_mainair" localSheetId="9">'[2]eirr-a (บท4)'!#REF!</definedName>
    <definedName name="l_mainair" localSheetId="21">'[2]eirr-a (บท4)'!#REF!</definedName>
    <definedName name="l_mainair" localSheetId="1">'[2]eirr-a (บท4)'!#REF!</definedName>
    <definedName name="l_mainair" localSheetId="3">'[2]eirr-a (บท4)'!#REF!</definedName>
    <definedName name="l_mainair" localSheetId="20">'[2]eirr-a (บท4)'!#REF!</definedName>
    <definedName name="l_mainair" localSheetId="2">'[2]eirr-a (บท4)'!#REF!</definedName>
    <definedName name="l_mainair" localSheetId="15">'[2]eirr-a (บท4)'!#REF!</definedName>
    <definedName name="l_mainair" localSheetId="7">'[2]eirr-a (บท4)'!#REF!</definedName>
    <definedName name="l_mainair" localSheetId="4">'[2]eirr-a (บท4)'!#REF!</definedName>
    <definedName name="l_mainair" localSheetId="19">'[2]eirr-a (บท4)'!#REF!</definedName>
    <definedName name="l_mainair">'[2]eirr-a (บท4)'!#REF!</definedName>
    <definedName name="maintain_air4" localSheetId="25">'[2]eirr-a (บท4)'!#REF!</definedName>
    <definedName name="maintain_air4" localSheetId="0">'[2]eirr-a (บท4)'!#REF!</definedName>
    <definedName name="maintain_air4" localSheetId="18">'[2]eirr-a (บท4)'!#REF!</definedName>
    <definedName name="maintain_air4" localSheetId="12">'[2]eirr-a (บท4)'!#REF!</definedName>
    <definedName name="maintain_air4" localSheetId="8">'[2]eirr-a (บท4)'!#REF!</definedName>
    <definedName name="maintain_air4" localSheetId="14">'[2]eirr-a (บท4)'!#REF!</definedName>
    <definedName name="maintain_air4" localSheetId="5">'[2]eirr-a (บท4)'!#REF!</definedName>
    <definedName name="maintain_air4" localSheetId="10">'[2]eirr-a (บท4)'!#REF!</definedName>
    <definedName name="maintain_air4" localSheetId="17">'[2]eirr-a (บท4)'!#REF!</definedName>
    <definedName name="maintain_air4" localSheetId="6">'[2]eirr-a (บท4)'!#REF!</definedName>
    <definedName name="maintain_air4" localSheetId="11">'[2]eirr-a (บท4)'!#REF!</definedName>
    <definedName name="maintain_air4" localSheetId="13">'[2]eirr-a (บท4)'!#REF!</definedName>
    <definedName name="maintain_air4" localSheetId="22">'[2]eirr-a (บท4)'!#REF!</definedName>
    <definedName name="maintain_air4" localSheetId="24">'[2]eirr-a (บท4)'!#REF!</definedName>
    <definedName name="maintain_air4" localSheetId="23">'[2]eirr-a (บท4)'!#REF!</definedName>
    <definedName name="maintain_air4" localSheetId="16">'[2]eirr-a (บท4)'!#REF!</definedName>
    <definedName name="maintain_air4" localSheetId="9">'[2]eirr-a (บท4)'!#REF!</definedName>
    <definedName name="maintain_air4" localSheetId="21">'[2]eirr-a (บท4)'!#REF!</definedName>
    <definedName name="maintain_air4" localSheetId="1">'[2]eirr-a (บท4)'!#REF!</definedName>
    <definedName name="maintain_air4" localSheetId="3">'[2]eirr-a (บท4)'!#REF!</definedName>
    <definedName name="maintain_air4" localSheetId="20">'[2]eirr-a (บท4)'!#REF!</definedName>
    <definedName name="maintain_air4" localSheetId="2">'[2]eirr-a (บท4)'!#REF!</definedName>
    <definedName name="maintain_air4" localSheetId="15">'[2]eirr-a (บท4)'!#REF!</definedName>
    <definedName name="maintain_air4" localSheetId="7">'[2]eirr-a (บท4)'!#REF!</definedName>
    <definedName name="maintain_air4" localSheetId="4">'[2]eirr-a (บท4)'!#REF!</definedName>
    <definedName name="maintain_air4" localSheetId="19">'[2]eirr-a (บท4)'!#REF!</definedName>
    <definedName name="maintain_air4">'[2]eirr-a (บท4)'!#REF!</definedName>
    <definedName name="ohind" localSheetId="25">[3]!ohind</definedName>
    <definedName name="ohind" localSheetId="0">[3]!ohind</definedName>
    <definedName name="ohind" localSheetId="18">[3]!ohind</definedName>
    <definedName name="ohind" localSheetId="12">[3]!ohind</definedName>
    <definedName name="ohind" localSheetId="8">[3]!ohind</definedName>
    <definedName name="ohind" localSheetId="14">[3]!ohind</definedName>
    <definedName name="ohind" localSheetId="5">[3]!ohind</definedName>
    <definedName name="ohind" localSheetId="10">[3]!ohind</definedName>
    <definedName name="ohind" localSheetId="17">[3]!ohind</definedName>
    <definedName name="ohind" localSheetId="6">[3]!ohind</definedName>
    <definedName name="ohind" localSheetId="11">[3]!ohind</definedName>
    <definedName name="ohind" localSheetId="13">[3]!ohind</definedName>
    <definedName name="ohind" localSheetId="22">[3]!ohind</definedName>
    <definedName name="ohind" localSheetId="24">[3]!ohind</definedName>
    <definedName name="ohind" localSheetId="23">[3]!ohind</definedName>
    <definedName name="ohind" localSheetId="16">[3]!ohind</definedName>
    <definedName name="ohind" localSheetId="9">[3]!ohind</definedName>
    <definedName name="ohind" localSheetId="21">[3]!ohind</definedName>
    <definedName name="ohind" localSheetId="1">[3]!ohind</definedName>
    <definedName name="ohind" localSheetId="3">[3]!ohind</definedName>
    <definedName name="ohind" localSheetId="20">[3]!ohind</definedName>
    <definedName name="ohind" localSheetId="2">[3]!ohind</definedName>
    <definedName name="ohind" localSheetId="15">[3]!ohind</definedName>
    <definedName name="ohind" localSheetId="7">[3]!ohind</definedName>
    <definedName name="ohind" localSheetId="4">[3]!ohind</definedName>
    <definedName name="ohind" localSheetId="19">[3]!ohind</definedName>
    <definedName name="ohind">[3]!ohind</definedName>
    <definedName name="Peak" localSheetId="25">[1]RE_DATA!#REF!</definedName>
    <definedName name="Peak" localSheetId="0">[1]RE_DATA!#REF!</definedName>
    <definedName name="Peak" localSheetId="18">[1]RE_DATA!#REF!</definedName>
    <definedName name="Peak" localSheetId="12">[1]RE_DATA!#REF!</definedName>
    <definedName name="Peak" localSheetId="8">[1]RE_DATA!#REF!</definedName>
    <definedName name="Peak" localSheetId="14">[1]RE_DATA!#REF!</definedName>
    <definedName name="Peak" localSheetId="5">[1]RE_DATA!#REF!</definedName>
    <definedName name="Peak" localSheetId="10">[1]RE_DATA!#REF!</definedName>
    <definedName name="Peak" localSheetId="17">[1]RE_DATA!#REF!</definedName>
    <definedName name="Peak" localSheetId="6">[1]RE_DATA!#REF!</definedName>
    <definedName name="Peak" localSheetId="11">[1]RE_DATA!#REF!</definedName>
    <definedName name="Peak" localSheetId="13">[1]RE_DATA!#REF!</definedName>
    <definedName name="Peak" localSheetId="22">[1]RE_DATA!#REF!</definedName>
    <definedName name="Peak" localSheetId="24">[1]RE_DATA!#REF!</definedName>
    <definedName name="Peak" localSheetId="23">[1]RE_DATA!#REF!</definedName>
    <definedName name="Peak" localSheetId="16">[1]RE_DATA!#REF!</definedName>
    <definedName name="Peak" localSheetId="9">[1]RE_DATA!#REF!</definedName>
    <definedName name="Peak" localSheetId="21">[1]RE_DATA!#REF!</definedName>
    <definedName name="Peak" localSheetId="1">[1]RE_DATA!#REF!</definedName>
    <definedName name="Peak" localSheetId="3">[1]RE_DATA!#REF!</definedName>
    <definedName name="Peak" localSheetId="20">[1]RE_DATA!#REF!</definedName>
    <definedName name="Peak" localSheetId="2">[1]RE_DATA!#REF!</definedName>
    <definedName name="Peak" localSheetId="15">[1]RE_DATA!#REF!</definedName>
    <definedName name="Peak" localSheetId="7">[1]RE_DATA!#REF!</definedName>
    <definedName name="Peak" localSheetId="4">[1]RE_DATA!#REF!</definedName>
    <definedName name="Peak" localSheetId="19">[1]RE_DATA!#REF!</definedName>
    <definedName name="Peak">[1]RE_DATA!#REF!</definedName>
    <definedName name="_xlnm.Print_Area" localSheetId="0">'2569-คณะ,สำนัก'!$A$1:$Z$51</definedName>
    <definedName name="_xlnm.Print_Titles" localSheetId="25">'2568-คณะ,สำนัก'!$2:$3</definedName>
    <definedName name="_xlnm.Print_Titles" localSheetId="0">'2569-คณะ,สำนัก'!$2:$3</definedName>
    <definedName name="save" localSheetId="25">#REF!</definedName>
    <definedName name="save" localSheetId="0">#REF!</definedName>
    <definedName name="save" localSheetId="18">#REF!</definedName>
    <definedName name="save" localSheetId="12">#REF!</definedName>
    <definedName name="save" localSheetId="8">#REF!</definedName>
    <definedName name="save" localSheetId="14">#REF!</definedName>
    <definedName name="save" localSheetId="5">#REF!</definedName>
    <definedName name="save" localSheetId="10">#REF!</definedName>
    <definedName name="save" localSheetId="17">#REF!</definedName>
    <definedName name="save" localSheetId="6">#REF!</definedName>
    <definedName name="save" localSheetId="11">#REF!</definedName>
    <definedName name="save" localSheetId="13">#REF!</definedName>
    <definedName name="save" localSheetId="22">#REF!</definedName>
    <definedName name="save" localSheetId="24">#REF!</definedName>
    <definedName name="save" localSheetId="23">#REF!</definedName>
    <definedName name="save" localSheetId="16">#REF!</definedName>
    <definedName name="save" localSheetId="9">#REF!</definedName>
    <definedName name="save" localSheetId="21">#REF!</definedName>
    <definedName name="save" localSheetId="1">#REF!</definedName>
    <definedName name="save" localSheetId="3">#REF!</definedName>
    <definedName name="save" localSheetId="20">#REF!</definedName>
    <definedName name="save" localSheetId="2">#REF!</definedName>
    <definedName name="save" localSheetId="15">#REF!</definedName>
    <definedName name="save" localSheetId="7">#REF!</definedName>
    <definedName name="save" localSheetId="4">#REF!</definedName>
    <definedName name="save" localSheetId="19">#REF!</definedName>
    <definedName name="save">#REF!</definedName>
    <definedName name="unit">'[2]eirr-a (บท5)'!$G$9</definedName>
    <definedName name="vg0" localSheetId="25">#REF!</definedName>
    <definedName name="vg0" localSheetId="0">#REF!</definedName>
    <definedName name="vg0" localSheetId="18">#REF!</definedName>
    <definedName name="vg0" localSheetId="12">#REF!</definedName>
    <definedName name="vg0" localSheetId="8">#REF!</definedName>
    <definedName name="vg0" localSheetId="14">#REF!</definedName>
    <definedName name="vg0" localSheetId="5">#REF!</definedName>
    <definedName name="vg0" localSheetId="10">#REF!</definedName>
    <definedName name="vg0" localSheetId="17">#REF!</definedName>
    <definedName name="vg0" localSheetId="6">#REF!</definedName>
    <definedName name="vg0" localSheetId="11">#REF!</definedName>
    <definedName name="vg0" localSheetId="13">#REF!</definedName>
    <definedName name="vg0" localSheetId="22">#REF!</definedName>
    <definedName name="vg0" localSheetId="24">#REF!</definedName>
    <definedName name="vg0" localSheetId="23">#REF!</definedName>
    <definedName name="vg0" localSheetId="16">#REF!</definedName>
    <definedName name="vg0" localSheetId="9">#REF!</definedName>
    <definedName name="vg0" localSheetId="21">#REF!</definedName>
    <definedName name="vg0" localSheetId="1">#REF!</definedName>
    <definedName name="vg0" localSheetId="3">#REF!</definedName>
    <definedName name="vg0" localSheetId="20">#REF!</definedName>
    <definedName name="vg0" localSheetId="2">#REF!</definedName>
    <definedName name="vg0" localSheetId="15">#REF!</definedName>
    <definedName name="vg0" localSheetId="7">#REF!</definedName>
    <definedName name="vg0" localSheetId="4">#REF!</definedName>
    <definedName name="vg0" localSheetId="19">#REF!</definedName>
    <definedName name="vg0">#REF!</definedName>
    <definedName name="xxx10" localSheetId="25">[4]RE_DATA!#REF!</definedName>
    <definedName name="xxx10" localSheetId="0">[4]RE_DATA!#REF!</definedName>
    <definedName name="xxx10" localSheetId="18">[4]RE_DATA!#REF!</definedName>
    <definedName name="xxx10" localSheetId="12">[4]RE_DATA!#REF!</definedName>
    <definedName name="xxx10" localSheetId="8">[4]RE_DATA!#REF!</definedName>
    <definedName name="xxx10" localSheetId="14">[4]RE_DATA!#REF!</definedName>
    <definedName name="xxx10" localSheetId="5">[4]RE_DATA!#REF!</definedName>
    <definedName name="xxx10" localSheetId="10">[4]RE_DATA!#REF!</definedName>
    <definedName name="xxx10" localSheetId="17">[4]RE_DATA!#REF!</definedName>
    <definedName name="xxx10" localSheetId="6">[4]RE_DATA!#REF!</definedName>
    <definedName name="xxx10" localSheetId="11">[4]RE_DATA!#REF!</definedName>
    <definedName name="xxx10" localSheetId="13">[4]RE_DATA!#REF!</definedName>
    <definedName name="xxx10" localSheetId="22">[4]RE_DATA!#REF!</definedName>
    <definedName name="xxx10" localSheetId="24">[4]RE_DATA!#REF!</definedName>
    <definedName name="xxx10" localSheetId="23">[4]RE_DATA!#REF!</definedName>
    <definedName name="xxx10" localSheetId="16">[4]RE_DATA!#REF!</definedName>
    <definedName name="xxx10" localSheetId="9">[4]RE_DATA!#REF!</definedName>
    <definedName name="xxx10" localSheetId="21">[4]RE_DATA!#REF!</definedName>
    <definedName name="xxx10" localSheetId="1">[4]RE_DATA!#REF!</definedName>
    <definedName name="xxx10" localSheetId="3">[4]RE_DATA!#REF!</definedName>
    <definedName name="xxx10" localSheetId="20">[4]RE_DATA!#REF!</definedName>
    <definedName name="xxx10" localSheetId="2">[4]RE_DATA!#REF!</definedName>
    <definedName name="xxx10" localSheetId="15">[4]RE_DATA!#REF!</definedName>
    <definedName name="xxx10" localSheetId="7">[4]RE_DATA!#REF!</definedName>
    <definedName name="xxx10" localSheetId="4">[4]RE_DATA!#REF!</definedName>
    <definedName name="xxx10" localSheetId="19">[4]RE_DATA!#REF!</definedName>
    <definedName name="xxx10">[4]RE_DATA!#REF!</definedName>
    <definedName name="xxx14" localSheetId="25">[4]RE_DATA!#REF!</definedName>
    <definedName name="xxx14" localSheetId="0">[4]RE_DATA!#REF!</definedName>
    <definedName name="xxx14" localSheetId="18">[4]RE_DATA!#REF!</definedName>
    <definedName name="xxx14" localSheetId="12">[4]RE_DATA!#REF!</definedName>
    <definedName name="xxx14" localSheetId="8">[4]RE_DATA!#REF!</definedName>
    <definedName name="xxx14" localSheetId="14">[4]RE_DATA!#REF!</definedName>
    <definedName name="xxx14" localSheetId="5">[4]RE_DATA!#REF!</definedName>
    <definedName name="xxx14" localSheetId="10">[4]RE_DATA!#REF!</definedName>
    <definedName name="xxx14" localSheetId="17">[4]RE_DATA!#REF!</definedName>
    <definedName name="xxx14" localSheetId="6">[4]RE_DATA!#REF!</definedName>
    <definedName name="xxx14" localSheetId="11">[4]RE_DATA!#REF!</definedName>
    <definedName name="xxx14" localSheetId="13">[4]RE_DATA!#REF!</definedName>
    <definedName name="xxx14" localSheetId="22">[4]RE_DATA!#REF!</definedName>
    <definedName name="xxx14" localSheetId="24">[4]RE_DATA!#REF!</definedName>
    <definedName name="xxx14" localSheetId="23">[4]RE_DATA!#REF!</definedName>
    <definedName name="xxx14" localSheetId="16">[4]RE_DATA!#REF!</definedName>
    <definedName name="xxx14" localSheetId="9">[4]RE_DATA!#REF!</definedName>
    <definedName name="xxx14" localSheetId="21">[4]RE_DATA!#REF!</definedName>
    <definedName name="xxx14" localSheetId="1">[4]RE_DATA!#REF!</definedName>
    <definedName name="xxx14" localSheetId="3">[4]RE_DATA!#REF!</definedName>
    <definedName name="xxx14" localSheetId="20">[4]RE_DATA!#REF!</definedName>
    <definedName name="xxx14" localSheetId="2">[4]RE_DATA!#REF!</definedName>
    <definedName name="xxx14" localSheetId="15">[4]RE_DATA!#REF!</definedName>
    <definedName name="xxx14" localSheetId="7">[4]RE_DATA!#REF!</definedName>
    <definedName name="xxx14" localSheetId="4">[4]RE_DATA!#REF!</definedName>
    <definedName name="xxx14" localSheetId="19">[4]RE_DATA!#REF!</definedName>
    <definedName name="xxx14">[4]RE_DATA!#REF!</definedName>
    <definedName name="xxx6" localSheetId="25">[4]DATA!#REF!</definedName>
    <definedName name="xxx6" localSheetId="0">[4]DATA!#REF!</definedName>
    <definedName name="xxx6" localSheetId="18">[4]DATA!#REF!</definedName>
    <definedName name="xxx6" localSheetId="12">[4]DATA!#REF!</definedName>
    <definedName name="xxx6" localSheetId="8">[4]DATA!#REF!</definedName>
    <definedName name="xxx6" localSheetId="14">[4]DATA!#REF!</definedName>
    <definedName name="xxx6" localSheetId="5">[4]DATA!#REF!</definedName>
    <definedName name="xxx6" localSheetId="10">[4]DATA!#REF!</definedName>
    <definedName name="xxx6" localSheetId="17">[4]DATA!#REF!</definedName>
    <definedName name="xxx6" localSheetId="6">[4]DATA!#REF!</definedName>
    <definedName name="xxx6" localSheetId="11">[4]DATA!#REF!</definedName>
    <definedName name="xxx6" localSheetId="13">[4]DATA!#REF!</definedName>
    <definedName name="xxx6" localSheetId="22">[4]DATA!#REF!</definedName>
    <definedName name="xxx6" localSheetId="24">[4]DATA!#REF!</definedName>
    <definedName name="xxx6" localSheetId="23">[4]DATA!#REF!</definedName>
    <definedName name="xxx6" localSheetId="16">[4]DATA!#REF!</definedName>
    <definedName name="xxx6" localSheetId="9">[4]DATA!#REF!</definedName>
    <definedName name="xxx6" localSheetId="21">[4]DATA!#REF!</definedName>
    <definedName name="xxx6" localSheetId="1">[4]DATA!#REF!</definedName>
    <definedName name="xxx6" localSheetId="3">[4]DATA!#REF!</definedName>
    <definedName name="xxx6" localSheetId="20">[4]DATA!#REF!</definedName>
    <definedName name="xxx6" localSheetId="2">[4]DATA!#REF!</definedName>
    <definedName name="xxx6" localSheetId="15">[4]DATA!#REF!</definedName>
    <definedName name="xxx6" localSheetId="7">[4]DATA!#REF!</definedName>
    <definedName name="xxx6" localSheetId="4">[4]DATA!#REF!</definedName>
    <definedName name="xxx6" localSheetId="19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89" l="1"/>
  <c r="E8" i="90"/>
  <c r="E8" i="93" l="1"/>
  <c r="E8" i="94"/>
  <c r="E8" i="96"/>
  <c r="E9" i="81"/>
  <c r="X31" i="91" l="1"/>
  <c r="D14" i="75" s="1"/>
  <c r="W31" i="91"/>
  <c r="C14" i="75" s="1"/>
  <c r="Z51" i="91" l="1"/>
  <c r="D15" i="93" s="1"/>
  <c r="Y51" i="91"/>
  <c r="C15" i="93" s="1"/>
  <c r="X51" i="91"/>
  <c r="D14" i="93" s="1"/>
  <c r="W51" i="91"/>
  <c r="C14" i="93" s="1"/>
  <c r="V51" i="91"/>
  <c r="D13" i="93" s="1"/>
  <c r="U51" i="91"/>
  <c r="C13" i="93" s="1"/>
  <c r="T51" i="91"/>
  <c r="D12" i="93" s="1"/>
  <c r="S51" i="91"/>
  <c r="C12" i="93" s="1"/>
  <c r="R51" i="91"/>
  <c r="D11" i="93" s="1"/>
  <c r="Q51" i="91"/>
  <c r="C11" i="93" s="1"/>
  <c r="P51" i="91"/>
  <c r="D10" i="93" s="1"/>
  <c r="O51" i="91"/>
  <c r="C10" i="93" s="1"/>
  <c r="N51" i="91"/>
  <c r="D9" i="93" s="1"/>
  <c r="M51" i="91"/>
  <c r="C9" i="93" s="1"/>
  <c r="L51" i="91"/>
  <c r="D8" i="93" s="1"/>
  <c r="K51" i="91"/>
  <c r="C8" i="93" s="1"/>
  <c r="J51" i="91"/>
  <c r="D7" i="93" s="1"/>
  <c r="I51" i="91"/>
  <c r="C7" i="93" s="1"/>
  <c r="H51" i="91"/>
  <c r="D6" i="93" s="1"/>
  <c r="G51" i="91"/>
  <c r="C6" i="93" s="1"/>
  <c r="F51" i="91"/>
  <c r="D5" i="93" s="1"/>
  <c r="E51" i="91"/>
  <c r="C5" i="93" s="1"/>
  <c r="D51" i="91"/>
  <c r="D4" i="93" s="1"/>
  <c r="C51" i="91"/>
  <c r="C4" i="93" s="1"/>
  <c r="Z49" i="91"/>
  <c r="D15" i="94" s="1"/>
  <c r="Y49" i="91"/>
  <c r="C15" i="94" s="1"/>
  <c r="X49" i="91"/>
  <c r="D14" i="94" s="1"/>
  <c r="W49" i="91"/>
  <c r="C14" i="94" s="1"/>
  <c r="V49" i="91"/>
  <c r="D13" i="94" s="1"/>
  <c r="U49" i="91"/>
  <c r="C13" i="94" s="1"/>
  <c r="T49" i="91"/>
  <c r="D12" i="94" s="1"/>
  <c r="S49" i="91"/>
  <c r="C12" i="94" s="1"/>
  <c r="R49" i="91"/>
  <c r="D11" i="94" s="1"/>
  <c r="Q49" i="91"/>
  <c r="C11" i="94" s="1"/>
  <c r="P49" i="91"/>
  <c r="D10" i="94" s="1"/>
  <c r="O49" i="91"/>
  <c r="C10" i="94" s="1"/>
  <c r="N49" i="91"/>
  <c r="D9" i="94" s="1"/>
  <c r="M49" i="91"/>
  <c r="C9" i="94" s="1"/>
  <c r="L49" i="91"/>
  <c r="D8" i="94" s="1"/>
  <c r="K49" i="91"/>
  <c r="C8" i="94" s="1"/>
  <c r="J49" i="91"/>
  <c r="D7" i="94" s="1"/>
  <c r="I49" i="91"/>
  <c r="C7" i="94" s="1"/>
  <c r="H49" i="91"/>
  <c r="D6" i="94" s="1"/>
  <c r="G49" i="91"/>
  <c r="C6" i="94" s="1"/>
  <c r="F49" i="91"/>
  <c r="D5" i="94" s="1"/>
  <c r="E49" i="91"/>
  <c r="C5" i="94" s="1"/>
  <c r="D49" i="91"/>
  <c r="D4" i="94" s="1"/>
  <c r="C49" i="91"/>
  <c r="C4" i="94" s="1"/>
  <c r="Z47" i="91"/>
  <c r="D15" i="96" s="1"/>
  <c r="Y47" i="91"/>
  <c r="C15" i="96" s="1"/>
  <c r="X47" i="91"/>
  <c r="D14" i="96" s="1"/>
  <c r="W47" i="91"/>
  <c r="C14" i="96" s="1"/>
  <c r="V47" i="91"/>
  <c r="D13" i="96" s="1"/>
  <c r="U47" i="91"/>
  <c r="C13" i="96" s="1"/>
  <c r="T47" i="91"/>
  <c r="D12" i="96" s="1"/>
  <c r="S47" i="91"/>
  <c r="C12" i="96" s="1"/>
  <c r="R47" i="91"/>
  <c r="D11" i="96" s="1"/>
  <c r="Q47" i="91"/>
  <c r="C11" i="96" s="1"/>
  <c r="P47" i="91"/>
  <c r="D10" i="96" s="1"/>
  <c r="O47" i="91"/>
  <c r="C10" i="96" s="1"/>
  <c r="N47" i="91"/>
  <c r="D9" i="96" s="1"/>
  <c r="M47" i="91"/>
  <c r="C9" i="96" s="1"/>
  <c r="L47" i="91"/>
  <c r="D8" i="96" s="1"/>
  <c r="K47" i="91"/>
  <c r="C8" i="96" s="1"/>
  <c r="J47" i="91"/>
  <c r="D7" i="96" s="1"/>
  <c r="I47" i="91"/>
  <c r="C7" i="96" s="1"/>
  <c r="H47" i="91"/>
  <c r="D6" i="96" s="1"/>
  <c r="G47" i="91"/>
  <c r="C6" i="96" s="1"/>
  <c r="F47" i="91"/>
  <c r="D5" i="96" s="1"/>
  <c r="E47" i="91"/>
  <c r="C5" i="96" s="1"/>
  <c r="D47" i="91"/>
  <c r="D4" i="96" s="1"/>
  <c r="C47" i="91"/>
  <c r="C4" i="96" s="1"/>
  <c r="Z43" i="91"/>
  <c r="D15" i="99" s="1"/>
  <c r="Y43" i="91"/>
  <c r="C15" i="99" s="1"/>
  <c r="X43" i="91"/>
  <c r="D14" i="99" s="1"/>
  <c r="W43" i="91"/>
  <c r="C14" i="99" s="1"/>
  <c r="V43" i="91"/>
  <c r="D13" i="99" s="1"/>
  <c r="U43" i="91"/>
  <c r="C13" i="99" s="1"/>
  <c r="T43" i="91"/>
  <c r="D12" i="99" s="1"/>
  <c r="S43" i="91"/>
  <c r="C12" i="99" s="1"/>
  <c r="R43" i="91"/>
  <c r="D11" i="99" s="1"/>
  <c r="Q43" i="91"/>
  <c r="C11" i="99" s="1"/>
  <c r="P43" i="91"/>
  <c r="D10" i="99" s="1"/>
  <c r="O43" i="91"/>
  <c r="C10" i="99" s="1"/>
  <c r="N43" i="91"/>
  <c r="D9" i="99" s="1"/>
  <c r="M43" i="91"/>
  <c r="C9" i="99" s="1"/>
  <c r="L43" i="91"/>
  <c r="D8" i="99" s="1"/>
  <c r="K43" i="91"/>
  <c r="C8" i="99" s="1"/>
  <c r="J43" i="91"/>
  <c r="D7" i="99" s="1"/>
  <c r="I43" i="91"/>
  <c r="C7" i="99" s="1"/>
  <c r="H43" i="91"/>
  <c r="D6" i="99" s="1"/>
  <c r="G43" i="91"/>
  <c r="C6" i="99" s="1"/>
  <c r="F43" i="91"/>
  <c r="D5" i="99" s="1"/>
  <c r="E43" i="91"/>
  <c r="C5" i="99" s="1"/>
  <c r="D43" i="91"/>
  <c r="D4" i="99" s="1"/>
  <c r="C43" i="91"/>
  <c r="C4" i="99" s="1"/>
  <c r="D21" i="91"/>
  <c r="D4" i="81" s="1"/>
  <c r="Z7" i="91"/>
  <c r="Y7" i="91"/>
  <c r="X7" i="91"/>
  <c r="W7" i="91"/>
  <c r="V7" i="91"/>
  <c r="U7" i="91"/>
  <c r="T7" i="91"/>
  <c r="S7" i="91"/>
  <c r="R7" i="91"/>
  <c r="Q7" i="91"/>
  <c r="P7" i="91"/>
  <c r="O7" i="91"/>
  <c r="N7" i="91"/>
  <c r="M7" i="91"/>
  <c r="L7" i="91"/>
  <c r="K7" i="91"/>
  <c r="J7" i="91"/>
  <c r="I7" i="91"/>
  <c r="H7" i="91"/>
  <c r="G7" i="91"/>
  <c r="F7" i="91"/>
  <c r="E7" i="91"/>
  <c r="D7" i="91"/>
  <c r="C7" i="91"/>
  <c r="E7" i="89"/>
  <c r="AA47" i="91" l="1"/>
  <c r="AB7" i="91"/>
  <c r="AA7" i="91"/>
  <c r="AA43" i="91"/>
  <c r="AA49" i="91"/>
  <c r="AA51" i="91"/>
  <c r="AB43" i="91"/>
  <c r="AB47" i="91"/>
  <c r="AB49" i="91"/>
  <c r="AB51" i="91"/>
  <c r="C21" i="91" l="1"/>
  <c r="C4" i="81" s="1"/>
  <c r="Y41" i="91" l="1"/>
  <c r="C15" i="69" s="1"/>
  <c r="V41" i="91"/>
  <c r="D13" i="69" s="1"/>
  <c r="U41" i="91"/>
  <c r="C13" i="69" s="1"/>
  <c r="R41" i="91"/>
  <c r="D11" i="69" s="1"/>
  <c r="Q41" i="91"/>
  <c r="C11" i="69" s="1"/>
  <c r="P41" i="91"/>
  <c r="D10" i="69" s="1"/>
  <c r="M41" i="91"/>
  <c r="C9" i="69" s="1"/>
  <c r="L41" i="91"/>
  <c r="D8" i="69" s="1"/>
  <c r="I41" i="91"/>
  <c r="C7" i="69" s="1"/>
  <c r="H41" i="91"/>
  <c r="D6" i="69" s="1"/>
  <c r="F41" i="91"/>
  <c r="D5" i="69" s="1"/>
  <c r="E41" i="91"/>
  <c r="C5" i="69" s="1"/>
  <c r="Y27" i="91"/>
  <c r="C15" i="77" s="1"/>
  <c r="U27" i="91"/>
  <c r="C13" i="77" s="1"/>
  <c r="Q27" i="91"/>
  <c r="C11" i="77" s="1"/>
  <c r="M27" i="91"/>
  <c r="C9" i="77" s="1"/>
  <c r="I27" i="91"/>
  <c r="C7" i="77" s="1"/>
  <c r="E27" i="91"/>
  <c r="C5" i="77" s="1"/>
  <c r="Y25" i="91"/>
  <c r="C15" i="78" s="1"/>
  <c r="U25" i="91"/>
  <c r="C13" i="78" s="1"/>
  <c r="Q25" i="91"/>
  <c r="C11" i="78" s="1"/>
  <c r="M25" i="91"/>
  <c r="C9" i="78" s="1"/>
  <c r="I25" i="91"/>
  <c r="C7" i="78" s="1"/>
  <c r="E25" i="91"/>
  <c r="C5" i="78" s="1"/>
  <c r="Y21" i="91"/>
  <c r="C15" i="81" s="1"/>
  <c r="U21" i="91"/>
  <c r="C13" i="81" s="1"/>
  <c r="Q21" i="91"/>
  <c r="C11" i="81" s="1"/>
  <c r="M21" i="91"/>
  <c r="C9" i="81" s="1"/>
  <c r="I21" i="91"/>
  <c r="C7" i="81" s="1"/>
  <c r="E21" i="91"/>
  <c r="C5" i="81" s="1"/>
  <c r="Y15" i="91"/>
  <c r="C15" i="84" s="1"/>
  <c r="U15" i="91"/>
  <c r="C13" i="84" s="1"/>
  <c r="M15" i="91"/>
  <c r="C9" i="84" s="1"/>
  <c r="I15" i="91"/>
  <c r="C7" i="84" s="1"/>
  <c r="E15" i="91"/>
  <c r="C5" i="84" s="1"/>
  <c r="Y9" i="91"/>
  <c r="U9" i="91"/>
  <c r="Q9" i="91"/>
  <c r="M9" i="91"/>
  <c r="I9" i="91"/>
  <c r="E9" i="91"/>
  <c r="S21" i="91" l="1"/>
  <c r="C12" i="81" s="1"/>
  <c r="H45" i="91"/>
  <c r="D6" i="98" s="1"/>
  <c r="R45" i="91"/>
  <c r="D11" i="98" s="1"/>
  <c r="C35" i="91"/>
  <c r="C4" i="72" s="1"/>
  <c r="L35" i="91"/>
  <c r="D8" i="72" s="1"/>
  <c r="V35" i="91"/>
  <c r="D13" i="72" s="1"/>
  <c r="O41" i="91"/>
  <c r="C10" i="69" s="1"/>
  <c r="X41" i="91"/>
  <c r="D14" i="69" s="1"/>
  <c r="K9" i="91"/>
  <c r="G15" i="91"/>
  <c r="C6" i="84" s="1"/>
  <c r="K27" i="91"/>
  <c r="C8" i="77" s="1"/>
  <c r="I45" i="91"/>
  <c r="C7" i="98" s="1"/>
  <c r="S45" i="91"/>
  <c r="C12" i="98" s="1"/>
  <c r="D35" i="91"/>
  <c r="D4" i="72" s="1"/>
  <c r="M35" i="91"/>
  <c r="C9" i="72" s="1"/>
  <c r="W35" i="91"/>
  <c r="C14" i="72" s="1"/>
  <c r="W15" i="91"/>
  <c r="C14" i="84" s="1"/>
  <c r="G21" i="91"/>
  <c r="C6" i="81" s="1"/>
  <c r="W21" i="91"/>
  <c r="C14" i="81" s="1"/>
  <c r="S25" i="91"/>
  <c r="C12" i="78" s="1"/>
  <c r="K45" i="91"/>
  <c r="C8" i="98" s="1"/>
  <c r="U45" i="91"/>
  <c r="C13" i="98" s="1"/>
  <c r="E35" i="91"/>
  <c r="C5" i="72" s="1"/>
  <c r="O35" i="91"/>
  <c r="C10" i="72" s="1"/>
  <c r="X35" i="91"/>
  <c r="D14" i="72" s="1"/>
  <c r="G41" i="91"/>
  <c r="C6" i="69" s="1"/>
  <c r="Z41" i="91"/>
  <c r="D15" i="69" s="1"/>
  <c r="O25" i="91"/>
  <c r="C10" i="78" s="1"/>
  <c r="O9" i="91"/>
  <c r="K15" i="91"/>
  <c r="C8" i="84" s="1"/>
  <c r="O27" i="91"/>
  <c r="C10" i="77" s="1"/>
  <c r="L45" i="91"/>
  <c r="D8" i="98" s="1"/>
  <c r="V45" i="91"/>
  <c r="D13" i="98" s="1"/>
  <c r="F35" i="91"/>
  <c r="D5" i="72" s="1"/>
  <c r="P35" i="91"/>
  <c r="D10" i="72" s="1"/>
  <c r="Y35" i="91"/>
  <c r="C15" i="72" s="1"/>
  <c r="M45" i="91"/>
  <c r="C9" i="98" s="1"/>
  <c r="W45" i="91"/>
  <c r="C14" i="98" s="1"/>
  <c r="Y45" i="91"/>
  <c r="C15" i="98" s="1"/>
  <c r="G35" i="91"/>
  <c r="C6" i="72" s="1"/>
  <c r="Q35" i="91"/>
  <c r="C11" i="72" s="1"/>
  <c r="Z35" i="91"/>
  <c r="D15" i="72" s="1"/>
  <c r="S41" i="91"/>
  <c r="C12" i="69" s="1"/>
  <c r="G25" i="91"/>
  <c r="C6" i="78" s="1"/>
  <c r="S9" i="91"/>
  <c r="O15" i="91"/>
  <c r="C10" i="84" s="1"/>
  <c r="S27" i="91"/>
  <c r="C12" i="77" s="1"/>
  <c r="E45" i="91"/>
  <c r="C5" i="98" s="1"/>
  <c r="O45" i="91"/>
  <c r="C10" i="98" s="1"/>
  <c r="Z45" i="91"/>
  <c r="D15" i="98" s="1"/>
  <c r="X45" i="91"/>
  <c r="D14" i="98" s="1"/>
  <c r="H35" i="91"/>
  <c r="D6" i="72" s="1"/>
  <c r="R35" i="91"/>
  <c r="D11" i="72" s="1"/>
  <c r="K41" i="91"/>
  <c r="C8" i="69" s="1"/>
  <c r="K21" i="91"/>
  <c r="C8" i="81" s="1"/>
  <c r="W25" i="91"/>
  <c r="C14" i="78" s="1"/>
  <c r="S15" i="91"/>
  <c r="C12" i="84" s="1"/>
  <c r="O21" i="91"/>
  <c r="C10" i="81" s="1"/>
  <c r="K25" i="91"/>
  <c r="C8" i="78" s="1"/>
  <c r="F45" i="91"/>
  <c r="D5" i="98" s="1"/>
  <c r="P45" i="91"/>
  <c r="D10" i="98" s="1"/>
  <c r="I35" i="91"/>
  <c r="C7" i="72" s="1"/>
  <c r="S35" i="91"/>
  <c r="C12" i="72" s="1"/>
  <c r="G9" i="91"/>
  <c r="W9" i="91"/>
  <c r="G27" i="91"/>
  <c r="C6" i="77" s="1"/>
  <c r="W27" i="91"/>
  <c r="C14" i="77" s="1"/>
  <c r="G45" i="91"/>
  <c r="C6" i="98" s="1"/>
  <c r="Q45" i="91"/>
  <c r="C11" i="98" s="1"/>
  <c r="K35" i="91"/>
  <c r="C8" i="72" s="1"/>
  <c r="U35" i="91"/>
  <c r="C13" i="72" s="1"/>
  <c r="W41" i="91"/>
  <c r="C14" i="69" s="1"/>
  <c r="AA21" i="91" l="1"/>
  <c r="AA35" i="91"/>
  <c r="F21" i="91" l="1"/>
  <c r="D5" i="81" s="1"/>
  <c r="P21" i="91"/>
  <c r="D10" i="81" s="1"/>
  <c r="R21" i="91"/>
  <c r="D11" i="81" s="1"/>
  <c r="N21" i="91"/>
  <c r="D9" i="81" s="1"/>
  <c r="L21" i="91"/>
  <c r="D8" i="81" s="1"/>
  <c r="V21" i="91" l="1"/>
  <c r="D13" i="81" s="1"/>
  <c r="X21" i="91"/>
  <c r="D14" i="81" s="1"/>
  <c r="Z21" i="91"/>
  <c r="D15" i="81" s="1"/>
  <c r="N9" i="91" l="1"/>
  <c r="R9" i="91" l="1"/>
  <c r="R27" i="91"/>
  <c r="D11" i="77" s="1"/>
  <c r="R25" i="91"/>
  <c r="D11" i="78" s="1"/>
  <c r="L9" i="91"/>
  <c r="F27" i="91"/>
  <c r="D5" i="77" s="1"/>
  <c r="H27" i="91"/>
  <c r="D6" i="77" s="1"/>
  <c r="H21" i="91"/>
  <c r="D6" i="81" s="1"/>
  <c r="H25" i="91"/>
  <c r="D6" i="78" s="1"/>
  <c r="H15" i="91"/>
  <c r="D6" i="84" s="1"/>
  <c r="J9" i="91"/>
  <c r="J27" i="91"/>
  <c r="D7" i="77" s="1"/>
  <c r="J25" i="91"/>
  <c r="D7" i="78" s="1"/>
  <c r="J21" i="91"/>
  <c r="D7" i="81" s="1"/>
  <c r="J15" i="91"/>
  <c r="D7" i="84" s="1"/>
  <c r="T9" i="91"/>
  <c r="T27" i="91"/>
  <c r="D12" i="77" s="1"/>
  <c r="P9" i="91"/>
  <c r="P27" i="91"/>
  <c r="D10" i="77" s="1"/>
  <c r="P25" i="91"/>
  <c r="D10" i="78" s="1"/>
  <c r="P15" i="91"/>
  <c r="D10" i="84" s="1"/>
  <c r="N27" i="91"/>
  <c r="D9" i="77" s="1"/>
  <c r="N25" i="91"/>
  <c r="D9" i="78" s="1"/>
  <c r="N15" i="91"/>
  <c r="D9" i="84" s="1"/>
  <c r="L27" i="91"/>
  <c r="D8" i="77" s="1"/>
  <c r="L25" i="91"/>
  <c r="D8" i="78" s="1"/>
  <c r="L15" i="91"/>
  <c r="D8" i="84" s="1"/>
  <c r="V15" i="91" l="1"/>
  <c r="D13" i="84" s="1"/>
  <c r="Z9" i="91"/>
  <c r="X9" i="91"/>
  <c r="V9" i="91"/>
  <c r="V25" i="91"/>
  <c r="D13" i="78" s="1"/>
  <c r="Z15" i="91"/>
  <c r="D15" i="84" s="1"/>
  <c r="X15" i="91"/>
  <c r="D14" i="84" s="1"/>
  <c r="V27" i="91"/>
  <c r="D13" i="77" s="1"/>
  <c r="I11" i="91" l="1"/>
  <c r="C7" i="86" s="1"/>
  <c r="M11" i="91"/>
  <c r="C9" i="86" s="1"/>
  <c r="U11" i="91"/>
  <c r="C13" i="86" s="1"/>
  <c r="I13" i="91"/>
  <c r="C7" i="85" s="1"/>
  <c r="Q13" i="91"/>
  <c r="C11" i="85" s="1"/>
  <c r="I17" i="91"/>
  <c r="C7" i="83" s="1"/>
  <c r="M17" i="91"/>
  <c r="C9" i="83" s="1"/>
  <c r="U17" i="91"/>
  <c r="C13" i="83" s="1"/>
  <c r="Y17" i="91"/>
  <c r="C15" i="83" s="1"/>
  <c r="E19" i="91"/>
  <c r="C5" i="82" s="1"/>
  <c r="I19" i="91"/>
  <c r="C7" i="82" s="1"/>
  <c r="M19" i="91"/>
  <c r="C9" i="82" s="1"/>
  <c r="U19" i="91"/>
  <c r="C13" i="82" s="1"/>
  <c r="Y19" i="91"/>
  <c r="C15" i="82" s="1"/>
  <c r="I23" i="91"/>
  <c r="C7" i="79" s="1"/>
  <c r="M23" i="91"/>
  <c r="C9" i="79" s="1"/>
  <c r="U23" i="91"/>
  <c r="C13" i="79" s="1"/>
  <c r="Y23" i="91"/>
  <c r="C15" i="79" s="1"/>
  <c r="I29" i="91"/>
  <c r="C7" i="76" s="1"/>
  <c r="M29" i="91"/>
  <c r="C9" i="76" s="1"/>
  <c r="Q29" i="91"/>
  <c r="C11" i="76" s="1"/>
  <c r="U29" i="91"/>
  <c r="C13" i="76" s="1"/>
  <c r="G31" i="91"/>
  <c r="C6" i="75" s="1"/>
  <c r="H31" i="91"/>
  <c r="D6" i="75" s="1"/>
  <c r="Q31" i="91"/>
  <c r="C11" i="75" s="1"/>
  <c r="R31" i="91"/>
  <c r="D11" i="75" s="1"/>
  <c r="I37" i="91"/>
  <c r="C7" i="71" s="1"/>
  <c r="L37" i="91"/>
  <c r="D8" i="71" s="1"/>
  <c r="M37" i="91"/>
  <c r="C9" i="71" s="1"/>
  <c r="Q37" i="91"/>
  <c r="C11" i="71" s="1"/>
  <c r="U37" i="91"/>
  <c r="C13" i="71" s="1"/>
  <c r="E39" i="91"/>
  <c r="C5" i="70" s="1"/>
  <c r="I39" i="91"/>
  <c r="C7" i="70" s="1"/>
  <c r="M39" i="91"/>
  <c r="C9" i="70" s="1"/>
  <c r="Q39" i="91"/>
  <c r="C11" i="70" s="1"/>
  <c r="U39" i="91"/>
  <c r="C13" i="70" s="1"/>
  <c r="P33" i="91" l="1"/>
  <c r="D10" i="74" s="1"/>
  <c r="K23" i="91"/>
  <c r="C8" i="79" s="1"/>
  <c r="W19" i="91"/>
  <c r="C14" i="82" s="1"/>
  <c r="K19" i="91"/>
  <c r="C8" i="82" s="1"/>
  <c r="W17" i="91"/>
  <c r="C14" i="83" s="1"/>
  <c r="K13" i="91"/>
  <c r="C8" i="85" s="1"/>
  <c r="L11" i="91"/>
  <c r="D8" i="86" s="1"/>
  <c r="Z23" i="91"/>
  <c r="D15" i="79" s="1"/>
  <c r="G39" i="91"/>
  <c r="C6" i="70" s="1"/>
  <c r="O37" i="91"/>
  <c r="C10" i="71" s="1"/>
  <c r="Y33" i="91"/>
  <c r="C15" i="74" s="1"/>
  <c r="O33" i="91"/>
  <c r="C10" i="74" s="1"/>
  <c r="O29" i="91"/>
  <c r="C10" i="76" s="1"/>
  <c r="V19" i="91"/>
  <c r="D13" i="82" s="1"/>
  <c r="V17" i="91"/>
  <c r="D13" i="83" s="1"/>
  <c r="H17" i="91"/>
  <c r="D6" i="83" s="1"/>
  <c r="K11" i="91"/>
  <c r="C8" i="86" s="1"/>
  <c r="P39" i="91"/>
  <c r="D10" i="70" s="1"/>
  <c r="F39" i="91"/>
  <c r="D5" i="70" s="1"/>
  <c r="W33" i="91"/>
  <c r="C14" i="74" s="1"/>
  <c r="M33" i="91"/>
  <c r="C9" i="74" s="1"/>
  <c r="V23" i="91"/>
  <c r="D13" i="79" s="1"/>
  <c r="H23" i="91"/>
  <c r="D6" i="79" s="1"/>
  <c r="H19" i="91"/>
  <c r="D6" i="82" s="1"/>
  <c r="G17" i="91"/>
  <c r="C6" i="83" s="1"/>
  <c r="V11" i="91"/>
  <c r="D13" i="86" s="1"/>
  <c r="P29" i="91"/>
  <c r="D10" i="76" s="1"/>
  <c r="O39" i="91"/>
  <c r="C10" i="70" s="1"/>
  <c r="V33" i="91"/>
  <c r="D13" i="74" s="1"/>
  <c r="I33" i="91"/>
  <c r="C7" i="74" s="1"/>
  <c r="L29" i="91"/>
  <c r="D8" i="76" s="1"/>
  <c r="G23" i="91"/>
  <c r="C6" i="79" s="1"/>
  <c r="S19" i="91"/>
  <c r="C12" i="82" s="1"/>
  <c r="G19" i="91"/>
  <c r="C6" i="82" s="1"/>
  <c r="P17" i="91"/>
  <c r="D10" i="83" s="1"/>
  <c r="H39" i="91"/>
  <c r="D6" i="70" s="1"/>
  <c r="V37" i="91"/>
  <c r="D13" i="71" s="1"/>
  <c r="K37" i="91"/>
  <c r="C8" i="71" s="1"/>
  <c r="U33" i="91"/>
  <c r="C13" i="74" s="1"/>
  <c r="H33" i="91"/>
  <c r="D6" i="74" s="1"/>
  <c r="V29" i="91"/>
  <c r="D13" i="76" s="1"/>
  <c r="K29" i="91"/>
  <c r="C8" i="76" s="1"/>
  <c r="P23" i="91"/>
  <c r="D10" i="79" s="1"/>
  <c r="P19" i="91"/>
  <c r="D10" i="82" s="1"/>
  <c r="F19" i="91"/>
  <c r="D5" i="82" s="1"/>
  <c r="O17" i="91"/>
  <c r="C10" i="83" s="1"/>
  <c r="S11" i="91"/>
  <c r="C12" i="86" s="1"/>
  <c r="Z33" i="91"/>
  <c r="D15" i="74" s="1"/>
  <c r="V39" i="91"/>
  <c r="D13" i="70" s="1"/>
  <c r="L39" i="91"/>
  <c r="D8" i="70" s="1"/>
  <c r="S33" i="91"/>
  <c r="C12" i="74" s="1"/>
  <c r="G33" i="91"/>
  <c r="C6" i="74" s="1"/>
  <c r="O23" i="91"/>
  <c r="C10" i="79" s="1"/>
  <c r="Z19" i="91"/>
  <c r="D15" i="82" s="1"/>
  <c r="O19" i="91"/>
  <c r="C10" i="82" s="1"/>
  <c r="R13" i="91"/>
  <c r="D11" i="85" s="1"/>
  <c r="P11" i="91"/>
  <c r="D10" i="86" s="1"/>
  <c r="R39" i="91"/>
  <c r="D11" i="70" s="1"/>
  <c r="K39" i="91"/>
  <c r="C8" i="70" s="1"/>
  <c r="R37" i="91"/>
  <c r="D11" i="71" s="1"/>
  <c r="H37" i="91"/>
  <c r="D6" i="71" s="1"/>
  <c r="R33" i="91"/>
  <c r="D11" i="74" s="1"/>
  <c r="R29" i="91"/>
  <c r="D11" i="76" s="1"/>
  <c r="H29" i="91"/>
  <c r="D6" i="76" s="1"/>
  <c r="Z17" i="91"/>
  <c r="D15" i="83" s="1"/>
  <c r="L17" i="91"/>
  <c r="D8" i="83" s="1"/>
  <c r="O11" i="91"/>
  <c r="C10" i="86" s="1"/>
  <c r="P37" i="91"/>
  <c r="D10" i="71" s="1"/>
  <c r="S39" i="91"/>
  <c r="C12" i="70" s="1"/>
  <c r="G37" i="91"/>
  <c r="C6" i="71" s="1"/>
  <c r="Q33" i="91"/>
  <c r="C11" i="74" s="1"/>
  <c r="G29" i="91"/>
  <c r="C6" i="76" s="1"/>
  <c r="L23" i="91"/>
  <c r="D8" i="79" s="1"/>
  <c r="X19" i="91"/>
  <c r="D14" i="82" s="1"/>
  <c r="L19" i="91"/>
  <c r="D8" i="82" s="1"/>
  <c r="K17" i="91"/>
  <c r="C8" i="83" s="1"/>
  <c r="L13" i="91"/>
  <c r="D8" i="85" s="1"/>
  <c r="O5" i="91" l="1"/>
  <c r="Q5" i="91"/>
  <c r="O31" i="91" l="1"/>
  <c r="C10" i="75" s="1"/>
  <c r="P31" i="91" l="1"/>
  <c r="D10" i="75" s="1"/>
  <c r="M13" i="91"/>
  <c r="C9" i="85" s="1"/>
  <c r="O13" i="91" l="1"/>
  <c r="C10" i="85" s="1"/>
  <c r="P13" i="91"/>
  <c r="D10" i="85" s="1"/>
  <c r="W39" i="91" l="1"/>
  <c r="C14" i="70" s="1"/>
  <c r="Y39" i="91"/>
  <c r="C15" i="70" s="1"/>
  <c r="Z39" i="91" l="1"/>
  <c r="D15" i="70" s="1"/>
  <c r="Y5" i="91" l="1"/>
  <c r="Z5" i="91" l="1"/>
  <c r="Z37" i="91"/>
  <c r="D15" i="71" s="1"/>
  <c r="Y37" i="91"/>
  <c r="C15" i="71" s="1"/>
  <c r="W37" i="91"/>
  <c r="C14" i="71" s="1"/>
  <c r="Y29" i="91"/>
  <c r="C15" i="76" s="1"/>
  <c r="X25" i="91" l="1"/>
  <c r="D14" i="78" s="1"/>
  <c r="Z25" i="91"/>
  <c r="D15" i="78" s="1"/>
  <c r="W29" i="91"/>
  <c r="C14" i="76" s="1"/>
  <c r="Z27" i="91"/>
  <c r="D15" i="77" s="1"/>
  <c r="X27" i="91"/>
  <c r="D14" i="77" s="1"/>
  <c r="Y31" i="91"/>
  <c r="C15" i="75" s="1"/>
  <c r="Z31" i="91"/>
  <c r="D15" i="75" s="1"/>
  <c r="Z29" i="91"/>
  <c r="D15" i="76" s="1"/>
  <c r="X29" i="91" l="1"/>
  <c r="D14" i="76" s="1"/>
  <c r="Z13" i="91"/>
  <c r="D15" i="85" s="1"/>
  <c r="Y13" i="91"/>
  <c r="C15" i="85" s="1"/>
  <c r="Z11" i="91"/>
  <c r="D15" i="86" s="1"/>
  <c r="Y11" i="91"/>
  <c r="C15" i="86" s="1"/>
  <c r="X17" i="91" l="1"/>
  <c r="D14" i="83" s="1"/>
  <c r="W13" i="91"/>
  <c r="C14" i="85" s="1"/>
  <c r="W11" i="91"/>
  <c r="C14" i="86" s="1"/>
  <c r="X37" i="91" l="1"/>
  <c r="D14" i="71" s="1"/>
  <c r="X13" i="91"/>
  <c r="D14" i="85" s="1"/>
  <c r="X33" i="91"/>
  <c r="D14" i="74" s="1"/>
  <c r="X39" i="91"/>
  <c r="D14" i="70" s="1"/>
  <c r="X11" i="91"/>
  <c r="D14" i="86" s="1"/>
  <c r="E13" i="91" l="1"/>
  <c r="C5" i="85" s="1"/>
  <c r="G13" i="91" l="1"/>
  <c r="C6" i="85" s="1"/>
  <c r="F13" i="91"/>
  <c r="D5" i="85" s="1"/>
  <c r="H13" i="91"/>
  <c r="D6" i="85" s="1"/>
  <c r="E11" i="91"/>
  <c r="C5" i="86" s="1"/>
  <c r="H9" i="91"/>
  <c r="F9" i="91"/>
  <c r="G11" i="91" l="1"/>
  <c r="C6" i="86" s="1"/>
  <c r="H11" i="91" l="1"/>
  <c r="D6" i="86" s="1"/>
  <c r="F11" i="91"/>
  <c r="D5" i="86" s="1"/>
  <c r="E29" i="91" l="1"/>
  <c r="C5" i="76" s="1"/>
  <c r="E31" i="91"/>
  <c r="C5" i="75" s="1"/>
  <c r="E17" i="91"/>
  <c r="C5" i="83" s="1"/>
  <c r="E37" i="91"/>
  <c r="C5" i="71" s="1"/>
  <c r="F25" i="91"/>
  <c r="D5" i="78" s="1"/>
  <c r="F15" i="91"/>
  <c r="D5" i="84" s="1"/>
  <c r="F23" i="91" l="1"/>
  <c r="D5" i="79" s="1"/>
  <c r="F31" i="91"/>
  <c r="D5" i="75" s="1"/>
  <c r="E23" i="91"/>
  <c r="C5" i="79" s="1"/>
  <c r="F17" i="91" l="1"/>
  <c r="D5" i="83" s="1"/>
  <c r="F37" i="91"/>
  <c r="D5" i="71" s="1"/>
  <c r="F29" i="91"/>
  <c r="D5" i="76" s="1"/>
  <c r="I31" i="91" l="1"/>
  <c r="C7" i="75" s="1"/>
  <c r="E33" i="91" l="1"/>
  <c r="C5" i="74" s="1"/>
  <c r="F33" i="91"/>
  <c r="D5" i="74" s="1"/>
  <c r="M31" i="91" l="1"/>
  <c r="C9" i="75" s="1"/>
  <c r="K31" i="91"/>
  <c r="C8" i="75" s="1"/>
  <c r="K33" i="91"/>
  <c r="C8" i="74" s="1"/>
  <c r="L31" i="91" l="1"/>
  <c r="D8" i="75" s="1"/>
  <c r="L33" i="91"/>
  <c r="D8" i="74" s="1"/>
  <c r="R5" i="91" l="1"/>
  <c r="P5" i="91"/>
  <c r="H5" i="91"/>
  <c r="F5" i="91"/>
  <c r="L5" i="91" l="1"/>
  <c r="U5" i="91" l="1"/>
  <c r="V5" i="91" l="1"/>
  <c r="S29" i="91" l="1"/>
  <c r="C12" i="76" s="1"/>
  <c r="S17" i="91"/>
  <c r="C12" i="83" s="1"/>
  <c r="S37" i="91"/>
  <c r="C12" i="71" s="1"/>
  <c r="T25" i="91"/>
  <c r="D12" i="78" s="1"/>
  <c r="T15" i="91"/>
  <c r="D12" i="84" s="1"/>
  <c r="T21" i="91"/>
  <c r="S23" i="91"/>
  <c r="C12" i="79" s="1"/>
  <c r="AB21" i="91" l="1"/>
  <c r="D12" i="81"/>
  <c r="S5" i="91"/>
  <c r="C15" i="91" l="1"/>
  <c r="C4" i="84" s="1"/>
  <c r="D15" i="91"/>
  <c r="D4" i="84" s="1"/>
  <c r="C25" i="91" l="1"/>
  <c r="D25" i="91"/>
  <c r="AB25" i="91" l="1"/>
  <c r="D4" i="78"/>
  <c r="AA25" i="91"/>
  <c r="C4" i="78"/>
  <c r="J17" i="91"/>
  <c r="D7" i="83" s="1"/>
  <c r="J45" i="91"/>
  <c r="D7" i="98" s="1"/>
  <c r="J29" i="91" l="1"/>
  <c r="D7" i="76" s="1"/>
  <c r="J35" i="91"/>
  <c r="D7" i="72" s="1"/>
  <c r="J19" i="91"/>
  <c r="D7" i="82" s="1"/>
  <c r="J41" i="91"/>
  <c r="D7" i="69" s="1"/>
  <c r="J33" i="91" l="1"/>
  <c r="D7" i="74" s="1"/>
  <c r="J11" i="91"/>
  <c r="D7" i="86" s="1"/>
  <c r="J37" i="91"/>
  <c r="D7" i="71" s="1"/>
  <c r="J13" i="91"/>
  <c r="D7" i="85" s="1"/>
  <c r="J5" i="91"/>
  <c r="J23" i="91"/>
  <c r="D7" i="79" s="1"/>
  <c r="J39" i="91"/>
  <c r="D7" i="70" s="1"/>
  <c r="J31" i="91"/>
  <c r="D7" i="75" s="1"/>
  <c r="N17" i="91" l="1"/>
  <c r="D9" i="83" s="1"/>
  <c r="N29" i="91" l="1"/>
  <c r="D9" i="76" s="1"/>
  <c r="N45" i="91"/>
  <c r="D9" i="98" s="1"/>
  <c r="N41" i="91"/>
  <c r="D9" i="69" s="1"/>
  <c r="N35" i="91"/>
  <c r="D9" i="72" s="1"/>
  <c r="N19" i="91"/>
  <c r="D9" i="82" s="1"/>
  <c r="N31" i="91"/>
  <c r="D9" i="75" s="1"/>
  <c r="N33" i="91"/>
  <c r="D9" i="74" s="1"/>
  <c r="N23" i="91" l="1"/>
  <c r="D9" i="79" s="1"/>
  <c r="N39" i="91"/>
  <c r="D9" i="70" s="1"/>
  <c r="N37" i="91"/>
  <c r="D9" i="71" s="1"/>
  <c r="N13" i="91"/>
  <c r="D9" i="85" s="1"/>
  <c r="N11" i="91"/>
  <c r="D9" i="86" s="1"/>
  <c r="N5" i="91"/>
  <c r="Q23" i="91" l="1"/>
  <c r="C11" i="79" s="1"/>
  <c r="Q19" i="91"/>
  <c r="C11" i="82" s="1"/>
  <c r="Q17" i="91"/>
  <c r="C11" i="83" s="1"/>
  <c r="Q11" i="91"/>
  <c r="C11" i="86" s="1"/>
  <c r="R19" i="91" l="1"/>
  <c r="D11" i="82" s="1"/>
  <c r="R11" i="91"/>
  <c r="D11" i="86" s="1"/>
  <c r="R17" i="91"/>
  <c r="D11" i="83" s="1"/>
  <c r="R23" i="91"/>
  <c r="D11" i="79" s="1"/>
  <c r="Q15" i="91" l="1"/>
  <c r="R15" i="91"/>
  <c r="AA15" i="91" l="1"/>
  <c r="C11" i="84"/>
  <c r="AB15" i="91"/>
  <c r="D11" i="84"/>
  <c r="T41" i="91"/>
  <c r="D12" i="69" s="1"/>
  <c r="U13" i="91"/>
  <c r="C13" i="85" s="1"/>
  <c r="S13" i="91" l="1"/>
  <c r="C12" i="85" s="1"/>
  <c r="T19" i="91"/>
  <c r="D12" i="82" s="1"/>
  <c r="U31" i="91"/>
  <c r="C13" i="75" s="1"/>
  <c r="T29" i="91"/>
  <c r="D12" i="76" s="1"/>
  <c r="T35" i="91"/>
  <c r="AB35" i="91" l="1"/>
  <c r="D12" i="72"/>
  <c r="S31" i="91"/>
  <c r="C12" i="75" s="1"/>
  <c r="V13" i="91"/>
  <c r="D13" i="85" s="1"/>
  <c r="T23" i="91"/>
  <c r="D12" i="79" s="1"/>
  <c r="V31" i="91"/>
  <c r="D13" i="75" s="1"/>
  <c r="T45" i="91"/>
  <c r="D12" i="98" s="1"/>
  <c r="T5" i="91"/>
  <c r="T11" i="91" l="1"/>
  <c r="D12" i="86" s="1"/>
  <c r="T31" i="91"/>
  <c r="D12" i="75" s="1"/>
  <c r="T33" i="91"/>
  <c r="D12" i="74" s="1"/>
  <c r="T39" i="91"/>
  <c r="D12" i="70" s="1"/>
  <c r="T37" i="91"/>
  <c r="D12" i="71" s="1"/>
  <c r="T13" i="91"/>
  <c r="D12" i="85" s="1"/>
  <c r="T17" i="91"/>
  <c r="D12" i="83" s="1"/>
  <c r="W5" i="91" l="1"/>
  <c r="X5" i="91"/>
  <c r="X23" i="91" l="1"/>
  <c r="D14" i="79" s="1"/>
  <c r="W23" i="91" l="1"/>
  <c r="C14" i="79" s="1"/>
  <c r="M5" i="91" l="1"/>
  <c r="I5" i="91"/>
  <c r="K5" i="91" l="1"/>
  <c r="G5" i="91" l="1"/>
  <c r="E5" i="91" l="1"/>
  <c r="C41" i="91" l="1"/>
  <c r="AA41" i="91" l="1"/>
  <c r="C4" i="69"/>
  <c r="D29" i="91"/>
  <c r="C9" i="91"/>
  <c r="AA9" i="91" s="1"/>
  <c r="D41" i="91"/>
  <c r="AB41" i="91" l="1"/>
  <c r="D4" i="69"/>
  <c r="AB29" i="91"/>
  <c r="D4" i="76"/>
  <c r="C23" i="91"/>
  <c r="C45" i="91"/>
  <c r="C17" i="91"/>
  <c r="C27" i="91"/>
  <c r="C29" i="91"/>
  <c r="D9" i="91"/>
  <c r="AB9" i="91" s="1"/>
  <c r="C33" i="91"/>
  <c r="D27" i="91"/>
  <c r="D19" i="91"/>
  <c r="D17" i="91"/>
  <c r="D23" i="91"/>
  <c r="AB27" i="91" l="1"/>
  <c r="D4" i="77"/>
  <c r="AA27" i="91"/>
  <c r="C4" i="77"/>
  <c r="AA17" i="91"/>
  <c r="C4" i="83"/>
  <c r="AB17" i="91"/>
  <c r="D4" i="83"/>
  <c r="AA33" i="91"/>
  <c r="C4" i="74"/>
  <c r="AB23" i="91"/>
  <c r="D4" i="79"/>
  <c r="AA45" i="91"/>
  <c r="C4" i="98"/>
  <c r="AB19" i="91"/>
  <c r="D4" i="82"/>
  <c r="AA23" i="91"/>
  <c r="C4" i="79"/>
  <c r="AA29" i="91"/>
  <c r="C4" i="76"/>
  <c r="C19" i="91"/>
  <c r="C13" i="91"/>
  <c r="C11" i="91"/>
  <c r="C39" i="91"/>
  <c r="C5" i="91"/>
  <c r="AA5" i="91" s="1"/>
  <c r="D45" i="91"/>
  <c r="C37" i="91"/>
  <c r="C31" i="91"/>
  <c r="AA39" i="91" l="1"/>
  <c r="C4" i="70"/>
  <c r="AA11" i="91"/>
  <c r="C4" i="86"/>
  <c r="AA19" i="91"/>
  <c r="C4" i="82"/>
  <c r="AA31" i="91"/>
  <c r="C4" i="75"/>
  <c r="AA37" i="91"/>
  <c r="C4" i="71"/>
  <c r="AB45" i="91"/>
  <c r="D4" i="98"/>
  <c r="AA13" i="91"/>
  <c r="C4" i="85"/>
  <c r="D33" i="91"/>
  <c r="D13" i="91"/>
  <c r="D37" i="91"/>
  <c r="D5" i="91"/>
  <c r="AB5" i="91" s="1"/>
  <c r="D11" i="91"/>
  <c r="D31" i="91"/>
  <c r="D39" i="91"/>
  <c r="AB39" i="91" l="1"/>
  <c r="D4" i="70"/>
  <c r="AB13" i="91"/>
  <c r="D4" i="85"/>
  <c r="AB31" i="91"/>
  <c r="D4" i="75"/>
  <c r="AB33" i="91"/>
  <c r="D4" i="74"/>
  <c r="AB11" i="91"/>
  <c r="D4" i="86"/>
  <c r="AB37" i="91"/>
  <c r="D4" i="71"/>
  <c r="E5" i="71" l="1"/>
  <c r="E6" i="71"/>
  <c r="E5" i="77"/>
  <c r="E5" i="78"/>
  <c r="E8" i="77" l="1"/>
  <c r="E6" i="77"/>
  <c r="E7" i="77"/>
  <c r="E7" i="78"/>
  <c r="E6" i="78"/>
  <c r="E8" i="78"/>
  <c r="E5" i="88" l="1"/>
  <c r="E6" i="88" l="1"/>
  <c r="E7" i="88"/>
  <c r="E8" i="88"/>
  <c r="E5" i="84" l="1"/>
  <c r="E6" i="84"/>
  <c r="E7" i="84"/>
  <c r="E8" i="84"/>
  <c r="E5" i="83"/>
  <c r="E6" i="83"/>
  <c r="E7" i="83"/>
  <c r="E8" i="83"/>
  <c r="F9" i="83"/>
  <c r="F10" i="83"/>
  <c r="F11" i="83"/>
  <c r="F12" i="83"/>
  <c r="F13" i="83"/>
  <c r="F14" i="83"/>
  <c r="E5" i="82"/>
  <c r="E6" i="82"/>
  <c r="E7" i="82"/>
  <c r="E8" i="82"/>
  <c r="E8" i="81"/>
  <c r="E5" i="76"/>
  <c r="E6" i="76"/>
  <c r="E7" i="76"/>
  <c r="E8" i="76"/>
  <c r="E8" i="98"/>
  <c r="E8" i="99"/>
  <c r="E8" i="74" l="1"/>
  <c r="E7" i="74"/>
  <c r="E6" i="74"/>
  <c r="E5" i="74"/>
  <c r="E7" i="90"/>
  <c r="E8" i="72"/>
  <c r="E7" i="75"/>
  <c r="E6" i="75"/>
  <c r="E8" i="75"/>
  <c r="F15" i="69"/>
  <c r="E43" i="69" s="1"/>
  <c r="F11" i="69"/>
  <c r="E39" i="69" s="1"/>
  <c r="F7" i="69"/>
  <c r="E35" i="69" s="1"/>
  <c r="F14" i="69"/>
  <c r="E42" i="69" s="1"/>
  <c r="F10" i="69"/>
  <c r="E38" i="69" s="1"/>
  <c r="F13" i="69"/>
  <c r="E41" i="69" s="1"/>
  <c r="F9" i="69"/>
  <c r="E37" i="69" s="1"/>
  <c r="F12" i="69"/>
  <c r="E40" i="69" s="1"/>
  <c r="F8" i="69"/>
  <c r="E36" i="69" s="1"/>
  <c r="F6" i="69"/>
  <c r="E34" i="69" s="1"/>
  <c r="E15" i="69"/>
  <c r="E11" i="69"/>
  <c r="E7" i="69"/>
  <c r="E13" i="70"/>
  <c r="E5" i="70"/>
  <c r="E4" i="69"/>
  <c r="F4" i="69"/>
  <c r="E32" i="69" s="1"/>
  <c r="E6" i="69"/>
  <c r="E12" i="70"/>
  <c r="E8" i="70"/>
  <c r="F5" i="69"/>
  <c r="E33" i="69" s="1"/>
  <c r="E13" i="69"/>
  <c r="E5" i="69"/>
  <c r="E15" i="70"/>
  <c r="E11" i="70"/>
  <c r="E7" i="70"/>
  <c r="E8" i="71"/>
  <c r="E12" i="69"/>
  <c r="E8" i="69"/>
  <c r="E6" i="70"/>
  <c r="E7" i="71"/>
  <c r="E7" i="79"/>
  <c r="E6" i="79"/>
  <c r="E5" i="79"/>
  <c r="E8" i="79"/>
  <c r="E8" i="85"/>
  <c r="E8" i="86"/>
  <c r="E7" i="85"/>
  <c r="E6" i="85"/>
  <c r="E6" i="86"/>
  <c r="E5" i="85"/>
  <c r="E5" i="86"/>
  <c r="E6" i="89"/>
  <c r="E5" i="89"/>
  <c r="E10" i="69" l="1"/>
  <c r="E10" i="70"/>
  <c r="F8" i="71" l="1"/>
  <c r="F8" i="83"/>
  <c r="F12" i="71"/>
  <c r="F6" i="83"/>
  <c r="F11" i="71"/>
  <c r="F13" i="71"/>
  <c r="F7" i="83"/>
  <c r="F7" i="88"/>
  <c r="F9" i="71"/>
  <c r="F5" i="83"/>
  <c r="F8" i="82" l="1"/>
  <c r="F7" i="71"/>
  <c r="F11" i="75"/>
  <c r="F10" i="75"/>
  <c r="F12" i="75"/>
  <c r="F7" i="75"/>
  <c r="F9" i="75"/>
  <c r="F13" i="75"/>
  <c r="F8" i="75"/>
  <c r="F10" i="71"/>
  <c r="E5" i="90"/>
  <c r="E6" i="90"/>
  <c r="C43" i="99" l="1"/>
  <c r="C42" i="99"/>
  <c r="C41" i="99"/>
  <c r="C40" i="99"/>
  <c r="C39" i="99"/>
  <c r="C38" i="99"/>
  <c r="C37" i="99"/>
  <c r="C36" i="99"/>
  <c r="C35" i="99"/>
  <c r="C34" i="99"/>
  <c r="C33" i="99"/>
  <c r="C32" i="99"/>
  <c r="C30" i="99"/>
  <c r="C43" i="98"/>
  <c r="C42" i="98"/>
  <c r="C41" i="98"/>
  <c r="C40" i="98"/>
  <c r="C39" i="98"/>
  <c r="C38" i="98"/>
  <c r="C37" i="98"/>
  <c r="C36" i="98"/>
  <c r="C35" i="98"/>
  <c r="C34" i="98"/>
  <c r="C33" i="98"/>
  <c r="C32" i="98"/>
  <c r="C30" i="98"/>
  <c r="C38" i="96"/>
  <c r="C43" i="96"/>
  <c r="C42" i="96"/>
  <c r="C41" i="96"/>
  <c r="C40" i="96"/>
  <c r="C39" i="96"/>
  <c r="C37" i="96"/>
  <c r="C36" i="96"/>
  <c r="C35" i="96"/>
  <c r="C34" i="96"/>
  <c r="C33" i="96"/>
  <c r="C32" i="96"/>
  <c r="C30" i="96"/>
  <c r="C43" i="94"/>
  <c r="C42" i="94"/>
  <c r="C41" i="94"/>
  <c r="C40" i="94"/>
  <c r="C39" i="94"/>
  <c r="C38" i="94"/>
  <c r="C37" i="94"/>
  <c r="C36" i="94"/>
  <c r="C35" i="94"/>
  <c r="C34" i="94"/>
  <c r="C33" i="94"/>
  <c r="C32" i="94"/>
  <c r="C30" i="94"/>
  <c r="C41" i="93"/>
  <c r="C37" i="93"/>
  <c r="C33" i="93"/>
  <c r="C43" i="93"/>
  <c r="C42" i="93"/>
  <c r="C40" i="93"/>
  <c r="C39" i="93"/>
  <c r="C38" i="93"/>
  <c r="C36" i="93"/>
  <c r="C35" i="93"/>
  <c r="C34" i="93"/>
  <c r="C32" i="93"/>
  <c r="C30" i="93"/>
  <c r="F15" i="98"/>
  <c r="E43" i="98" s="1"/>
  <c r="F15" i="99"/>
  <c r="E43" i="99" s="1"/>
  <c r="E15" i="98"/>
  <c r="E15" i="99"/>
  <c r="F14" i="98"/>
  <c r="E42" i="98" s="1"/>
  <c r="F14" i="99"/>
  <c r="E42" i="99" s="1"/>
  <c r="E14" i="98"/>
  <c r="E14" i="99"/>
  <c r="F13" i="98"/>
  <c r="E41" i="98" s="1"/>
  <c r="F13" i="99"/>
  <c r="E41" i="99" s="1"/>
  <c r="E13" i="98"/>
  <c r="E13" i="99"/>
  <c r="F12" i="98"/>
  <c r="E40" i="98" s="1"/>
  <c r="F12" i="99"/>
  <c r="E40" i="99" s="1"/>
  <c r="E12" i="98"/>
  <c r="E12" i="99"/>
  <c r="F11" i="98"/>
  <c r="E39" i="98" s="1"/>
  <c r="F11" i="99"/>
  <c r="E39" i="99" s="1"/>
  <c r="E11" i="98"/>
  <c r="E11" i="99"/>
  <c r="F10" i="98"/>
  <c r="E38" i="98" s="1"/>
  <c r="F10" i="99"/>
  <c r="E38" i="99" s="1"/>
  <c r="E10" i="98"/>
  <c r="E10" i="99"/>
  <c r="F9" i="98"/>
  <c r="E37" i="98" s="1"/>
  <c r="F9" i="99"/>
  <c r="E37" i="99" s="1"/>
  <c r="F8" i="98"/>
  <c r="E36" i="98" s="1"/>
  <c r="F8" i="99"/>
  <c r="E36" i="99" s="1"/>
  <c r="F7" i="98"/>
  <c r="E35" i="98" s="1"/>
  <c r="F7" i="99"/>
  <c r="E35" i="99" s="1"/>
  <c r="E7" i="98"/>
  <c r="E7" i="99"/>
  <c r="F5" i="94"/>
  <c r="E33" i="94" s="1"/>
  <c r="F5" i="98"/>
  <c r="E33" i="98" s="1"/>
  <c r="E5" i="94"/>
  <c r="E5" i="98"/>
  <c r="F5" i="99"/>
  <c r="E33" i="99" s="1"/>
  <c r="E5" i="99"/>
  <c r="F4" i="98"/>
  <c r="E32" i="98" s="1"/>
  <c r="E4" i="98"/>
  <c r="F4" i="99"/>
  <c r="E32" i="99" s="1"/>
  <c r="E4" i="99"/>
  <c r="F6" i="98" l="1"/>
  <c r="E34" i="98" s="1"/>
  <c r="E6" i="98"/>
  <c r="F6" i="99"/>
  <c r="E34" i="99" s="1"/>
  <c r="E6" i="99"/>
  <c r="F13" i="96" l="1"/>
  <c r="E41" i="96" s="1"/>
  <c r="E13" i="96"/>
  <c r="F12" i="93"/>
  <c r="E40" i="93" s="1"/>
  <c r="E12" i="93"/>
  <c r="F12" i="94"/>
  <c r="E40" i="94" s="1"/>
  <c r="E12" i="94"/>
  <c r="F12" i="96"/>
  <c r="E40" i="96" s="1"/>
  <c r="E12" i="96"/>
  <c r="F11" i="93"/>
  <c r="E39" i="93" s="1"/>
  <c r="F11" i="94"/>
  <c r="E39" i="94" s="1"/>
  <c r="F11" i="96"/>
  <c r="E39" i="96" s="1"/>
  <c r="F10" i="93"/>
  <c r="E38" i="93" s="1"/>
  <c r="E10" i="93"/>
  <c r="F10" i="94"/>
  <c r="E38" i="94" s="1"/>
  <c r="E10" i="94"/>
  <c r="F10" i="96"/>
  <c r="E38" i="96" s="1"/>
  <c r="E10" i="96"/>
  <c r="F9" i="93"/>
  <c r="E37" i="93" s="1"/>
  <c r="F9" i="94"/>
  <c r="E37" i="94" s="1"/>
  <c r="F9" i="96"/>
  <c r="E37" i="96" s="1"/>
  <c r="F8" i="93"/>
  <c r="E36" i="93" s="1"/>
  <c r="F8" i="94"/>
  <c r="E36" i="94" s="1"/>
  <c r="F8" i="96"/>
  <c r="E36" i="96" s="1"/>
  <c r="F7" i="94"/>
  <c r="E35" i="94" s="1"/>
  <c r="E7" i="94"/>
  <c r="F7" i="96"/>
  <c r="E35" i="96" s="1"/>
  <c r="E7" i="96"/>
  <c r="F5" i="96"/>
  <c r="E33" i="96" s="1"/>
  <c r="E5" i="96"/>
  <c r="F6" i="93" l="1"/>
  <c r="E34" i="93" s="1"/>
  <c r="E6" i="93"/>
  <c r="F13" i="94"/>
  <c r="E41" i="94" s="1"/>
  <c r="E13" i="94"/>
  <c r="F13" i="93"/>
  <c r="E41" i="93" s="1"/>
  <c r="E13" i="93"/>
  <c r="E11" i="96"/>
  <c r="E11" i="94"/>
  <c r="E11" i="93"/>
  <c r="F7" i="93"/>
  <c r="E35" i="93" s="1"/>
  <c r="E7" i="93"/>
  <c r="F6" i="94"/>
  <c r="E34" i="94" s="1"/>
  <c r="E6" i="94"/>
  <c r="F6" i="96"/>
  <c r="E34" i="96" s="1"/>
  <c r="E6" i="96"/>
  <c r="F5" i="93"/>
  <c r="E33" i="93" s="1"/>
  <c r="E5" i="93"/>
  <c r="E13" i="77" l="1"/>
  <c r="E13" i="78"/>
  <c r="E13" i="84"/>
  <c r="E13" i="88"/>
  <c r="E10" i="78" l="1"/>
  <c r="E11" i="78"/>
  <c r="E10" i="84"/>
  <c r="E10" i="77"/>
  <c r="E10" i="88"/>
  <c r="E11" i="77"/>
  <c r="E11" i="88"/>
  <c r="E12" i="77"/>
  <c r="E12" i="88"/>
  <c r="E31" i="79" l="1"/>
  <c r="C31" i="79"/>
  <c r="F15" i="93" l="1"/>
  <c r="E43" i="93" s="1"/>
  <c r="E15" i="93"/>
  <c r="F15" i="94"/>
  <c r="E43" i="94" s="1"/>
  <c r="F14" i="96"/>
  <c r="E42" i="96" s="1"/>
  <c r="E14" i="96"/>
  <c r="F4" i="83" l="1"/>
  <c r="F14" i="71"/>
  <c r="F15" i="71"/>
  <c r="F15" i="83"/>
  <c r="E14" i="93"/>
  <c r="E14" i="94"/>
  <c r="F14" i="93"/>
  <c r="E42" i="93" s="1"/>
  <c r="F14" i="94"/>
  <c r="E42" i="94" s="1"/>
  <c r="E15" i="94"/>
  <c r="F4" i="93"/>
  <c r="E32" i="93" s="1"/>
  <c r="F4" i="94"/>
  <c r="E32" i="94" s="1"/>
  <c r="F15" i="96"/>
  <c r="E43" i="96" s="1"/>
  <c r="F4" i="96"/>
  <c r="E32" i="96" s="1"/>
  <c r="E15" i="96"/>
  <c r="E4" i="96" l="1"/>
  <c r="F15" i="75"/>
  <c r="F14" i="75"/>
  <c r="E4" i="93"/>
  <c r="E4" i="94"/>
  <c r="E10" i="81" l="1"/>
  <c r="E15" i="84" l="1"/>
  <c r="E15" i="88" l="1"/>
  <c r="E7" i="86" l="1"/>
  <c r="E13" i="89" l="1"/>
  <c r="E13" i="76"/>
  <c r="E13" i="86"/>
  <c r="E12" i="86"/>
  <c r="E11" i="76"/>
  <c r="E11" i="89"/>
  <c r="E10" i="89"/>
  <c r="E10" i="76"/>
  <c r="E10" i="86"/>
  <c r="C42" i="69" l="1"/>
  <c r="C41" i="69"/>
  <c r="C40" i="69"/>
  <c r="C38" i="69"/>
  <c r="C37" i="69"/>
  <c r="C35" i="69"/>
  <c r="C34" i="69"/>
  <c r="C33" i="69"/>
  <c r="C32" i="69"/>
  <c r="C43" i="70"/>
  <c r="C41" i="70"/>
  <c r="C40" i="70"/>
  <c r="C37" i="70"/>
  <c r="C35" i="70"/>
  <c r="C33" i="70"/>
  <c r="C32" i="70"/>
  <c r="C42" i="71"/>
  <c r="C41" i="71"/>
  <c r="C40" i="71"/>
  <c r="C39" i="71"/>
  <c r="C38" i="71"/>
  <c r="C37" i="71"/>
  <c r="C34" i="71"/>
  <c r="C33" i="71"/>
  <c r="C43" i="72"/>
  <c r="C42" i="72"/>
  <c r="C41" i="72"/>
  <c r="C39" i="72"/>
  <c r="C38" i="72"/>
  <c r="C37" i="72"/>
  <c r="C35" i="72"/>
  <c r="C34" i="72"/>
  <c r="C33" i="72"/>
  <c r="C43" i="74"/>
  <c r="C41" i="74"/>
  <c r="C40" i="74"/>
  <c r="C39" i="74"/>
  <c r="C37" i="74"/>
  <c r="C36" i="74"/>
  <c r="C35" i="74"/>
  <c r="C33" i="74"/>
  <c r="C32" i="74"/>
  <c r="C42" i="75"/>
  <c r="C41" i="75"/>
  <c r="C40" i="75"/>
  <c r="C38" i="75"/>
  <c r="C37" i="75"/>
  <c r="C36" i="75"/>
  <c r="C34" i="75"/>
  <c r="C33" i="75"/>
  <c r="C32" i="75"/>
  <c r="C43" i="76"/>
  <c r="C42" i="76"/>
  <c r="C41" i="76"/>
  <c r="C39" i="76"/>
  <c r="C38" i="76"/>
  <c r="C35" i="76"/>
  <c r="C34" i="76"/>
  <c r="C33" i="76"/>
  <c r="C43" i="77"/>
  <c r="C42" i="77"/>
  <c r="C41" i="77"/>
  <c r="C40" i="77"/>
  <c r="C39" i="77"/>
  <c r="C38" i="77"/>
  <c r="C37" i="77"/>
  <c r="C36" i="77"/>
  <c r="C35" i="77"/>
  <c r="C34" i="77"/>
  <c r="C43" i="78"/>
  <c r="C41" i="78"/>
  <c r="C40" i="78"/>
  <c r="C39" i="78"/>
  <c r="C37" i="78"/>
  <c r="C36" i="78"/>
  <c r="C35" i="78"/>
  <c r="C34" i="78"/>
  <c r="C33" i="78"/>
  <c r="C32" i="78"/>
  <c r="C43" i="79"/>
  <c r="C42" i="79"/>
  <c r="C41" i="79"/>
  <c r="C40" i="79"/>
  <c r="C38" i="79"/>
  <c r="C37" i="79"/>
  <c r="C36" i="79"/>
  <c r="C35" i="79"/>
  <c r="C34" i="79"/>
  <c r="C33" i="79"/>
  <c r="C32" i="79"/>
  <c r="C43" i="81"/>
  <c r="C42" i="81"/>
  <c r="C41" i="81"/>
  <c r="C40" i="81"/>
  <c r="C39" i="81"/>
  <c r="C38" i="81"/>
  <c r="C37" i="81"/>
  <c r="C36" i="81"/>
  <c r="C35" i="81"/>
  <c r="C34" i="81"/>
  <c r="C33" i="81"/>
  <c r="C32" i="81"/>
  <c r="C43" i="82"/>
  <c r="C41" i="82"/>
  <c r="C40" i="82"/>
  <c r="C39" i="82"/>
  <c r="C37" i="82"/>
  <c r="C36" i="82"/>
  <c r="C35" i="82"/>
  <c r="C33" i="82"/>
  <c r="C42" i="83"/>
  <c r="C41" i="83"/>
  <c r="C40" i="83"/>
  <c r="C38" i="83"/>
  <c r="C37" i="83"/>
  <c r="C36" i="83"/>
  <c r="C34" i="83"/>
  <c r="C33" i="83"/>
  <c r="C32" i="83"/>
  <c r="C43" i="84"/>
  <c r="C42" i="84"/>
  <c r="C41" i="84"/>
  <c r="C39" i="84"/>
  <c r="C38" i="84"/>
  <c r="C37" i="84"/>
  <c r="C35" i="84"/>
  <c r="C34" i="84"/>
  <c r="C33" i="84"/>
  <c r="C43" i="85"/>
  <c r="C42" i="85"/>
  <c r="C40" i="85"/>
  <c r="C39" i="85"/>
  <c r="C38" i="85"/>
  <c r="C36" i="85"/>
  <c r="C35" i="85"/>
  <c r="C34" i="85"/>
  <c r="C32" i="85"/>
  <c r="C43" i="86"/>
  <c r="C41" i="86"/>
  <c r="C40" i="86"/>
  <c r="C39" i="86"/>
  <c r="C37" i="86"/>
  <c r="C36" i="86"/>
  <c r="C35" i="86"/>
  <c r="C33" i="86"/>
  <c r="C14" i="88"/>
  <c r="C10" i="88"/>
  <c r="D4" i="88"/>
  <c r="C32" i="88" s="1"/>
  <c r="C4" i="88"/>
  <c r="C14" i="89"/>
  <c r="C10" i="89"/>
  <c r="C6" i="89"/>
  <c r="D5" i="89"/>
  <c r="C33" i="89" s="1"/>
  <c r="D4" i="89"/>
  <c r="C32" i="89" s="1"/>
  <c r="C4" i="89"/>
  <c r="C14" i="90"/>
  <c r="C10" i="90"/>
  <c r="C6" i="90"/>
  <c r="D8" i="90"/>
  <c r="C35" i="90" s="1"/>
  <c r="C8" i="90"/>
  <c r="C2" i="90"/>
  <c r="C29" i="90" s="1"/>
  <c r="F13" i="89"/>
  <c r="E41" i="89" s="1"/>
  <c r="F11" i="89"/>
  <c r="E39" i="89" s="1"/>
  <c r="F10" i="89"/>
  <c r="E38" i="89" s="1"/>
  <c r="C2" i="89"/>
  <c r="C30" i="89" s="1"/>
  <c r="F15" i="88"/>
  <c r="E43" i="88" s="1"/>
  <c r="D15" i="88"/>
  <c r="C43" i="88" s="1"/>
  <c r="C15" i="88"/>
  <c r="F14" i="88"/>
  <c r="E42" i="88" s="1"/>
  <c r="F13" i="88"/>
  <c r="E41" i="88" s="1"/>
  <c r="F12" i="88"/>
  <c r="E40" i="88" s="1"/>
  <c r="D12" i="88"/>
  <c r="C40" i="88" s="1"/>
  <c r="F11" i="88"/>
  <c r="E39" i="88" s="1"/>
  <c r="F10" i="88"/>
  <c r="E38" i="88" s="1"/>
  <c r="F9" i="88"/>
  <c r="E37" i="88" s="1"/>
  <c r="F8" i="88"/>
  <c r="E36" i="88" s="1"/>
  <c r="E35" i="88"/>
  <c r="C2" i="88"/>
  <c r="C30" i="88" s="1"/>
  <c r="C42" i="86"/>
  <c r="F13" i="86"/>
  <c r="E41" i="86" s="1"/>
  <c r="F10" i="86"/>
  <c r="E38" i="86" s="1"/>
  <c r="C38" i="86"/>
  <c r="F8" i="86"/>
  <c r="E36" i="86" s="1"/>
  <c r="C34" i="86"/>
  <c r="C2" i="86"/>
  <c r="C30" i="86" s="1"/>
  <c r="C41" i="85"/>
  <c r="C37" i="85"/>
  <c r="C33" i="85"/>
  <c r="C2" i="85"/>
  <c r="C30" i="85" s="1"/>
  <c r="F15" i="84"/>
  <c r="E43" i="84" s="1"/>
  <c r="F14" i="84"/>
  <c r="E42" i="84" s="1"/>
  <c r="F13" i="84"/>
  <c r="E41" i="84" s="1"/>
  <c r="C40" i="84"/>
  <c r="F10" i="84"/>
  <c r="E38" i="84" s="1"/>
  <c r="F9" i="84"/>
  <c r="E37" i="84" s="1"/>
  <c r="F8" i="84"/>
  <c r="E36" i="84" s="1"/>
  <c r="C36" i="84"/>
  <c r="F7" i="84"/>
  <c r="E35" i="84" s="1"/>
  <c r="F6" i="84"/>
  <c r="E34" i="84" s="1"/>
  <c r="C32" i="84"/>
  <c r="C2" i="84"/>
  <c r="C30" i="84" s="1"/>
  <c r="C43" i="83"/>
  <c r="C39" i="83"/>
  <c r="C35" i="83"/>
  <c r="C2" i="83"/>
  <c r="C30" i="83" s="1"/>
  <c r="C42" i="82"/>
  <c r="C38" i="82"/>
  <c r="C34" i="82"/>
  <c r="C2" i="82"/>
  <c r="C30" i="82" s="1"/>
  <c r="F15" i="81"/>
  <c r="E43" i="81" s="1"/>
  <c r="E15" i="81"/>
  <c r="F14" i="81"/>
  <c r="E42" i="81" s="1"/>
  <c r="E14" i="81"/>
  <c r="F13" i="81"/>
  <c r="E41" i="81" s="1"/>
  <c r="E13" i="81"/>
  <c r="F11" i="81"/>
  <c r="E39" i="81" s="1"/>
  <c r="E11" i="81"/>
  <c r="F10" i="81"/>
  <c r="E38" i="81" s="1"/>
  <c r="F9" i="81"/>
  <c r="E37" i="81" s="1"/>
  <c r="F8" i="81"/>
  <c r="E36" i="81" s="1"/>
  <c r="F7" i="81"/>
  <c r="E35" i="81" s="1"/>
  <c r="E7" i="81"/>
  <c r="F6" i="81"/>
  <c r="E34" i="81" s="1"/>
  <c r="E6" i="81"/>
  <c r="F4" i="81"/>
  <c r="E32" i="81" s="1"/>
  <c r="E4" i="81"/>
  <c r="C2" i="81"/>
  <c r="C30" i="81" s="1"/>
  <c r="C39" i="79"/>
  <c r="C2" i="79"/>
  <c r="C30" i="79" s="1"/>
  <c r="C42" i="78"/>
  <c r="F13" i="78"/>
  <c r="E41" i="78" s="1"/>
  <c r="F11" i="78"/>
  <c r="E39" i="78" s="1"/>
  <c r="F10" i="78"/>
  <c r="E38" i="78" s="1"/>
  <c r="C38" i="78"/>
  <c r="F9" i="78"/>
  <c r="E37" i="78" s="1"/>
  <c r="F8" i="78"/>
  <c r="E36" i="78" s="1"/>
  <c r="F7" i="78"/>
  <c r="E35" i="78" s="1"/>
  <c r="F6" i="78"/>
  <c r="E34" i="78" s="1"/>
  <c r="C2" i="78"/>
  <c r="C30" i="78" s="1"/>
  <c r="F13" i="77"/>
  <c r="E41" i="77" s="1"/>
  <c r="F12" i="77"/>
  <c r="E40" i="77" s="1"/>
  <c r="F11" i="77"/>
  <c r="E39" i="77" s="1"/>
  <c r="F10" i="77"/>
  <c r="E38" i="77" s="1"/>
  <c r="F9" i="77"/>
  <c r="E37" i="77" s="1"/>
  <c r="F8" i="77"/>
  <c r="E36" i="77" s="1"/>
  <c r="F7" i="77"/>
  <c r="E35" i="77" s="1"/>
  <c r="F6" i="77"/>
  <c r="E34" i="77" s="1"/>
  <c r="F5" i="77"/>
  <c r="E33" i="77" s="1"/>
  <c r="C33" i="77"/>
  <c r="C2" i="77"/>
  <c r="C30" i="77" s="1"/>
  <c r="F13" i="76"/>
  <c r="E41" i="76" s="1"/>
  <c r="C40" i="76"/>
  <c r="F11" i="76"/>
  <c r="E39" i="76" s="1"/>
  <c r="F10" i="76"/>
  <c r="E38" i="76" s="1"/>
  <c r="C37" i="76"/>
  <c r="F8" i="76"/>
  <c r="E36" i="76" s="1"/>
  <c r="C36" i="76"/>
  <c r="F6" i="76"/>
  <c r="E34" i="76" s="1"/>
  <c r="C32" i="76"/>
  <c r="C2" i="76"/>
  <c r="C30" i="76" s="1"/>
  <c r="C43" i="75"/>
  <c r="C39" i="75"/>
  <c r="C35" i="75"/>
  <c r="C30" i="75"/>
  <c r="C42" i="74"/>
  <c r="C38" i="74"/>
  <c r="C34" i="74"/>
  <c r="C30" i="74"/>
  <c r="C40" i="72"/>
  <c r="C36" i="72"/>
  <c r="C32" i="72"/>
  <c r="C30" i="72"/>
  <c r="C43" i="71"/>
  <c r="C35" i="71"/>
  <c r="C2" i="71"/>
  <c r="C30" i="71" s="1"/>
  <c r="C42" i="70"/>
  <c r="C38" i="70"/>
  <c r="C34" i="70"/>
  <c r="C2" i="70"/>
  <c r="C30" i="70" s="1"/>
  <c r="C2" i="69"/>
  <c r="C30" i="69" s="1"/>
  <c r="C8" i="88" l="1"/>
  <c r="C5" i="88"/>
  <c r="C9" i="88"/>
  <c r="C7" i="90"/>
  <c r="C11" i="90"/>
  <c r="C13" i="88"/>
  <c r="C15" i="90"/>
  <c r="D13" i="88"/>
  <c r="C41" i="88" s="1"/>
  <c r="C39" i="70"/>
  <c r="C39" i="69"/>
  <c r="C13" i="89"/>
  <c r="D11" i="90"/>
  <c r="C38" i="90" s="1"/>
  <c r="D5" i="88"/>
  <c r="C33" i="88" s="1"/>
  <c r="D10" i="89"/>
  <c r="C38" i="89" s="1"/>
  <c r="D15" i="90"/>
  <c r="C42" i="90" s="1"/>
  <c r="D9" i="88"/>
  <c r="C37" i="88" s="1"/>
  <c r="D6" i="89"/>
  <c r="C34" i="89" s="1"/>
  <c r="D14" i="90"/>
  <c r="C41" i="90" s="1"/>
  <c r="C36" i="71"/>
  <c r="C36" i="70"/>
  <c r="C36" i="69"/>
  <c r="C43" i="69"/>
  <c r="D8" i="89"/>
  <c r="C36" i="89" s="1"/>
  <c r="D12" i="89"/>
  <c r="C40" i="89" s="1"/>
  <c r="D13" i="90"/>
  <c r="C40" i="90" s="1"/>
  <c r="D5" i="90"/>
  <c r="C32" i="90" s="1"/>
  <c r="D7" i="88"/>
  <c r="C35" i="88" s="1"/>
  <c r="D9" i="90"/>
  <c r="C36" i="90" s="1"/>
  <c r="D11" i="88"/>
  <c r="C39" i="88" s="1"/>
  <c r="D7" i="89"/>
  <c r="C35" i="89" s="1"/>
  <c r="D14" i="89"/>
  <c r="C42" i="89" s="1"/>
  <c r="D9" i="89"/>
  <c r="C37" i="89" s="1"/>
  <c r="D6" i="90"/>
  <c r="C33" i="90" s="1"/>
  <c r="D8" i="88"/>
  <c r="C36" i="88" s="1"/>
  <c r="D15" i="89"/>
  <c r="C43" i="89" s="1"/>
  <c r="C5" i="89"/>
  <c r="D13" i="89"/>
  <c r="C41" i="89" s="1"/>
  <c r="D7" i="90"/>
  <c r="C34" i="90" s="1"/>
  <c r="D10" i="90"/>
  <c r="C37" i="90" s="1"/>
  <c r="C7" i="88"/>
  <c r="C13" i="90"/>
  <c r="C15" i="89"/>
  <c r="C8" i="89"/>
  <c r="C9" i="90"/>
  <c r="C11" i="88"/>
  <c r="C5" i="90"/>
  <c r="C12" i="89"/>
  <c r="C11" i="89"/>
  <c r="C12" i="90"/>
  <c r="C12" i="88"/>
  <c r="D14" i="88"/>
  <c r="C42" i="88" s="1"/>
  <c r="C9" i="89"/>
  <c r="D11" i="89"/>
  <c r="C39" i="89" s="1"/>
  <c r="D12" i="90"/>
  <c r="C39" i="90" s="1"/>
  <c r="D10" i="88"/>
  <c r="C38" i="88" s="1"/>
  <c r="C7" i="89"/>
  <c r="C6" i="88"/>
  <c r="C32" i="82"/>
  <c r="C32" i="86"/>
  <c r="D6" i="88"/>
  <c r="C34" i="88" s="1"/>
  <c r="D4" i="90"/>
  <c r="C31" i="90" s="1"/>
  <c r="C4" i="90"/>
  <c r="C32" i="71"/>
  <c r="C32" i="77"/>
  <c r="F15" i="89" l="1"/>
  <c r="E43" i="89" s="1"/>
  <c r="E15" i="89" l="1"/>
  <c r="E15" i="78" l="1"/>
  <c r="E15" i="77"/>
  <c r="F14" i="78" l="1"/>
  <c r="E42" i="78" s="1"/>
  <c r="F15" i="78"/>
  <c r="E43" i="78" s="1"/>
  <c r="E15" i="76"/>
  <c r="F15" i="76"/>
  <c r="E43" i="76" s="1"/>
  <c r="F15" i="77"/>
  <c r="E43" i="77" s="1"/>
  <c r="F14" i="77"/>
  <c r="E42" i="77" s="1"/>
  <c r="F15" i="86" l="1"/>
  <c r="E43" i="86" s="1"/>
  <c r="E15" i="86"/>
  <c r="F14" i="76"/>
  <c r="E42" i="76" s="1"/>
  <c r="F14" i="89" l="1"/>
  <c r="E42" i="89" s="1"/>
  <c r="F14" i="86"/>
  <c r="E42" i="86" s="1"/>
  <c r="F5" i="88" l="1"/>
  <c r="E33" i="88" s="1"/>
  <c r="F6" i="86"/>
  <c r="E34" i="86" s="1"/>
  <c r="F6" i="89" l="1"/>
  <c r="E34" i="89" s="1"/>
  <c r="F5" i="86"/>
  <c r="E33" i="86" s="1"/>
  <c r="F6" i="88"/>
  <c r="E34" i="88" s="1"/>
  <c r="E5" i="81" l="1"/>
  <c r="F5" i="89" l="1"/>
  <c r="E33" i="89" s="1"/>
  <c r="F5" i="76"/>
  <c r="E33" i="76" s="1"/>
  <c r="F5" i="78"/>
  <c r="E33" i="78" s="1"/>
  <c r="F5" i="84"/>
  <c r="E33" i="84" s="1"/>
  <c r="F5" i="81"/>
  <c r="E33" i="81" s="1"/>
  <c r="F8" i="89" l="1"/>
  <c r="E36" i="89" s="1"/>
  <c r="E12" i="78" l="1"/>
  <c r="E12" i="81"/>
  <c r="E12" i="76"/>
  <c r="E12" i="84"/>
  <c r="E12" i="89"/>
  <c r="F12" i="84" l="1"/>
  <c r="E40" i="84" s="1"/>
  <c r="F12" i="78" l="1"/>
  <c r="E40" i="78" s="1"/>
  <c r="F12" i="81"/>
  <c r="E40" i="81" s="1"/>
  <c r="E4" i="84" l="1"/>
  <c r="F4" i="84" l="1"/>
  <c r="E32" i="84" s="1"/>
  <c r="F7" i="76" l="1"/>
  <c r="E35" i="76" s="1"/>
  <c r="F7" i="86" l="1"/>
  <c r="E35" i="86" s="1"/>
  <c r="F7" i="89" l="1"/>
  <c r="E35" i="89" s="1"/>
  <c r="F9" i="76" l="1"/>
  <c r="E37" i="76" s="1"/>
  <c r="F9" i="89" l="1"/>
  <c r="E37" i="89" s="1"/>
  <c r="F9" i="86"/>
  <c r="E37" i="86" s="1"/>
  <c r="F11" i="86" l="1"/>
  <c r="E39" i="86" s="1"/>
  <c r="E11" i="86"/>
  <c r="E11" i="84" l="1"/>
  <c r="F11" i="84" l="1"/>
  <c r="E39" i="84" s="1"/>
  <c r="F12" i="76" l="1"/>
  <c r="E40" i="76" s="1"/>
  <c r="F12" i="89" l="1"/>
  <c r="E40" i="89" s="1"/>
  <c r="F12" i="86"/>
  <c r="E40" i="86" s="1"/>
  <c r="E4" i="77" l="1"/>
  <c r="E4" i="76"/>
  <c r="E4" i="88"/>
  <c r="F4" i="76"/>
  <c r="E32" i="76" s="1"/>
  <c r="F4" i="86" l="1"/>
  <c r="E32" i="86" s="1"/>
  <c r="F4" i="77"/>
  <c r="E32" i="77" s="1"/>
  <c r="E4" i="89"/>
  <c r="F4" i="88"/>
  <c r="E32" i="88" s="1"/>
  <c r="F4" i="89" l="1"/>
  <c r="E32" i="89" s="1"/>
  <c r="E6" i="72" l="1"/>
  <c r="F9" i="72"/>
  <c r="E37" i="72" s="1"/>
  <c r="E11" i="72"/>
  <c r="E5" i="72"/>
  <c r="E7" i="72"/>
  <c r="E15" i="72"/>
  <c r="E12" i="72"/>
  <c r="F5" i="72"/>
  <c r="E33" i="72" s="1"/>
  <c r="F9" i="85"/>
  <c r="E37" i="85" s="1"/>
  <c r="F5" i="85"/>
  <c r="E33" i="85" s="1"/>
  <c r="F15" i="72" l="1"/>
  <c r="E43" i="72" s="1"/>
  <c r="F12" i="72"/>
  <c r="E40" i="72" s="1"/>
  <c r="F14" i="72"/>
  <c r="E42" i="72" s="1"/>
  <c r="E13" i="72"/>
  <c r="F11" i="72"/>
  <c r="E39" i="72" s="1"/>
  <c r="E10" i="72"/>
  <c r="E4" i="72"/>
  <c r="F7" i="72"/>
  <c r="E35" i="72" s="1"/>
  <c r="E14" i="72"/>
  <c r="F12" i="85"/>
  <c r="E40" i="85" s="1"/>
  <c r="F11" i="85"/>
  <c r="E39" i="85" s="1"/>
  <c r="E13" i="85"/>
  <c r="E12" i="85"/>
  <c r="F8" i="72"/>
  <c r="E36" i="72" s="1"/>
  <c r="F14" i="85"/>
  <c r="E42" i="85" s="1"/>
  <c r="F7" i="85"/>
  <c r="E35" i="85" s="1"/>
  <c r="E10" i="85"/>
  <c r="E4" i="86"/>
  <c r="F6" i="72"/>
  <c r="E34" i="72" s="1"/>
  <c r="E15" i="85"/>
  <c r="E11" i="85"/>
  <c r="F15" i="85"/>
  <c r="E43" i="85" s="1"/>
  <c r="E4" i="78"/>
  <c r="F4" i="78"/>
  <c r="E32" i="78" s="1"/>
  <c r="E5" i="75" l="1"/>
  <c r="E33" i="83"/>
  <c r="F13" i="72"/>
  <c r="E41" i="72" s="1"/>
  <c r="F10" i="72"/>
  <c r="E38" i="72" s="1"/>
  <c r="F4" i="72"/>
  <c r="E32" i="72" s="1"/>
  <c r="E35" i="83"/>
  <c r="E10" i="83"/>
  <c r="F5" i="82"/>
  <c r="E33" i="82" s="1"/>
  <c r="F5" i="90"/>
  <c r="E32" i="90" s="1"/>
  <c r="E37" i="83"/>
  <c r="F8" i="85"/>
  <c r="E36" i="85" s="1"/>
  <c r="E4" i="85"/>
  <c r="F6" i="85"/>
  <c r="E34" i="85" s="1"/>
  <c r="E43" i="83"/>
  <c r="E40" i="83"/>
  <c r="E42" i="83"/>
  <c r="F4" i="85"/>
  <c r="E32" i="85" s="1"/>
  <c r="E10" i="90" l="1"/>
  <c r="F7" i="82"/>
  <c r="E35" i="82" s="1"/>
  <c r="E10" i="82"/>
  <c r="E12" i="82"/>
  <c r="E34" i="83"/>
  <c r="E13" i="83"/>
  <c r="E12" i="83"/>
  <c r="E15" i="82"/>
  <c r="F10" i="85"/>
  <c r="E38" i="85" s="1"/>
  <c r="F5" i="79"/>
  <c r="E33" i="79" s="1"/>
  <c r="E11" i="82"/>
  <c r="E15" i="83"/>
  <c r="E11" i="83"/>
  <c r="F13" i="85"/>
  <c r="E41" i="85" s="1"/>
  <c r="F14" i="82"/>
  <c r="E42" i="82" s="1"/>
  <c r="F15" i="82"/>
  <c r="E43" i="82" s="1"/>
  <c r="F12" i="82"/>
  <c r="E40" i="82" s="1"/>
  <c r="E39" i="83"/>
  <c r="E4" i="83"/>
  <c r="E32" i="83"/>
  <c r="F9" i="82"/>
  <c r="E37" i="82" s="1"/>
  <c r="F5" i="74" l="1"/>
  <c r="E33" i="74" s="1"/>
  <c r="E10" i="74"/>
  <c r="F7" i="90"/>
  <c r="E34" i="90" s="1"/>
  <c r="E11" i="90"/>
  <c r="F9" i="90"/>
  <c r="E36" i="90" s="1"/>
  <c r="F9" i="79"/>
  <c r="E37" i="79" s="1"/>
  <c r="E15" i="79"/>
  <c r="F6" i="82"/>
  <c r="E34" i="82" s="1"/>
  <c r="F12" i="79"/>
  <c r="E40" i="79" s="1"/>
  <c r="E10" i="79"/>
  <c r="F4" i="82"/>
  <c r="E32" i="82" s="1"/>
  <c r="F15" i="79"/>
  <c r="E43" i="79" s="1"/>
  <c r="E13" i="82"/>
  <c r="F11" i="82"/>
  <c r="E39" i="82" s="1"/>
  <c r="E4" i="82"/>
  <c r="F4" i="90"/>
  <c r="E31" i="90" s="1"/>
  <c r="F5" i="75" l="1"/>
  <c r="E33" i="75" s="1"/>
  <c r="F15" i="90"/>
  <c r="E42" i="90" s="1"/>
  <c r="F15" i="74"/>
  <c r="E43" i="74" s="1"/>
  <c r="F4" i="74"/>
  <c r="E32" i="74" s="1"/>
  <c r="E11" i="74"/>
  <c r="F11" i="90"/>
  <c r="E38" i="90" s="1"/>
  <c r="F6" i="90"/>
  <c r="E33" i="90" s="1"/>
  <c r="F5" i="71"/>
  <c r="E33" i="71" s="1"/>
  <c r="F5" i="70"/>
  <c r="E33" i="70" s="1"/>
  <c r="F6" i="79"/>
  <c r="E34" i="79" s="1"/>
  <c r="E40" i="75"/>
  <c r="E11" i="75"/>
  <c r="E36" i="83"/>
  <c r="F14" i="79"/>
  <c r="E42" i="79" s="1"/>
  <c r="F11" i="79"/>
  <c r="E39" i="79" s="1"/>
  <c r="F11" i="74"/>
  <c r="E39" i="74" s="1"/>
  <c r="F4" i="79"/>
  <c r="E32" i="79" s="1"/>
  <c r="E43" i="75"/>
  <c r="E10" i="75"/>
  <c r="F7" i="79"/>
  <c r="E35" i="79" s="1"/>
  <c r="F7" i="74"/>
  <c r="E35" i="74" s="1"/>
  <c r="E37" i="75"/>
  <c r="E41" i="83"/>
  <c r="E38" i="83"/>
  <c r="E13" i="79"/>
  <c r="F9" i="74"/>
  <c r="E37" i="74" s="1"/>
  <c r="E4" i="79"/>
  <c r="F6" i="74" l="1"/>
  <c r="E34" i="74" s="1"/>
  <c r="E13" i="74"/>
  <c r="E12" i="74"/>
  <c r="E12" i="90"/>
  <c r="E15" i="74"/>
  <c r="E15" i="90"/>
  <c r="F12" i="74"/>
  <c r="E40" i="74" s="1"/>
  <c r="F12" i="90"/>
  <c r="E39" i="90" s="1"/>
  <c r="F10" i="90"/>
  <c r="E37" i="90" s="1"/>
  <c r="F8" i="90"/>
  <c r="E35" i="90" s="1"/>
  <c r="F10" i="82"/>
  <c r="E38" i="82" s="1"/>
  <c r="E4" i="75"/>
  <c r="F8" i="79"/>
  <c r="E36" i="79" s="1"/>
  <c r="E10" i="71"/>
  <c r="E42" i="75"/>
  <c r="E15" i="75"/>
  <c r="F6" i="75"/>
  <c r="E34" i="75" s="1"/>
  <c r="E36" i="82"/>
  <c r="E12" i="75"/>
  <c r="E4" i="74"/>
  <c r="E43" i="71"/>
  <c r="F15" i="70"/>
  <c r="E43" i="70" s="1"/>
  <c r="E11" i="79"/>
  <c r="E11" i="71"/>
  <c r="E13" i="75"/>
  <c r="F13" i="82"/>
  <c r="E41" i="82" s="1"/>
  <c r="E12" i="79"/>
  <c r="E35" i="75"/>
  <c r="E39" i="75"/>
  <c r="E15" i="71"/>
  <c r="F4" i="75"/>
  <c r="E32" i="75" s="1"/>
  <c r="F14" i="74" l="1"/>
  <c r="E42" i="74" s="1"/>
  <c r="F14" i="90"/>
  <c r="E41" i="90" s="1"/>
  <c r="E13" i="90"/>
  <c r="E4" i="70"/>
  <c r="E35" i="71"/>
  <c r="F7" i="70"/>
  <c r="E35" i="70" s="1"/>
  <c r="E40" i="71"/>
  <c r="F12" i="70"/>
  <c r="E40" i="70" s="1"/>
  <c r="F4" i="71"/>
  <c r="E32" i="71" s="1"/>
  <c r="E4" i="71"/>
  <c r="F4" i="70"/>
  <c r="E32" i="70" s="1"/>
  <c r="E39" i="71"/>
  <c r="F11" i="70"/>
  <c r="E39" i="70" s="1"/>
  <c r="F6" i="71"/>
  <c r="E34" i="71" s="1"/>
  <c r="F6" i="70"/>
  <c r="E34" i="70" s="1"/>
  <c r="E37" i="71"/>
  <c r="F9" i="70"/>
  <c r="E37" i="70" s="1"/>
  <c r="F8" i="74" l="1"/>
  <c r="E36" i="74" s="1"/>
  <c r="E13" i="71"/>
  <c r="F13" i="79"/>
  <c r="E41" i="79" s="1"/>
  <c r="E36" i="75"/>
  <c r="E12" i="71"/>
  <c r="E42" i="71"/>
  <c r="F14" i="70"/>
  <c r="E42" i="70" s="1"/>
  <c r="F10" i="79"/>
  <c r="E38" i="79" s="1"/>
  <c r="F13" i="74" l="1"/>
  <c r="E41" i="74" s="1"/>
  <c r="F10" i="74"/>
  <c r="E38" i="74" s="1"/>
  <c r="E41" i="75"/>
  <c r="E38" i="75"/>
  <c r="F13" i="90" l="1"/>
  <c r="E40" i="90" s="1"/>
  <c r="F13" i="70"/>
  <c r="E41" i="70" s="1"/>
  <c r="E36" i="71"/>
  <c r="F8" i="70"/>
  <c r="E36" i="70" s="1"/>
  <c r="E41" i="71"/>
  <c r="F10" i="70" l="1"/>
  <c r="E38" i="70" s="1"/>
  <c r="E38" i="71"/>
  <c r="E4" i="90" l="1"/>
</calcChain>
</file>

<file path=xl/comments1.xml><?xml version="1.0" encoding="utf-8"?>
<comments xmlns="http://schemas.openxmlformats.org/spreadsheetml/2006/main">
  <authors>
    <author>Tong</author>
  </authors>
  <commentList>
    <comment ref="D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X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comments2.xml><?xml version="1.0" encoding="utf-8"?>
<comments xmlns="http://schemas.openxmlformats.org/spreadsheetml/2006/main">
  <authors>
    <author>Tong</author>
  </authors>
  <commentList>
    <comment ref="D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X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<sst xmlns="http://schemas.openxmlformats.org/spreadsheetml/2006/main" count="972" uniqueCount="87">
  <si>
    <t>ลำดับ</t>
  </si>
  <si>
    <t>ชื่ออาคาร</t>
  </si>
  <si>
    <t>kWh</t>
  </si>
  <si>
    <t>บาท</t>
  </si>
  <si>
    <t>คณะสัตวศาสตร์และเทคโนโลยี</t>
  </si>
  <si>
    <t>วิทยาลัยพลังงานทดแทน</t>
  </si>
  <si>
    <t xml:space="preserve">คณะสัตวศาสตร์และเทคโนโลยี </t>
  </si>
  <si>
    <t>มหาวิทยาลัยแม่โจ้-แพร่ เฉลิมพระเกียรติ</t>
  </si>
  <si>
    <t>มหาวิทยาลัยแม่โจ้ - ชุมพร</t>
  </si>
  <si>
    <t>Month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</si>
  <si>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</si>
  <si>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</si>
  <si>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</si>
  <si>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</si>
  <si>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</si>
  <si>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</si>
  <si>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</si>
  <si>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</si>
  <si>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</si>
  <si>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</si>
  <si>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</si>
  <si>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</si>
  <si>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คณะบริหารธุรกิจ</t>
  </si>
  <si>
    <t>คณะพัฒนาการท่องเที่ยว</t>
  </si>
  <si>
    <t>คณะวิทยาศาสตร์</t>
  </si>
  <si>
    <t>คณะเศรษฐศาสตร์</t>
  </si>
  <si>
    <t>คณะสถาปัตยกรรมศาสตร์และการออกแบบสิ่งแวดล้อม</t>
  </si>
  <si>
    <t>วิทยาลัยบริหารศาสตร์</t>
  </si>
  <si>
    <t>คณะผลิตกรรมการเกษตร</t>
  </si>
  <si>
    <t>สระว่ายน้ำ</t>
  </si>
  <si>
    <t>หอพักนักศึกษา</t>
  </si>
  <si>
    <t>คณะศิลป์ศาสตร์</t>
  </si>
  <si>
    <t>คณะเทคโนโลยีสารสนเทศและการสื่อสาร</t>
  </si>
  <si>
    <t>สำนักวิจัยและส่งเสริมการเกษตร</t>
  </si>
  <si>
    <t>คณะวิศวกรรมศาสตร์</t>
  </si>
  <si>
    <t>คณะเทคโนโลยีการประมง</t>
  </si>
  <si>
    <t>การใช้พลังงานไฟฟ้าของแต่ละคณะ,สำนัก</t>
  </si>
  <si>
    <t>ผลรวมแต่ละหน่วยงาน/ปี</t>
  </si>
  <si>
    <t>สำนักหอสมุด</t>
  </si>
  <si>
    <t>คณะสัตวแพทยศาสตร์</t>
  </si>
  <si>
    <t>คลินิกรักษาสัตว์</t>
  </si>
  <si>
    <t>เช็ดผลรวม</t>
  </si>
  <si>
    <t>ต.ค.-ธ.ค. 66</t>
  </si>
  <si>
    <t>ม.ค.-มิ.ย. 66</t>
  </si>
  <si>
    <r>
      <t>ค่าพลังงานไฟฟ้า 67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</si>
  <si>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t>ค่าไฟฟ้า 67  (บาท)</t>
  </si>
  <si>
    <t>มกราคม 68</t>
  </si>
  <si>
    <t>กุมภาพันธ์ 68</t>
  </si>
  <si>
    <t>มีนาคม 68</t>
  </si>
  <si>
    <t>เมษายน 68</t>
  </si>
  <si>
    <t>พฤษภาคม 68</t>
  </si>
  <si>
    <t>มิถุนายน 68</t>
  </si>
  <si>
    <t>กรกฏาคม 68</t>
  </si>
  <si>
    <t>สิงหาคม 68</t>
  </si>
  <si>
    <t>กันยายน 68</t>
  </si>
  <si>
    <t>ตุลาคม 68</t>
  </si>
  <si>
    <t>พฤศจิกายน 68</t>
  </si>
  <si>
    <t>ธันวาคม 68</t>
  </si>
  <si>
    <r>
      <t>ค่าพลังงานไฟฟ้า 68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</si>
  <si>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t>ค่าไฟฟ้า 68  (บาท)</t>
  </si>
  <si>
    <t>มกราคม 69</t>
  </si>
  <si>
    <t>กุมภาพันธ์ 69</t>
  </si>
  <si>
    <t>มีนาคม 69</t>
  </si>
  <si>
    <t>เมษายน 69</t>
  </si>
  <si>
    <t>พฤษภาคม 69</t>
  </si>
  <si>
    <t>มิถุนายน 69</t>
  </si>
  <si>
    <t>กรกฏาคม 69</t>
  </si>
  <si>
    <t>สิงหาคม 69</t>
  </si>
  <si>
    <t>กันยายน 69</t>
  </si>
  <si>
    <t>ตุลาคม 69</t>
  </si>
  <si>
    <t>พฤศจิกายน 69</t>
  </si>
  <si>
    <t>ธันวาคม 69</t>
  </si>
  <si>
    <r>
      <t>ค่าพลังงานไฟฟ้า 69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</si>
  <si>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t>ค่าไฟฟ้า 69  (บาท)</t>
  </si>
  <si>
    <t>วิทยาลัยนานาชาติ</t>
  </si>
  <si>
    <t>สำนักงานมหาวิทยาลัย + ส่วนกลาง</t>
  </si>
  <si>
    <t>วิทยาลัยนานาชาติ (อาคารเทพศาสตร์สาถิตย์) + ศูนย์ที่พัก</t>
  </si>
  <si>
    <t>คณะวิศวกรรมและอุตสาหกรรมเกษตร + (คณะพยาบาลศาสตร์ (ชั้น 6) ไม่สามารถแยกมิเตอร์ไฟฟ้าได้</t>
  </si>
  <si>
    <t>คณะผลิตกรรมการเกษตร + ศูนย์กล้วยไม้</t>
  </si>
  <si>
    <t>สำนักบริหารและพัฒนาวิชาการ (อาคารอำนวย ยศสุข)</t>
  </si>
  <si>
    <t>สำนักวิจัยและส่งเสริมวิชาการเกษตร + โครงการแปรรูปผลิตผลทางการเกษตร + อาคารเฉลิมพระเกียรติสมเด็จพระเทพรัตนราชสุดา</t>
  </si>
  <si>
    <t>วิทยาลัยพลังงานทดแทน + ศูนย์วิจัยพลังงาน</t>
  </si>
  <si>
    <t xml:space="preserve">สำนักฟาร์มมหาวิทยาลัยแม่โจ้ </t>
  </si>
  <si>
    <t>คณะสัตวศาสตร์และเทคโนโลยี + โชนเลี้ยงไก่อินทรี</t>
  </si>
  <si>
    <t xml:space="preserve">คณะสัตวศาสตร์และเทคโนโลยี
</t>
  </si>
  <si>
    <t xml:space="preserve">มหาวิทยาลัยแม่โจ้-แพร่ เฉลิมพระเกียรติ
</t>
  </si>
  <si>
    <t xml:space="preserve">มหาวิทยาลัยแม่โจ้ - ชุมพร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</si>
</sst>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sz val="14"/>
      <color rgb="FFCC00FF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color rgb="FFCC00FF"/>
      <name val="AngsanaUPC"/>
      <family val="1"/>
      <charset val="222"/>
    </font>
    <font>
      <b/>
      <sz val="8"/>
      <color indexed="81"/>
      <name val="Tahoma"/>
      <family val="2"/>
    </font>
    <font>
      <sz val="14"/>
      <name val="Cordia New"/>
      <family val="2"/>
    </font>
    <font>
      <i/>
      <sz val="14"/>
      <name val="AngsanaUPC"/>
      <family val="1"/>
      <charset val="222"/>
    </font>
    <font>
      <i/>
      <vertAlign val="superscript"/>
      <sz val="14"/>
      <name val="AngsanaUPC"/>
      <family val="1"/>
      <charset val="222"/>
    </font>
    <font>
      <sz val="10"/>
      <name val="Arial"/>
      <family val="2"/>
    </font>
    <font>
      <b/>
      <sz val="14"/>
      <color rgb="FFFF0000"/>
      <name val="AngsanaUPC"/>
      <family val="1"/>
    </font>
    <font>
      <sz val="14"/>
      <color rgb="FFFF0000"/>
      <name val="AngsanaUPC"/>
      <family val="1"/>
      <charset val="222"/>
    </font>
    <font>
      <b/>
      <sz val="14"/>
      <color rgb="FFCC00FF"/>
      <name val="AngsanaUPC"/>
      <family val="1"/>
    </font>
    <font>
      <sz val="14"/>
      <name val="Angsana New"/>
      <family val="1"/>
    </font>
    <font>
      <sz val="11"/>
      <color indexed="8"/>
      <name val="Tahoma"/>
      <family val="2"/>
      <charset val="222"/>
    </font>
    <font>
      <sz val="14"/>
      <color theme="1"/>
      <name val="AngsanaUPC"/>
      <family val="1"/>
      <charset val="222"/>
    </font>
    <font>
      <b/>
      <sz val="14"/>
      <name val="AngsanaUPC"/>
      <family val="1"/>
    </font>
    <font>
      <sz val="14"/>
      <color rgb="FF0070C0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0" fontId="11" fillId="0" borderId="0"/>
    <xf numFmtId="0" fontId="16" fillId="0" borderId="0" applyBorder="0"/>
  </cellStyleXfs>
  <cellXfs count="148">
    <xf numFmtId="0" fontId="0" fillId="0" borderId="0" xfId="0"/>
    <xf numFmtId="17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shrinkToFit="1"/>
    </xf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4" fontId="4" fillId="0" borderId="0" xfId="0" applyNumberFormat="1" applyFont="1" applyFill="1" applyAlignment="1">
      <alignment horizontal="center"/>
    </xf>
    <xf numFmtId="4" fontId="3" fillId="0" borderId="0" xfId="0" applyNumberFormat="1" applyFont="1" applyFill="1"/>
    <xf numFmtId="4" fontId="3" fillId="0" borderId="0" xfId="0" applyNumberFormat="1" applyFont="1"/>
    <xf numFmtId="4" fontId="4" fillId="0" borderId="0" xfId="0" applyNumberFormat="1" applyFont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shrinkToFit="1"/>
    </xf>
    <xf numFmtId="17" fontId="4" fillId="0" borderId="3" xfId="0" quotePrefix="1" applyNumberFormat="1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17" fontId="4" fillId="0" borderId="5" xfId="0" quotePrefix="1" applyNumberFormat="1" applyFont="1" applyBorder="1" applyAlignment="1">
      <alignment horizontal="centerContinuous"/>
    </xf>
    <xf numFmtId="0" fontId="5" fillId="0" borderId="6" xfId="0" applyFont="1" applyFill="1" applyBorder="1"/>
    <xf numFmtId="0" fontId="5" fillId="0" borderId="6" xfId="0" applyFont="1" applyFill="1" applyBorder="1" applyAlignment="1">
      <alignment shrinkToFit="1"/>
    </xf>
    <xf numFmtId="0" fontId="6" fillId="0" borderId="6" xfId="0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17" fontId="4" fillId="0" borderId="5" xfId="0" quotePrefix="1" applyNumberFormat="1" applyFont="1" applyFill="1" applyBorder="1" applyAlignment="1">
      <alignment horizontal="centerContinuous"/>
    </xf>
    <xf numFmtId="0" fontId="6" fillId="0" borderId="8" xfId="0" applyFont="1" applyFill="1" applyBorder="1" applyAlignment="1">
      <alignment horizontal="center"/>
    </xf>
    <xf numFmtId="0" fontId="6" fillId="0" borderId="6" xfId="2" applyFont="1" applyBorder="1" applyAlignment="1">
      <alignment horizontal="center"/>
    </xf>
    <xf numFmtId="17" fontId="4" fillId="0" borderId="7" xfId="2" quotePrefix="1" applyNumberFormat="1" applyFont="1" applyBorder="1" applyAlignment="1">
      <alignment horizontal="centerContinuous"/>
    </xf>
    <xf numFmtId="0" fontId="13" fillId="0" borderId="7" xfId="2" applyFont="1" applyBorder="1" applyAlignment="1">
      <alignment horizontal="centerContinuous"/>
    </xf>
    <xf numFmtId="4" fontId="2" fillId="0" borderId="0" xfId="1" applyNumberFormat="1" applyFont="1" applyFill="1" applyBorder="1" applyAlignment="1">
      <alignment horizontal="center" shrinkToFit="1"/>
    </xf>
    <xf numFmtId="4" fontId="14" fillId="2" borderId="7" xfId="2" applyNumberFormat="1" applyFont="1" applyFill="1" applyBorder="1"/>
    <xf numFmtId="4" fontId="4" fillId="2" borderId="7" xfId="2" applyNumberFormat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3" xfId="2" applyFont="1" applyFill="1" applyBorder="1" applyAlignment="1">
      <alignment horizontal="centerContinuous" shrinkToFit="1"/>
    </xf>
    <xf numFmtId="0" fontId="2" fillId="0" borderId="4" xfId="2" applyFont="1" applyFill="1" applyBorder="1" applyAlignment="1">
      <alignment horizontal="centerContinuous" shrinkToFit="1"/>
    </xf>
    <xf numFmtId="0" fontId="2" fillId="0" borderId="1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 shrinkToFit="1"/>
    </xf>
    <xf numFmtId="17" fontId="2" fillId="0" borderId="7" xfId="1" applyNumberFormat="1" applyFont="1" applyFill="1" applyBorder="1" applyAlignment="1">
      <alignment horizontal="center"/>
    </xf>
    <xf numFmtId="4" fontId="2" fillId="0" borderId="7" xfId="1" applyNumberFormat="1" applyFont="1" applyFill="1" applyBorder="1" applyAlignment="1">
      <alignment horizontal="center" shrinkToFit="1"/>
    </xf>
    <xf numFmtId="0" fontId="2" fillId="0" borderId="3" xfId="2" applyFont="1" applyFill="1" applyBorder="1" applyAlignment="1">
      <alignment horizontal="centerContinuous" wrapText="1" shrinkToFit="1"/>
    </xf>
    <xf numFmtId="4" fontId="12" fillId="2" borderId="7" xfId="2" applyNumberFormat="1" applyFont="1" applyFill="1" applyBorder="1"/>
    <xf numFmtId="4" fontId="12" fillId="2" borderId="7" xfId="2" applyNumberFormat="1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17" fontId="1" fillId="0" borderId="0" xfId="2" applyNumberFormat="1" applyFont="1" applyFill="1" applyAlignment="1">
      <alignment horizontal="left"/>
    </xf>
    <xf numFmtId="0" fontId="2" fillId="0" borderId="0" xfId="2" applyFont="1" applyFill="1" applyAlignment="1">
      <alignment shrinkToFit="1"/>
    </xf>
    <xf numFmtId="0" fontId="3" fillId="0" borderId="0" xfId="2" applyFont="1" applyFill="1"/>
    <xf numFmtId="0" fontId="4" fillId="0" borderId="0" xfId="2" applyFont="1" applyFill="1" applyAlignment="1">
      <alignment horizontal="center"/>
    </xf>
    <xf numFmtId="4" fontId="4" fillId="0" borderId="0" xfId="2" applyNumberFormat="1" applyFont="1" applyFill="1" applyAlignment="1">
      <alignment horizontal="center"/>
    </xf>
    <xf numFmtId="4" fontId="3" fillId="0" borderId="0" xfId="2" applyNumberFormat="1" applyFont="1" applyFill="1"/>
    <xf numFmtId="4" fontId="3" fillId="0" borderId="0" xfId="2" applyNumberFormat="1" applyFont="1"/>
    <xf numFmtId="4" fontId="4" fillId="0" borderId="0" xfId="2" applyNumberFormat="1" applyFont="1" applyAlignment="1">
      <alignment horizontal="center"/>
    </xf>
    <xf numFmtId="4" fontId="4" fillId="0" borderId="0" xfId="2" applyNumberFormat="1" applyFont="1" applyFill="1" applyBorder="1" applyAlignment="1">
      <alignment horizontal="center"/>
    </xf>
    <xf numFmtId="0" fontId="2" fillId="0" borderId="0" xfId="2" applyFont="1" applyFill="1"/>
    <xf numFmtId="0" fontId="5" fillId="0" borderId="1" xfId="2" applyFont="1" applyFill="1" applyBorder="1" applyAlignment="1">
      <alignment horizontal="center"/>
    </xf>
    <xf numFmtId="0" fontId="4" fillId="0" borderId="7" xfId="2" applyFont="1" applyBorder="1" applyAlignment="1">
      <alignment horizontal="centerContinuous"/>
    </xf>
    <xf numFmtId="0" fontId="5" fillId="0" borderId="6" xfId="2" applyFont="1" applyFill="1" applyBorder="1"/>
    <xf numFmtId="2" fontId="4" fillId="0" borderId="7" xfId="2" applyNumberFormat="1" applyFont="1" applyFill="1" applyBorder="1" applyAlignment="1">
      <alignment horizontal="center"/>
    </xf>
    <xf numFmtId="0" fontId="6" fillId="0" borderId="8" xfId="2" applyFont="1" applyFill="1" applyBorder="1" applyAlignment="1">
      <alignment horizontal="center"/>
    </xf>
    <xf numFmtId="0" fontId="5" fillId="0" borderId="3" xfId="2" applyFont="1" applyFill="1" applyBorder="1"/>
    <xf numFmtId="0" fontId="5" fillId="0" borderId="5" xfId="2" applyFont="1" applyFill="1" applyBorder="1" applyAlignment="1">
      <alignment shrinkToFit="1"/>
    </xf>
    <xf numFmtId="0" fontId="3" fillId="0" borderId="11" xfId="2" applyFont="1" applyFill="1" applyBorder="1"/>
    <xf numFmtId="0" fontId="4" fillId="0" borderId="9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4" fontId="6" fillId="2" borderId="4" xfId="2" applyNumberFormat="1" applyFont="1" applyFill="1" applyBorder="1" applyAlignment="1">
      <alignment horizontal="center" shrinkToFit="1"/>
    </xf>
    <xf numFmtId="4" fontId="4" fillId="2" borderId="4" xfId="2" applyNumberFormat="1" applyFont="1" applyFill="1" applyBorder="1" applyAlignment="1">
      <alignment horizontal="center" shrinkToFit="1"/>
    </xf>
    <xf numFmtId="0" fontId="5" fillId="0" borderId="3" xfId="2" applyFont="1" applyFill="1" applyBorder="1" applyAlignment="1">
      <alignment horizontal="left"/>
    </xf>
    <xf numFmtId="4" fontId="4" fillId="0" borderId="9" xfId="2" applyNumberFormat="1" applyFont="1" applyFill="1" applyBorder="1" applyAlignment="1">
      <alignment horizontal="center"/>
    </xf>
    <xf numFmtId="4" fontId="6" fillId="0" borderId="9" xfId="2" applyNumberFormat="1" applyFont="1" applyFill="1" applyBorder="1" applyAlignment="1">
      <alignment horizontal="center"/>
    </xf>
    <xf numFmtId="0" fontId="5" fillId="2" borderId="7" xfId="2" applyFont="1" applyFill="1" applyBorder="1" applyAlignment="1">
      <alignment horizontal="centerContinuous"/>
    </xf>
    <xf numFmtId="0" fontId="4" fillId="0" borderId="4" xfId="2" applyFont="1" applyFill="1" applyBorder="1" applyAlignment="1">
      <alignment horizontal="center"/>
    </xf>
    <xf numFmtId="0" fontId="6" fillId="0" borderId="4" xfId="2" applyFont="1" applyFill="1" applyBorder="1" applyAlignment="1">
      <alignment horizontal="center"/>
    </xf>
    <xf numFmtId="4" fontId="6" fillId="2" borderId="7" xfId="2" applyNumberFormat="1" applyFont="1" applyFill="1" applyBorder="1" applyAlignment="1">
      <alignment horizontal="center"/>
    </xf>
    <xf numFmtId="0" fontId="5" fillId="0" borderId="0" xfId="2" applyFont="1" applyFill="1" applyAlignment="1">
      <alignment horizontal="center"/>
    </xf>
    <xf numFmtId="0" fontId="3" fillId="0" borderId="0" xfId="2" applyFont="1"/>
    <xf numFmtId="0" fontId="4" fillId="0" borderId="0" xfId="2" applyFont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2" fillId="2" borderId="5" xfId="2" applyFont="1" applyFill="1" applyBorder="1" applyAlignment="1">
      <alignment horizontal="centerContinuous" shrinkToFit="1"/>
    </xf>
    <xf numFmtId="0" fontId="2" fillId="2" borderId="7" xfId="2" applyFont="1" applyFill="1" applyBorder="1" applyAlignment="1">
      <alignment horizontal="left" shrinkToFit="1"/>
    </xf>
    <xf numFmtId="0" fontId="15" fillId="0" borderId="0" xfId="2" applyFont="1"/>
    <xf numFmtId="0" fontId="9" fillId="2" borderId="7" xfId="1" applyFont="1" applyFill="1" applyBorder="1" applyAlignment="1">
      <alignment horizontal="center" shrinkToFit="1"/>
    </xf>
    <xf numFmtId="4" fontId="2" fillId="2" borderId="7" xfId="1" applyNumberFormat="1" applyFont="1" applyFill="1" applyBorder="1" applyAlignment="1">
      <alignment horizontal="center" shrinkToFit="1"/>
    </xf>
    <xf numFmtId="0" fontId="2" fillId="2" borderId="0" xfId="2" applyFont="1" applyFill="1" applyBorder="1" applyAlignment="1">
      <alignment horizontal="left" shrinkToFit="1"/>
    </xf>
    <xf numFmtId="0" fontId="9" fillId="2" borderId="0" xfId="1" applyFont="1" applyFill="1" applyBorder="1" applyAlignment="1">
      <alignment horizontal="center" shrinkToFit="1"/>
    </xf>
    <xf numFmtId="4" fontId="2" fillId="2" borderId="0" xfId="1" applyNumberFormat="1" applyFont="1" applyFill="1" applyBorder="1" applyAlignment="1">
      <alignment horizontal="center" shrinkToFit="1"/>
    </xf>
    <xf numFmtId="0" fontId="15" fillId="0" borderId="0" xfId="2" applyFont="1" applyFill="1"/>
    <xf numFmtId="0" fontId="15" fillId="2" borderId="0" xfId="2" applyFont="1" applyFill="1"/>
    <xf numFmtId="4" fontId="17" fillId="0" borderId="7" xfId="1" applyNumberFormat="1" applyFont="1" applyFill="1" applyBorder="1" applyAlignment="1">
      <alignment horizontal="center" shrinkToFit="1"/>
    </xf>
    <xf numFmtId="4" fontId="17" fillId="2" borderId="7" xfId="1" applyNumberFormat="1" applyFont="1" applyFill="1" applyBorder="1" applyAlignment="1">
      <alignment horizontal="center" shrinkToFit="1"/>
    </xf>
    <xf numFmtId="4" fontId="2" fillId="3" borderId="7" xfId="1" applyNumberFormat="1" applyFont="1" applyFill="1" applyBorder="1" applyAlignment="1">
      <alignment horizontal="center" shrinkToFit="1"/>
    </xf>
    <xf numFmtId="17" fontId="4" fillId="0" borderId="3" xfId="0" quotePrefix="1" applyNumberFormat="1" applyFont="1" applyBorder="1" applyAlignment="1">
      <alignment horizontal="centerContinuous"/>
    </xf>
    <xf numFmtId="0" fontId="6" fillId="0" borderId="6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" xfId="2" applyFont="1" applyFill="1" applyBorder="1" applyAlignment="1">
      <alignment horizontal="center"/>
    </xf>
    <xf numFmtId="17" fontId="4" fillId="0" borderId="4" xfId="2" quotePrefix="1" applyNumberFormat="1" applyFont="1" applyBorder="1" applyAlignment="1">
      <alignment horizontal="centerContinuous"/>
    </xf>
    <xf numFmtId="0" fontId="2" fillId="0" borderId="7" xfId="2" applyFont="1" applyFill="1" applyBorder="1" applyAlignment="1">
      <alignment horizontal="left" shrinkToFit="1"/>
    </xf>
    <xf numFmtId="0" fontId="2" fillId="0" borderId="0" xfId="2" applyFont="1" applyFill="1" applyBorder="1" applyAlignment="1">
      <alignment horizontal="left" shrinkToFit="1"/>
    </xf>
    <xf numFmtId="0" fontId="9" fillId="0" borderId="0" xfId="1" applyFont="1" applyFill="1" applyBorder="1" applyAlignment="1">
      <alignment horizontal="center" shrinkToFit="1"/>
    </xf>
    <xf numFmtId="0" fontId="0" fillId="0" borderId="0" xfId="0"/>
    <xf numFmtId="0" fontId="2" fillId="0" borderId="0" xfId="0" applyFont="1" applyFill="1"/>
    <xf numFmtId="4" fontId="14" fillId="2" borderId="7" xfId="2" applyNumberFormat="1" applyFont="1" applyFill="1" applyBorder="1"/>
    <xf numFmtId="4" fontId="4" fillId="2" borderId="7" xfId="2" applyNumberFormat="1" applyFont="1" applyFill="1" applyBorder="1" applyAlignment="1">
      <alignment horizontal="center"/>
    </xf>
    <xf numFmtId="4" fontId="12" fillId="2" borderId="7" xfId="2" applyNumberFormat="1" applyFont="1" applyFill="1" applyBorder="1"/>
    <xf numFmtId="4" fontId="12" fillId="2" borderId="7" xfId="2" applyNumberFormat="1" applyFont="1" applyFill="1" applyBorder="1" applyAlignment="1">
      <alignment horizontal="center"/>
    </xf>
    <xf numFmtId="0" fontId="5" fillId="0" borderId="5" xfId="2" applyFont="1" applyFill="1" applyBorder="1" applyAlignment="1">
      <alignment shrinkToFit="1"/>
    </xf>
    <xf numFmtId="0" fontId="5" fillId="2" borderId="3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left"/>
    </xf>
    <xf numFmtId="4" fontId="6" fillId="2" borderId="4" xfId="2" applyNumberFormat="1" applyFont="1" applyFill="1" applyBorder="1" applyAlignment="1">
      <alignment horizontal="center" shrinkToFit="1"/>
    </xf>
    <xf numFmtId="4" fontId="4" fillId="2" borderId="4" xfId="2" applyNumberFormat="1" applyFont="1" applyFill="1" applyBorder="1" applyAlignment="1">
      <alignment horizontal="center" shrinkToFit="1"/>
    </xf>
    <xf numFmtId="4" fontId="4" fillId="0" borderId="4" xfId="2" applyNumberFormat="1" applyFont="1" applyFill="1" applyBorder="1" applyAlignment="1">
      <alignment horizontal="center"/>
    </xf>
    <xf numFmtId="0" fontId="5" fillId="2" borderId="7" xfId="2" applyFont="1" applyFill="1" applyBorder="1" applyAlignment="1">
      <alignment horizontal="left" shrinkToFit="1"/>
    </xf>
    <xf numFmtId="4" fontId="6" fillId="2" borderId="4" xfId="2" applyNumberFormat="1" applyFont="1" applyFill="1" applyBorder="1" applyAlignment="1">
      <alignment horizontal="center"/>
    </xf>
    <xf numFmtId="4" fontId="4" fillId="2" borderId="4" xfId="2" applyNumberFormat="1" applyFont="1" applyFill="1" applyBorder="1" applyAlignment="1">
      <alignment horizontal="center"/>
    </xf>
    <xf numFmtId="0" fontId="6" fillId="0" borderId="5" xfId="2" applyFont="1" applyFill="1" applyBorder="1" applyAlignment="1">
      <alignment horizontal="center"/>
    </xf>
    <xf numFmtId="0" fontId="4" fillId="0" borderId="4" xfId="2" applyFont="1" applyFill="1" applyBorder="1" applyAlignment="1">
      <alignment horizontal="center"/>
    </xf>
    <xf numFmtId="0" fontId="6" fillId="0" borderId="4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4" fontId="12" fillId="0" borderId="5" xfId="2" applyNumberFormat="1" applyFont="1" applyFill="1" applyBorder="1" applyAlignment="1">
      <alignment horizontal="center"/>
    </xf>
    <xf numFmtId="0" fontId="12" fillId="0" borderId="0" xfId="0" applyFont="1" applyFill="1"/>
    <xf numFmtId="0" fontId="5" fillId="0" borderId="3" xfId="2" applyFont="1" applyFill="1" applyBorder="1" applyAlignment="1">
      <alignment horizontal="left"/>
    </xf>
    <xf numFmtId="4" fontId="6" fillId="0" borderId="5" xfId="2" applyNumberFormat="1" applyFont="1" applyFill="1" applyBorder="1" applyAlignment="1">
      <alignment horizontal="center"/>
    </xf>
    <xf numFmtId="4" fontId="6" fillId="0" borderId="7" xfId="2" applyNumberFormat="1" applyFont="1" applyFill="1" applyBorder="1" applyAlignment="1">
      <alignment horizontal="center"/>
    </xf>
    <xf numFmtId="4" fontId="4" fillId="0" borderId="7" xfId="2" applyNumberFormat="1" applyFont="1" applyFill="1" applyBorder="1" applyAlignment="1">
      <alignment horizontal="center"/>
    </xf>
    <xf numFmtId="4" fontId="4" fillId="0" borderId="5" xfId="2" applyNumberFormat="1" applyFont="1" applyFill="1" applyBorder="1" applyAlignment="1">
      <alignment horizontal="center"/>
    </xf>
    <xf numFmtId="4" fontId="14" fillId="0" borderId="5" xfId="2" applyNumberFormat="1" applyFont="1" applyFill="1" applyBorder="1"/>
    <xf numFmtId="0" fontId="5" fillId="0" borderId="5" xfId="2" applyFont="1" applyFill="1" applyBorder="1" applyAlignment="1">
      <alignment horizontal="left" shrinkToFit="1"/>
    </xf>
    <xf numFmtId="4" fontId="12" fillId="0" borderId="5" xfId="2" applyNumberFormat="1" applyFont="1" applyFill="1" applyBorder="1"/>
    <xf numFmtId="4" fontId="19" fillId="0" borderId="7" xfId="1" applyNumberFormat="1" applyFont="1" applyFill="1" applyBorder="1" applyAlignment="1">
      <alignment horizontal="center" shrinkToFit="1"/>
    </xf>
    <xf numFmtId="4" fontId="19" fillId="3" borderId="7" xfId="1" applyNumberFormat="1" applyFont="1" applyFill="1" applyBorder="1" applyAlignment="1">
      <alignment horizontal="center" shrinkToFit="1"/>
    </xf>
    <xf numFmtId="0" fontId="5" fillId="2" borderId="3" xfId="2" applyFont="1" applyFill="1" applyBorder="1" applyAlignment="1">
      <alignment horizontal="left"/>
    </xf>
    <xf numFmtId="0" fontId="5" fillId="2" borderId="3" xfId="2" applyFont="1" applyFill="1" applyBorder="1" applyAlignment="1">
      <alignment horizontal="left" shrinkToFit="1"/>
    </xf>
    <xf numFmtId="0" fontId="3" fillId="0" borderId="7" xfId="2" applyFont="1" applyBorder="1"/>
    <xf numFmtId="0" fontId="4" fillId="0" borderId="7" xfId="2" applyFont="1" applyBorder="1" applyAlignment="1">
      <alignment horizontal="center"/>
    </xf>
    <xf numFmtId="0" fontId="4" fillId="0" borderId="7" xfId="2" quotePrefix="1" applyFont="1" applyBorder="1" applyAlignment="1">
      <alignment horizontal="centerContinuous"/>
    </xf>
    <xf numFmtId="0" fontId="6" fillId="0" borderId="7" xfId="2" applyFont="1" applyBorder="1" applyAlignment="1">
      <alignment horizontal="center"/>
    </xf>
    <xf numFmtId="0" fontId="5" fillId="0" borderId="2" xfId="2" applyFont="1" applyFill="1" applyBorder="1" applyAlignment="1">
      <alignment horizontal="center" shrinkToFit="1"/>
    </xf>
    <xf numFmtId="0" fontId="5" fillId="0" borderId="10" xfId="2" applyFont="1" applyFill="1" applyBorder="1" applyAlignment="1">
      <alignment shrinkToFit="1"/>
    </xf>
    <xf numFmtId="0" fontId="18" fillId="2" borderId="5" xfId="2" applyFont="1" applyFill="1" applyBorder="1" applyAlignment="1">
      <alignment horizontal="left" shrinkToFit="1"/>
    </xf>
    <xf numFmtId="0" fontId="6" fillId="0" borderId="7" xfId="2" applyFont="1" applyFill="1" applyBorder="1" applyAlignment="1">
      <alignment horizontal="center"/>
    </xf>
    <xf numFmtId="0" fontId="3" fillId="0" borderId="7" xfId="2" applyFont="1" applyFill="1" applyBorder="1"/>
    <xf numFmtId="0" fontId="4" fillId="0" borderId="7" xfId="2" applyFont="1" applyFill="1" applyBorder="1" applyAlignment="1">
      <alignment horizontal="center"/>
    </xf>
    <xf numFmtId="4" fontId="6" fillId="2" borderId="7" xfId="2" applyNumberFormat="1" applyFont="1" applyFill="1" applyBorder="1" applyAlignment="1">
      <alignment horizontal="center" shrinkToFit="1"/>
    </xf>
    <xf numFmtId="4" fontId="4" fillId="2" borderId="7" xfId="2" applyNumberFormat="1" applyFont="1" applyFill="1" applyBorder="1" applyAlignment="1">
      <alignment horizontal="center" shrinkToFit="1"/>
    </xf>
    <xf numFmtId="4" fontId="13" fillId="0" borderId="7" xfId="1" applyNumberFormat="1" applyFont="1" applyFill="1" applyBorder="1" applyAlignment="1">
      <alignment horizontal="center" shrinkToFit="1"/>
    </xf>
    <xf numFmtId="4" fontId="13" fillId="3" borderId="7" xfId="1" applyNumberFormat="1" applyFont="1" applyFill="1" applyBorder="1" applyAlignment="1">
      <alignment horizontal="center" shrinkToFit="1"/>
    </xf>
    <xf numFmtId="4" fontId="2" fillId="0" borderId="0" xfId="2" applyNumberFormat="1" applyFont="1" applyFill="1"/>
    <xf numFmtId="0" fontId="3" fillId="0" borderId="11" xfId="2" applyFont="1" applyBorder="1"/>
    <xf numFmtId="0" fontId="4" fillId="0" borderId="9" xfId="2" applyFont="1" applyBorder="1" applyAlignment="1">
      <alignment horizontal="center"/>
    </xf>
    <xf numFmtId="0" fontId="18" fillId="2" borderId="4" xfId="2" applyFont="1" applyFill="1" applyBorder="1" applyAlignment="1">
      <alignment horizontal="left" shrinkToFit="1"/>
    </xf>
  </cellXfs>
  <cellStyles count="4">
    <cellStyle name="ปกติ" xfId="0" builtinId="0"/>
    <cellStyle name="ปกติ 2" xfId="2"/>
    <cellStyle name="ปกติ 3" xfId="3"/>
    <cellStyle name="ปกติ_Basedata-วท.ลำพูน" xfId="1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6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externalLink" Target="externalLinks/externalLink4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baseline="0"/>
              <a:t>สำนักงานมหาวิทยาลัย + ส่วนกลาง</a:t>
            </a:r>
            <a:r>
              <a:rPr lang="en-US" baseline="0"/>
              <a:t> 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สนม.-ส่วนกลาง'!$C$3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สนม.-ส่วนกลาง'!$B$4:$B$15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สนม.-ส่วนกลาง'!$C$4:$C$15</c:f>
              <c:numCache>
                <c:formatCode>#,##0.00</c:formatCode>
                <c:ptCount val="12"/>
                <c:pt idx="0">
                  <c:v>98159.72</c:v>
                </c:pt>
                <c:pt idx="1">
                  <c:v>125725.39000000001</c:v>
                </c:pt>
                <c:pt idx="2">
                  <c:v>119642.5199999998</c:v>
                </c:pt>
                <c:pt idx="3">
                  <c:v>139726.12</c:v>
                </c:pt>
                <c:pt idx="4">
                  <c:v>83714.06999999992</c:v>
                </c:pt>
                <c:pt idx="5">
                  <c:v>139046.93000000002</c:v>
                </c:pt>
                <c:pt idx="6">
                  <c:v>195270.21000000002</c:v>
                </c:pt>
                <c:pt idx="7">
                  <c:v>195723.66000000003</c:v>
                </c:pt>
                <c:pt idx="8">
                  <c:v>190241.81000000003</c:v>
                </c:pt>
                <c:pt idx="9">
                  <c:v>144934.40000000002</c:v>
                </c:pt>
                <c:pt idx="10">
                  <c:v>119801.94</c:v>
                </c:pt>
                <c:pt idx="11">
                  <c:v>99836.150000000023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83-4313-AEDF-7C0AA0D447F5}"/>
            </c:ext>
          </c:extLst>
        </c:ser>
        <c:ser>
          <c:idx val="1"/>
          <c:order val="1"/>
          <c:tx>
            <c:strRef>
              <c:f>'กราฟ68-69 สนม.-ส่วนกลาง'!$E$3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สนม.-ส่วนกลาง'!$B$4:$B$15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สนม.-ส่วนกลาง'!$E$4:$E$15</c:f>
              <c:numCache>
                <c:formatCode>#,##0.00</c:formatCode>
                <c:ptCount val="12"/>
                <c:pt idx="0">
                  <c:v>160182.58999999991</c:v>
                </c:pt>
                <c:pt idx="1">
                  <c:v>169236.27000000014</c:v>
                </c:pt>
                <c:pt idx="2">
                  <c:v>169816.5699999998</c:v>
                </c:pt>
                <c:pt idx="3">
                  <c:v>161189.77000000002</c:v>
                </c:pt>
                <c:pt idx="4">
                  <c:v>177824.28000000003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83-4313-AEDF-7C0AA0D44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คณะพัฒนาการท่องเที่ยว </a:t>
            </a:r>
            <a:endParaRPr lang="th-TH" sz="14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คณะพัฒนาการท่องเที่ยว'!$C$31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คณะพัฒนาการท่องเที่ยว'!$B$32:$B$43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คณะพัฒนาการท่องเที่ยว'!$C$32:$C$43</c:f>
              <c:numCache>
                <c:formatCode>#,##0.00</c:formatCode>
                <c:ptCount val="12"/>
                <c:pt idx="0">
                  <c:v>47791.800000000178</c:v>
                </c:pt>
                <c:pt idx="1">
                  <c:v>56375.731999999931</c:v>
                </c:pt>
                <c:pt idx="2">
                  <c:v>32165.289999999946</c:v>
                </c:pt>
                <c:pt idx="3">
                  <c:v>45389.96</c:v>
                </c:pt>
                <c:pt idx="4">
                  <c:v>93264.439999999973</c:v>
                </c:pt>
                <c:pt idx="5">
                  <c:v>23132.705199999997</c:v>
                </c:pt>
                <c:pt idx="6">
                  <c:v>35804.843200000003</c:v>
                </c:pt>
                <c:pt idx="7">
                  <c:v>100274.78999999998</c:v>
                </c:pt>
                <c:pt idx="8">
                  <c:v>38664.063000000009</c:v>
                </c:pt>
                <c:pt idx="9">
                  <c:v>33939.719999999994</c:v>
                </c:pt>
                <c:pt idx="10">
                  <c:v>41898.990000000078</c:v>
                </c:pt>
                <c:pt idx="11">
                  <c:v>19646.759999999984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76-4AA7-B4C8-72E2BBACEC4C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คณะพัฒนาการท่องเที่ยว'!$B$32:$B$43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76-4AA7-B4C8-72E2BBACEC4C}"/>
            </c:ext>
          </c:extLst>
        </c:ser>
        <c:ser>
          <c:idx val="2"/>
          <c:order val="2"/>
          <c:tx>
            <c:strRef>
              <c:f>'กราฟ68-69 คณะพัฒนาการท่องเที่ยว'!$E$31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คณะพัฒนาการท่องเที่ยว'!$B$32:$B$43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คณะพัฒนาการท่องเที่ยว'!$E$32:$E$43</c:f>
              <c:numCache>
                <c:formatCode>#,##0.00</c:formatCode>
                <c:ptCount val="12"/>
                <c:pt idx="0">
                  <c:v>16587.599433178795</c:v>
                </c:pt>
                <c:pt idx="1">
                  <c:v>17356.410145123806</c:v>
                </c:pt>
                <c:pt idx="2">
                  <c:v>42032.472347749936</c:v>
                </c:pt>
                <c:pt idx="3">
                  <c:v>32532.828301749989</c:v>
                </c:pt>
                <c:pt idx="4">
                  <c:v>29950.083247103994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76-4AA7-B4C8-72E2BBACE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u="none" strike="noStrike" baseline="0">
                <a:effectLst/>
              </a:rPr>
              <a:t>คณะศิลป์ศาสตร์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คณะศิลป์ศาสตร์'!$C$3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คณะศิลป์ศาสตร์'!$B$4:$B$15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คณะศิลป์ศาสตร์'!$C$4:$C$15</c:f>
              <c:numCache>
                <c:formatCode>#,##0.00</c:formatCode>
                <c:ptCount val="12"/>
                <c:pt idx="0">
                  <c:v>2108.12</c:v>
                </c:pt>
                <c:pt idx="1">
                  <c:v>2854.42</c:v>
                </c:pt>
                <c:pt idx="2">
                  <c:v>3176.8</c:v>
                </c:pt>
                <c:pt idx="3">
                  <c:v>2610.8000000000002</c:v>
                </c:pt>
                <c:pt idx="4">
                  <c:v>2791.06</c:v>
                </c:pt>
                <c:pt idx="5">
                  <c:v>3882.46</c:v>
                </c:pt>
                <c:pt idx="6">
                  <c:v>5964.81</c:v>
                </c:pt>
                <c:pt idx="7">
                  <c:v>4884.82</c:v>
                </c:pt>
                <c:pt idx="8">
                  <c:v>6342.8</c:v>
                </c:pt>
                <c:pt idx="9">
                  <c:v>3394.25</c:v>
                </c:pt>
                <c:pt idx="10">
                  <c:v>2111.4699999999998</c:v>
                </c:pt>
                <c:pt idx="11">
                  <c:v>2565.23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1C-4483-817B-FCA55FD1B406}"/>
            </c:ext>
          </c:extLst>
        </c:ser>
        <c:ser>
          <c:idx val="1"/>
          <c:order val="1"/>
          <c:tx>
            <c:strRef>
              <c:f>'กราฟ68-69 คณะศิลป์ศาสตร์'!$E$3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คณะศิลป์ศาสตร์'!$B$4:$B$15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คณะศิลป์ศาสตร์'!$E$4:$E$15</c:f>
              <c:numCache>
                <c:formatCode>#,##0.00</c:formatCode>
                <c:ptCount val="12"/>
                <c:pt idx="0">
                  <c:v>1954</c:v>
                </c:pt>
                <c:pt idx="1">
                  <c:v>2655.72</c:v>
                </c:pt>
                <c:pt idx="2">
                  <c:v>2573.9899999999998</c:v>
                </c:pt>
                <c:pt idx="3">
                  <c:v>2740.33</c:v>
                </c:pt>
                <c:pt idx="4">
                  <c:v>2490.5100000000002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1C-4483-817B-FCA55FD1B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คณะศิลป์ศาสตร์</a:t>
            </a:r>
            <a:endParaRPr lang="th-TH" sz="14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คณะศิลป์ศาสตร์'!$C$31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คณะศิลป์ศาสตร์'!$B$32:$B$43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คณะศิลป์ศาสตร์'!$C$32:$C$43</c:f>
              <c:numCache>
                <c:formatCode>#,##0.00</c:formatCode>
                <c:ptCount val="12"/>
                <c:pt idx="0">
                  <c:v>8844.8373579971994</c:v>
                </c:pt>
                <c:pt idx="1">
                  <c:v>12401.1406393994</c:v>
                </c:pt>
                <c:pt idx="2">
                  <c:v>13651.080110183999</c:v>
                </c:pt>
                <c:pt idx="3">
                  <c:v>11498.202453712</c:v>
                </c:pt>
                <c:pt idx="4">
                  <c:v>11495.4199507546</c:v>
                </c:pt>
                <c:pt idx="5">
                  <c:v>16211.2902333412</c:v>
                </c:pt>
                <c:pt idx="6">
                  <c:v>25167.704103655204</c:v>
                </c:pt>
                <c:pt idx="7">
                  <c:v>20260.6515575876</c:v>
                </c:pt>
                <c:pt idx="8">
                  <c:v>26600.984814472002</c:v>
                </c:pt>
                <c:pt idx="9">
                  <c:v>14068.219220307499</c:v>
                </c:pt>
                <c:pt idx="10">
                  <c:v>8433.6980005231999</c:v>
                </c:pt>
                <c:pt idx="11">
                  <c:v>10247.6751531594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AA-4CAA-A980-3BC93CAC8E17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คณะศิลป์ศาสตร์'!$B$32:$B$43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AA-4CAA-A980-3BC93CAC8E17}"/>
            </c:ext>
          </c:extLst>
        </c:ser>
        <c:ser>
          <c:idx val="2"/>
          <c:order val="2"/>
          <c:tx>
            <c:strRef>
              <c:f>'กราฟ68-69 คณะศิลป์ศาสตร์'!$E$31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คณะศิลป์ศาสตร์'!$B$32:$B$43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คณะศิลป์ศาสตร์'!$E$32:$E$43</c:f>
              <c:numCache>
                <c:formatCode>#,##0.00</c:formatCode>
                <c:ptCount val="12"/>
                <c:pt idx="0">
                  <c:v>7648.2968812600002</c:v>
                </c:pt>
                <c:pt idx="1">
                  <c:v>10892.054578408801</c:v>
                </c:pt>
                <c:pt idx="2">
                  <c:v>10288.679105097499</c:v>
                </c:pt>
                <c:pt idx="3">
                  <c:v>11125.7680892925</c:v>
                </c:pt>
                <c:pt idx="4">
                  <c:v>9996.5281839984018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AA-4CAA-A980-3BC93CAC8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u="none" strike="noStrike" baseline="0">
                <a:effectLst/>
              </a:rPr>
              <a:t>สำนักหอสมุด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สำนักหอสมุด'!$C$3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สำนักหอสมุด'!$B$4:$B$15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สำนักหอสมุด'!$C$4:$C$15</c:f>
              <c:numCache>
                <c:formatCode>#,##0.00</c:formatCode>
                <c:ptCount val="12"/>
                <c:pt idx="0">
                  <c:v>19198.34</c:v>
                </c:pt>
                <c:pt idx="1">
                  <c:v>26576.240000000002</c:v>
                </c:pt>
                <c:pt idx="2">
                  <c:v>43286.48</c:v>
                </c:pt>
                <c:pt idx="3">
                  <c:v>35287.69</c:v>
                </c:pt>
                <c:pt idx="4">
                  <c:v>31698.51</c:v>
                </c:pt>
                <c:pt idx="5">
                  <c:v>34175.449999999997</c:v>
                </c:pt>
                <c:pt idx="6">
                  <c:v>40774.89</c:v>
                </c:pt>
                <c:pt idx="7">
                  <c:v>45616.06</c:v>
                </c:pt>
                <c:pt idx="8">
                  <c:v>47525.64</c:v>
                </c:pt>
                <c:pt idx="9">
                  <c:v>41887.64</c:v>
                </c:pt>
                <c:pt idx="10">
                  <c:v>21761.14</c:v>
                </c:pt>
                <c:pt idx="11">
                  <c:v>20854.73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90-4A1D-861B-9DA59D9B1A69}"/>
            </c:ext>
          </c:extLst>
        </c:ser>
        <c:ser>
          <c:idx val="1"/>
          <c:order val="1"/>
          <c:tx>
            <c:strRef>
              <c:f>'กราฟ68-69 สำนักหอสมุด'!$E$3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สำนักหอสมุด'!$B$4:$B$15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สำนักหอสมุด'!$E$4:$E$15</c:f>
              <c:numCache>
                <c:formatCode>#,##0.00</c:formatCode>
                <c:ptCount val="12"/>
                <c:pt idx="0">
                  <c:v>20573.809999999998</c:v>
                </c:pt>
                <c:pt idx="1">
                  <c:v>34021.919999999998</c:v>
                </c:pt>
                <c:pt idx="2">
                  <c:v>35161.69</c:v>
                </c:pt>
                <c:pt idx="3">
                  <c:v>21217.94</c:v>
                </c:pt>
                <c:pt idx="4">
                  <c:v>28942.44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90-4A1D-861B-9DA59D9B1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สำนักหอสมุด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สำนักหอสมุด'!$C$31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สำนักหอสมุด'!$B$32:$B$43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สำนักหอสมุด'!$C$32:$C$43</c:f>
              <c:numCache>
                <c:formatCode>#,##0.00</c:formatCode>
                <c:ptCount val="12"/>
                <c:pt idx="0">
                  <c:v>80571.056067845406</c:v>
                </c:pt>
                <c:pt idx="1">
                  <c:v>115434.28888181681</c:v>
                </c:pt>
                <c:pt idx="2">
                  <c:v>186033.8684031624</c:v>
                </c:pt>
                <c:pt idx="3">
                  <c:v>155368.48579591158</c:v>
                </c:pt>
                <c:pt idx="4">
                  <c:v>130565.37252245909</c:v>
                </c:pt>
                <c:pt idx="5">
                  <c:v>142736.568720599</c:v>
                </c:pt>
                <c:pt idx="6">
                  <c:v>172050.39689996879</c:v>
                </c:pt>
                <c:pt idx="7">
                  <c:v>189225.7427434508</c:v>
                </c:pt>
                <c:pt idx="8">
                  <c:v>199276.3406360136</c:v>
                </c:pt>
                <c:pt idx="9">
                  <c:v>173565.84292856359</c:v>
                </c:pt>
                <c:pt idx="10">
                  <c:v>86896.165384438398</c:v>
                </c:pt>
                <c:pt idx="11">
                  <c:v>83283.672794969403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3-4FEE-9C4B-B3FA94C28D3D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สำนักหอสมุด'!$B$32:$B$43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83-4FEE-9C4B-B3FA94C28D3D}"/>
            </c:ext>
          </c:extLst>
        </c:ser>
        <c:ser>
          <c:idx val="2"/>
          <c:order val="2"/>
          <c:tx>
            <c:strRef>
              <c:f>'กราฟ68-69 สำนักหอสมุด'!$E$31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สำนักหอสมุด'!$B$32:$B$43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สำนักหอสมุด'!$E$32:$E$43</c:f>
              <c:numCache>
                <c:formatCode>#,##0.00</c:formatCode>
                <c:ptCount val="12"/>
                <c:pt idx="0">
                  <c:v>80504.193968112595</c:v>
                </c:pt>
                <c:pt idx="1">
                  <c:v>139530.32632063678</c:v>
                </c:pt>
                <c:pt idx="2">
                  <c:v>140573.65995702249</c:v>
                </c:pt>
                <c:pt idx="3">
                  <c:v>86145.011794764985</c:v>
                </c:pt>
                <c:pt idx="4">
                  <c:v>116139.3827743296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83-4FEE-9C4B-B3FA94C28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คณะบริหารธุรกิจ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คณะบริหารธุรกิจ'!$C$3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คณะบริหารธุรกิจ'!$B$4:$B$15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คณะบริหารธุรกิจ'!$C$4:$C$15</c:f>
              <c:numCache>
                <c:formatCode>#,##0.00</c:formatCode>
                <c:ptCount val="12"/>
                <c:pt idx="0">
                  <c:v>17415.11</c:v>
                </c:pt>
                <c:pt idx="1">
                  <c:v>20250.400000000001</c:v>
                </c:pt>
                <c:pt idx="2">
                  <c:v>18623.77</c:v>
                </c:pt>
                <c:pt idx="3">
                  <c:v>10372</c:v>
                </c:pt>
                <c:pt idx="4">
                  <c:v>12472.79</c:v>
                </c:pt>
                <c:pt idx="5">
                  <c:v>18017.41</c:v>
                </c:pt>
                <c:pt idx="6">
                  <c:v>31418.55</c:v>
                </c:pt>
                <c:pt idx="7">
                  <c:v>22130.13</c:v>
                </c:pt>
                <c:pt idx="8">
                  <c:v>36436.11</c:v>
                </c:pt>
                <c:pt idx="9">
                  <c:v>19660.419999999998</c:v>
                </c:pt>
                <c:pt idx="10">
                  <c:v>13268.96</c:v>
                </c:pt>
                <c:pt idx="11">
                  <c:v>18213.129999999997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1F-4537-8733-465C7534D80C}"/>
            </c:ext>
          </c:extLst>
        </c:ser>
        <c:ser>
          <c:idx val="1"/>
          <c:order val="1"/>
          <c:tx>
            <c:strRef>
              <c:f>'กราฟ68-69 คณะบริหารธุรกิจ'!$E$3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คณะบริหารธุรกิจ'!$B$4:$B$15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คณะบริหารธุรกิจ'!$E$4:$E$15</c:f>
              <c:numCache>
                <c:formatCode>#,##0.00</c:formatCode>
                <c:ptCount val="12"/>
                <c:pt idx="0">
                  <c:v>15445.09</c:v>
                </c:pt>
                <c:pt idx="1">
                  <c:v>17509.010000000002</c:v>
                </c:pt>
                <c:pt idx="2">
                  <c:v>17490.64</c:v>
                </c:pt>
                <c:pt idx="3">
                  <c:v>7903.25</c:v>
                </c:pt>
                <c:pt idx="4">
                  <c:v>10391.41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1F-4537-8733-465C7534D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คณะบริหารธุรกิจ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9290123456790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คณะบริหารธุรกิจ'!$C$31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คณะบริหารธุรกิจ'!$B$32:$B$43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คณะบริหารธุรกิจ'!$C$32:$C$43</c:f>
              <c:numCache>
                <c:formatCode>#,##0.00</c:formatCode>
                <c:ptCount val="12"/>
                <c:pt idx="0">
                  <c:v>73121.725312950002</c:v>
                </c:pt>
                <c:pt idx="1">
                  <c:v>87905.570675930008</c:v>
                </c:pt>
                <c:pt idx="2">
                  <c:v>80060.669342729991</c:v>
                </c:pt>
                <c:pt idx="3">
                  <c:v>45651.484895959999</c:v>
                </c:pt>
                <c:pt idx="4">
                  <c:v>51380.404490390007</c:v>
                </c:pt>
                <c:pt idx="5">
                  <c:v>75294.142394979994</c:v>
                </c:pt>
                <c:pt idx="6">
                  <c:v>132581.91558295998</c:v>
                </c:pt>
                <c:pt idx="7">
                  <c:v>91838.180444000012</c:v>
                </c:pt>
                <c:pt idx="8">
                  <c:v>152705.54253486003</c:v>
                </c:pt>
                <c:pt idx="9">
                  <c:v>81423.120957609994</c:v>
                </c:pt>
                <c:pt idx="10">
                  <c:v>52957.005484000001</c:v>
                </c:pt>
                <c:pt idx="11">
                  <c:v>72684.207380460008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0-431F-AF20-DA30CD3D341B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คณะบริหารธุรกิจ'!$B$32:$B$43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30-431F-AF20-DA30CD3D341B}"/>
            </c:ext>
          </c:extLst>
        </c:ser>
        <c:ser>
          <c:idx val="2"/>
          <c:order val="2"/>
          <c:tx>
            <c:strRef>
              <c:f>'กราฟ68-69 คณะบริหารธุรกิจ'!$E$31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คณะบริหารธุรกิจ'!$B$32:$B$43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คณะบริหารธุรกิจ'!$E$32:$E$43</c:f>
              <c:numCache>
                <c:formatCode>#,##0.00</c:formatCode>
                <c:ptCount val="12"/>
                <c:pt idx="0">
                  <c:v>60457.278914981398</c:v>
                </c:pt>
                <c:pt idx="1">
                  <c:v>71812.491723202911</c:v>
                </c:pt>
                <c:pt idx="2">
                  <c:v>69924.53207401</c:v>
                </c:pt>
                <c:pt idx="3">
                  <c:v>32087.291814812499</c:v>
                </c:pt>
                <c:pt idx="4">
                  <c:v>41703.770670894402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30-431F-AF20-DA30CD3D3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วิทยาลัยบริหารศาสตร์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วิทยาลัยบริหารศาสตร์'!$C$3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วิทยาลัยบริหารศาสตร์'!$B$4:$B$15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วิทยาลัยบริหารศาสตร์'!$C$4:$C$15</c:f>
              <c:numCache>
                <c:formatCode>#,##0.00</c:formatCode>
                <c:ptCount val="12"/>
                <c:pt idx="0">
                  <c:v>0</c:v>
                </c:pt>
                <c:pt idx="1">
                  <c:v>12712.12</c:v>
                </c:pt>
                <c:pt idx="2">
                  <c:v>11865.07</c:v>
                </c:pt>
                <c:pt idx="3">
                  <c:v>9177.33</c:v>
                </c:pt>
                <c:pt idx="4">
                  <c:v>9626.15</c:v>
                </c:pt>
                <c:pt idx="5">
                  <c:v>15363.67</c:v>
                </c:pt>
                <c:pt idx="6">
                  <c:v>22332.7</c:v>
                </c:pt>
                <c:pt idx="7">
                  <c:v>20984.25</c:v>
                </c:pt>
                <c:pt idx="8">
                  <c:v>23787.09</c:v>
                </c:pt>
                <c:pt idx="9">
                  <c:v>13755.2</c:v>
                </c:pt>
                <c:pt idx="10">
                  <c:v>8656.32</c:v>
                </c:pt>
                <c:pt idx="11">
                  <c:v>9123.32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B4-4970-91B6-4D7AE2937547}"/>
            </c:ext>
          </c:extLst>
        </c:ser>
        <c:ser>
          <c:idx val="1"/>
          <c:order val="1"/>
          <c:tx>
            <c:strRef>
              <c:f>'กราฟ68-69 วิทยาลัยบริหารศาสตร์'!$E$3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วิทยาลัยบริหารศาสตร์'!$B$4:$B$15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วิทยาลัยบริหารศาสตร์'!$E$4:$E$15</c:f>
              <c:numCache>
                <c:formatCode>#,##0.00</c:formatCode>
                <c:ptCount val="12"/>
                <c:pt idx="0">
                  <c:v>11632.44</c:v>
                </c:pt>
                <c:pt idx="1">
                  <c:v>12989.78</c:v>
                </c:pt>
                <c:pt idx="2">
                  <c:v>10893.18</c:v>
                </c:pt>
                <c:pt idx="3">
                  <c:v>8074.76</c:v>
                </c:pt>
                <c:pt idx="4">
                  <c:v>8723.2199999999993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B4-4970-91B6-4D7AE2937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วิทยาลัยบริหารศาสตร์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9290123456790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วิทยาลัยบริหารศาสตร์'!$C$31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วิทยาลัยบริหารศาสตร์'!$B$32:$B$43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วิทยาลัยบริหารศาสตร์'!$C$32:$C$43</c:f>
              <c:numCache>
                <c:formatCode>#,##0.00</c:formatCode>
                <c:ptCount val="12"/>
                <c:pt idx="0">
                  <c:v>0</c:v>
                </c:pt>
                <c:pt idx="1">
                  <c:v>55228.308358588409</c:v>
                </c:pt>
                <c:pt idx="2">
                  <c:v>50985.589613114098</c:v>
                </c:pt>
                <c:pt idx="3">
                  <c:v>40417.802330521197</c:v>
                </c:pt>
                <c:pt idx="4">
                  <c:v>39646.814027271495</c:v>
                </c:pt>
                <c:pt idx="5">
                  <c:v>64151.314738407404</c:v>
                </c:pt>
                <c:pt idx="6">
                  <c:v>94229.788616184</c:v>
                </c:pt>
                <c:pt idx="7">
                  <c:v>88540.187338260002</c:v>
                </c:pt>
                <c:pt idx="8">
                  <c:v>100366.38930779281</c:v>
                </c:pt>
                <c:pt idx="9">
                  <c:v>58038.194592384003</c:v>
                </c:pt>
                <c:pt idx="10">
                  <c:v>36524.164287974403</c:v>
                </c:pt>
                <c:pt idx="11">
                  <c:v>38494.607238614401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C0-480D-8BC0-3F5EBC9D1935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วิทยาลัยบริหารศาสตร์'!$B$32:$B$43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C0-480D-8BC0-3F5EBC9D1935}"/>
            </c:ext>
          </c:extLst>
        </c:ser>
        <c:ser>
          <c:idx val="2"/>
          <c:order val="2"/>
          <c:tx>
            <c:strRef>
              <c:f>'กราฟ68-69 วิทยาลัยบริหารศาสตร์'!$E$31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วิทยาลัยบริหารศาสตร์'!$B$32:$B$43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วิทยาลัยบริหารศาสตร์'!$E$32:$E$43</c:f>
              <c:numCache>
                <c:formatCode>#,##0.00</c:formatCode>
                <c:ptCount val="12"/>
                <c:pt idx="0">
                  <c:v>45482.840400000001</c:v>
                </c:pt>
                <c:pt idx="1">
                  <c:v>53258.097999999998</c:v>
                </c:pt>
                <c:pt idx="2">
                  <c:v>43572.72</c:v>
                </c:pt>
                <c:pt idx="3">
                  <c:v>32783.525600000001</c:v>
                </c:pt>
                <c:pt idx="4">
                  <c:v>34980.112199999996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C0-480D-8BC0-3F5EBC9D1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คณะวิทยาศาสตร์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คณะวิทยาศาสตร์'!$C$3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คณะวิทยาศาสตร์'!$B$4:$B$15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คณะวิทยาศาสตร์'!$C$4:$C$15</c:f>
              <c:numCache>
                <c:formatCode>#,##0.00</c:formatCode>
                <c:ptCount val="12"/>
                <c:pt idx="0">
                  <c:v>25257.96</c:v>
                </c:pt>
                <c:pt idx="1">
                  <c:v>70004.37</c:v>
                </c:pt>
                <c:pt idx="2">
                  <c:v>95345.38</c:v>
                </c:pt>
                <c:pt idx="3">
                  <c:v>102932.33</c:v>
                </c:pt>
                <c:pt idx="4">
                  <c:v>87772.909999999989</c:v>
                </c:pt>
                <c:pt idx="5">
                  <c:v>94515.24000000002</c:v>
                </c:pt>
                <c:pt idx="6">
                  <c:v>89036.65</c:v>
                </c:pt>
                <c:pt idx="7">
                  <c:v>128237.79000000001</c:v>
                </c:pt>
                <c:pt idx="8">
                  <c:v>168078.03000000003</c:v>
                </c:pt>
                <c:pt idx="9">
                  <c:v>94372.709999999963</c:v>
                </c:pt>
                <c:pt idx="10">
                  <c:v>73993.270000000033</c:v>
                </c:pt>
                <c:pt idx="11">
                  <c:v>73495.599999999948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F3-422B-8840-DA188093FDDB}"/>
            </c:ext>
          </c:extLst>
        </c:ser>
        <c:ser>
          <c:idx val="1"/>
          <c:order val="1"/>
          <c:tx>
            <c:strRef>
              <c:f>'กราฟ68-69 คณะวิทยาศาสตร์'!$E$3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คณะวิทยาศาสตร์'!$B$4:$B$15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คณะวิทยาศาสตร์'!$E$4:$E$15</c:f>
              <c:numCache>
                <c:formatCode>#,##0.00</c:formatCode>
                <c:ptCount val="12"/>
                <c:pt idx="0">
                  <c:v>74158.670000000013</c:v>
                </c:pt>
                <c:pt idx="1">
                  <c:v>78640.790000000052</c:v>
                </c:pt>
                <c:pt idx="2">
                  <c:v>85866.279999999984</c:v>
                </c:pt>
                <c:pt idx="3">
                  <c:v>94071.970000000016</c:v>
                </c:pt>
                <c:pt idx="4">
                  <c:v>91402.629999999946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F3-422B-8840-DA188093F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  <a:endParaRPr lang="en-US"/>
          </a:p>
          <a:p>
            <a:pPr>
              <a:defRPr/>
            </a:pPr>
            <a:r>
              <a:rPr lang="th-TH"/>
              <a:t>สำนักงานมหาวิทยาลัย + ส่วนกลาง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สนม.-ส่วนกลาง'!$C$30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สนม.-ส่วนกลาง'!$B$31:$B$42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สนม.-ส่วนกลาง'!$C$31:$C$42</c:f>
              <c:numCache>
                <c:formatCode>#,##0.00</c:formatCode>
                <c:ptCount val="12"/>
                <c:pt idx="0">
                  <c:v>412035.69203627884</c:v>
                </c:pt>
                <c:pt idx="1">
                  <c:v>545985.17790966597</c:v>
                </c:pt>
                <c:pt idx="2">
                  <c:v>514243.37829774298</c:v>
                </c:pt>
                <c:pt idx="3">
                  <c:v>615092.14071979304</c:v>
                </c:pt>
                <c:pt idx="4">
                  <c:v>353275.98852792464</c:v>
                </c:pt>
                <c:pt idx="5">
                  <c:v>580861.81460690778</c:v>
                </c:pt>
                <c:pt idx="6">
                  <c:v>823956.00310656661</c:v>
                </c:pt>
                <c:pt idx="7">
                  <c:v>811964.68611956877</c:v>
                </c:pt>
                <c:pt idx="8">
                  <c:v>797572.55669004761</c:v>
                </c:pt>
                <c:pt idx="9">
                  <c:v>600438.32657897752</c:v>
                </c:pt>
                <c:pt idx="10">
                  <c:v>478255.22645900806</c:v>
                </c:pt>
                <c:pt idx="11">
                  <c:v>398673.16743969067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7-472C-97B7-8BF21A3EEC90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'[6]กราฟ64-65 ส่วนกลาง'!$B$31:$B$42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A7-472C-97B7-8BF21A3EEC90}"/>
            </c:ext>
          </c:extLst>
        </c:ser>
        <c:ser>
          <c:idx val="2"/>
          <c:order val="2"/>
          <c:tx>
            <c:strRef>
              <c:f>'กราฟ68-69 สนม.-ส่วนกลาง'!$E$30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สนม.-ส่วนกลาง'!$B$31:$B$42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สนม.-ส่วนกลาง'!$E$31:$E$42</c:f>
              <c:numCache>
                <c:formatCode>#,##0.00</c:formatCode>
                <c:ptCount val="12"/>
                <c:pt idx="0">
                  <c:v>626733.30850511114</c:v>
                </c:pt>
                <c:pt idx="1">
                  <c:v>693986.41496580536</c:v>
                </c:pt>
                <c:pt idx="2">
                  <c:v>679068.55485457671</c:v>
                </c:pt>
                <c:pt idx="3">
                  <c:v>654431.07546624518</c:v>
                </c:pt>
                <c:pt idx="4">
                  <c:v>713309.96198783035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A7-472C-97B7-8BF21A3EE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คณะวิทยาศาสตร์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543209876543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คณะวิทยาศาสตร์'!$C$31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คณะวิทยาศาสตร์'!$B$32:$B$43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คณะวิทยาศาสตร์'!$C$32:$C$43</c:f>
              <c:numCache>
                <c:formatCode>#,##0.00</c:formatCode>
                <c:ptCount val="12"/>
                <c:pt idx="0">
                  <c:v>106083.432</c:v>
                </c:pt>
                <c:pt idx="1">
                  <c:v>303924.57435648004</c:v>
                </c:pt>
                <c:pt idx="2">
                  <c:v>409904.81196190999</c:v>
                </c:pt>
                <c:pt idx="3">
                  <c:v>453046.47821835999</c:v>
                </c:pt>
                <c:pt idx="4">
                  <c:v>361589.87926663994</c:v>
                </c:pt>
                <c:pt idx="5">
                  <c:v>394955.20853922004</c:v>
                </c:pt>
                <c:pt idx="6">
                  <c:v>375711.32713304</c:v>
                </c:pt>
                <c:pt idx="7">
                  <c:v>532095.99037620006</c:v>
                </c:pt>
                <c:pt idx="8">
                  <c:v>704699.42990414356</c:v>
                </c:pt>
                <c:pt idx="9">
                  <c:v>390971.9568742665</c:v>
                </c:pt>
                <c:pt idx="10">
                  <c:v>295425.95282980334</c:v>
                </c:pt>
                <c:pt idx="11">
                  <c:v>293451.73125580361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B3-45C4-B66B-06996E4747B3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คณะวิทยาศาสตร์'!$B$32:$B$43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B3-45C4-B66B-06996E4747B3}"/>
            </c:ext>
          </c:extLst>
        </c:ser>
        <c:ser>
          <c:idx val="2"/>
          <c:order val="2"/>
          <c:tx>
            <c:strRef>
              <c:f>'กราฟ68-69 คณะวิทยาศาสตร์'!$E$31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คณะวิทยาศาสตร์'!$B$32:$B$43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คณะวิทยาศาสตร์'!$E$32:$E$43</c:f>
              <c:numCache>
                <c:formatCode>#,##0.00</c:formatCode>
                <c:ptCount val="12"/>
                <c:pt idx="0">
                  <c:v>290159.00380050828</c:v>
                </c:pt>
                <c:pt idx="1">
                  <c:v>322502.27684463933</c:v>
                </c:pt>
                <c:pt idx="2">
                  <c:v>343297.54928826995</c:v>
                </c:pt>
                <c:pt idx="3">
                  <c:v>381932.94557213259</c:v>
                </c:pt>
                <c:pt idx="4">
                  <c:v>366762.86084669892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B3-45C4-B66B-06996E474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คณะเศรษศาสตร์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95265445310608"/>
          <c:y val="0.19946120689655172"/>
          <c:w val="0.86345766162022763"/>
          <c:h val="0.5391013892659969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คณะเศรษศาสตร์'!$C$3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คณะเศรษศาสตร์'!$B$4:$B$15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คณะเศรษศาสตร์'!$C$4:$C$15</c:f>
              <c:numCache>
                <c:formatCode>#,##0.00</c:formatCode>
                <c:ptCount val="12"/>
                <c:pt idx="0">
                  <c:v>5678.43</c:v>
                </c:pt>
                <c:pt idx="1">
                  <c:v>7844.4400000000005</c:v>
                </c:pt>
                <c:pt idx="2">
                  <c:v>9687.81</c:v>
                </c:pt>
                <c:pt idx="3">
                  <c:v>6465.16</c:v>
                </c:pt>
                <c:pt idx="4">
                  <c:v>6657.29</c:v>
                </c:pt>
                <c:pt idx="5">
                  <c:v>10755.16</c:v>
                </c:pt>
                <c:pt idx="6">
                  <c:v>13285.22</c:v>
                </c:pt>
                <c:pt idx="7">
                  <c:v>12848.13</c:v>
                </c:pt>
                <c:pt idx="8">
                  <c:v>12099.65</c:v>
                </c:pt>
                <c:pt idx="9">
                  <c:v>9572</c:v>
                </c:pt>
                <c:pt idx="10">
                  <c:v>4813</c:v>
                </c:pt>
                <c:pt idx="11">
                  <c:v>5214.43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6-486C-ADF0-5A828DE84564}"/>
            </c:ext>
          </c:extLst>
        </c:ser>
        <c:ser>
          <c:idx val="1"/>
          <c:order val="1"/>
          <c:tx>
            <c:strRef>
              <c:f>'กราฟ68-69 คณะเศรษศาสตร์'!$E$3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คณะเศรษศาสตร์'!$B$4:$B$15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คณะเศรษศาสตร์'!$E$4:$E$15</c:f>
              <c:numCache>
                <c:formatCode>#,##0.00</c:formatCode>
                <c:ptCount val="12"/>
                <c:pt idx="0">
                  <c:v>4584.82</c:v>
                </c:pt>
                <c:pt idx="1">
                  <c:v>5706.63</c:v>
                </c:pt>
                <c:pt idx="2">
                  <c:v>7138.5</c:v>
                </c:pt>
                <c:pt idx="3">
                  <c:v>5682.85</c:v>
                </c:pt>
                <c:pt idx="4">
                  <c:v>5923.53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6-486C-ADF0-5A828DE84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คณะเศรษศาสตร์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543209876543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คณะเศรษศาสตร์'!$C$31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คณะเศรษศาสตร์'!$B$32:$B$43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คณะเศรษศาสตร์'!$C$32:$C$43</c:f>
              <c:numCache>
                <c:formatCode>#,##0.00</c:formatCode>
                <c:ptCount val="12"/>
                <c:pt idx="0">
                  <c:v>23824.445382033304</c:v>
                </c:pt>
                <c:pt idx="1">
                  <c:v>34080.479984490805</c:v>
                </c:pt>
                <c:pt idx="2">
                  <c:v>41629.649459280292</c:v>
                </c:pt>
                <c:pt idx="3">
                  <c:v>28473.157107262399</c:v>
                </c:pt>
                <c:pt idx="4">
                  <c:v>27419.096789018899</c:v>
                </c:pt>
                <c:pt idx="5">
                  <c:v>44908.388049335197</c:v>
                </c:pt>
                <c:pt idx="6">
                  <c:v>56055.177937262401</c:v>
                </c:pt>
                <c:pt idx="7">
                  <c:v>53289.882758543405</c:v>
                </c:pt>
                <c:pt idx="8">
                  <c:v>50744.561693641001</c:v>
                </c:pt>
                <c:pt idx="9">
                  <c:v>39673.269316279999</c:v>
                </c:pt>
                <c:pt idx="10">
                  <c:v>19224.23168528</c:v>
                </c:pt>
                <c:pt idx="11">
                  <c:v>20830.796750735401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BB-4074-A090-B121D822DC53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คณะเศรษศาสตร์'!$B$32:$B$43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BB-4074-A090-B121D822DC53}"/>
            </c:ext>
          </c:extLst>
        </c:ser>
        <c:ser>
          <c:idx val="2"/>
          <c:order val="2"/>
          <c:tx>
            <c:strRef>
              <c:f>'กราฟ68-69 คณะเศรษศาสตร์'!$E$31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คณะเศรษศาสตร์'!$B$32:$B$43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คณะเศรษศาสตร์'!$E$32:$E$43</c:f>
              <c:numCache>
                <c:formatCode>#,##0.00</c:formatCode>
                <c:ptCount val="12"/>
                <c:pt idx="0">
                  <c:v>17946.528088537198</c:v>
                </c:pt>
                <c:pt idx="1">
                  <c:v>23405.510628092703</c:v>
                </c:pt>
                <c:pt idx="2">
                  <c:v>28533.585674625003</c:v>
                </c:pt>
                <c:pt idx="3">
                  <c:v>23072.440614912499</c:v>
                </c:pt>
                <c:pt idx="4">
                  <c:v>23776.148095675202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BB-4074-A090-B121D822D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คณะเทคโนโลยีสารสนเทศและการสื่อสาร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คณะเทคโนโลยีการสือสาร'!$C$3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คณะเทคโนโลยีการสือสาร'!$B$4:$B$15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คณะเทคโนโลยีการสือสาร'!$C$4:$C$15</c:f>
              <c:numCache>
                <c:formatCode>#,##0.00</c:formatCode>
                <c:ptCount val="12"/>
                <c:pt idx="0">
                  <c:v>2435.7000000000116</c:v>
                </c:pt>
                <c:pt idx="1">
                  <c:v>2566.2999999999884</c:v>
                </c:pt>
                <c:pt idx="2">
                  <c:v>2487</c:v>
                </c:pt>
                <c:pt idx="3">
                  <c:v>2313</c:v>
                </c:pt>
                <c:pt idx="4">
                  <c:v>4330</c:v>
                </c:pt>
                <c:pt idx="5">
                  <c:v>2591</c:v>
                </c:pt>
                <c:pt idx="6">
                  <c:v>3839.640000000014</c:v>
                </c:pt>
                <c:pt idx="7">
                  <c:v>3336.4799999999814</c:v>
                </c:pt>
                <c:pt idx="8">
                  <c:v>4672.4899999999907</c:v>
                </c:pt>
                <c:pt idx="9">
                  <c:v>2278.0310000000172</c:v>
                </c:pt>
                <c:pt idx="10">
                  <c:v>1646.3589999999967</c:v>
                </c:pt>
                <c:pt idx="11">
                  <c:v>1764.9000000000233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4B-4A0A-87AA-DDF958791111}"/>
            </c:ext>
          </c:extLst>
        </c:ser>
        <c:ser>
          <c:idx val="1"/>
          <c:order val="1"/>
          <c:tx>
            <c:strRef>
              <c:f>'กราฟ68-69 คณะเทคโนโลยีการสือสาร'!$E$3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คณะเทคโนโลยีการสือสาร'!$B$4:$B$15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คณะเทคโนโลยีการสือสาร'!$E$4:$E$15</c:f>
              <c:numCache>
                <c:formatCode>#,##0.00</c:formatCode>
                <c:ptCount val="12"/>
                <c:pt idx="0">
                  <c:v>1743.9499999999534</c:v>
                </c:pt>
                <c:pt idx="1">
                  <c:v>2040.1500000000233</c:v>
                </c:pt>
                <c:pt idx="2">
                  <c:v>2390</c:v>
                </c:pt>
                <c:pt idx="3">
                  <c:v>2409.5599999999977</c:v>
                </c:pt>
                <c:pt idx="4">
                  <c:v>2042.8400000000256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4B-4A0A-87AA-DDF958791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คณะเทคโนโลยีสารสนเทศและการสื่อสาร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059942008495819"/>
          <c:y val="1.1574074074074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คณะเทคโนโลยีการสือสาร'!$C$31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คณะเทคโนโลยีการสือสาร'!$B$32:$B$43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คณะเทคโนโลยีการสือสาร'!$C$32:$C$43</c:f>
              <c:numCache>
                <c:formatCode>#,##0.00</c:formatCode>
                <c:ptCount val="12"/>
                <c:pt idx="0">
                  <c:v>10219.23341786705</c:v>
                </c:pt>
                <c:pt idx="1">
                  <c:v>11149.391898490951</c:v>
                </c:pt>
                <c:pt idx="2">
                  <c:v>10686.929058809999</c:v>
                </c:pt>
                <c:pt idx="3">
                  <c:v>10186.663963319999</c:v>
                </c:pt>
                <c:pt idx="4">
                  <c:v>17833.7865853</c:v>
                </c:pt>
                <c:pt idx="5">
                  <c:v>10818.77289002</c:v>
                </c:pt>
                <c:pt idx="6">
                  <c:v>16200.83848178886</c:v>
                </c:pt>
                <c:pt idx="7">
                  <c:v>13838.638621046324</c:v>
                </c:pt>
                <c:pt idx="8">
                  <c:v>19595.89385378256</c:v>
                </c:pt>
                <c:pt idx="9">
                  <c:v>9441.8029015707616</c:v>
                </c:pt>
                <c:pt idx="10">
                  <c:v>6575.9374305310275</c:v>
                </c:pt>
                <c:pt idx="11">
                  <c:v>7050.4874330220928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95-4003-AC25-4142BE080306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คณะเทคโนโลยีการสือสาร'!$B$32:$B$43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95-4003-AC25-4142BE080306}"/>
            </c:ext>
          </c:extLst>
        </c:ser>
        <c:ser>
          <c:idx val="2"/>
          <c:order val="2"/>
          <c:tx>
            <c:strRef>
              <c:f>'กราฟ68-69 คณะเทคโนโลยีการสือสาร'!$E$31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คณะเทคโนโลยีการสือสาร'!$B$32:$B$43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คณะเทคโนโลยีการสือสาร'!$E$32:$E$43</c:f>
              <c:numCache>
                <c:formatCode>#,##0.00</c:formatCode>
                <c:ptCount val="12"/>
                <c:pt idx="0">
                  <c:v>6826.4070694168176</c:v>
                </c:pt>
                <c:pt idx="1">
                  <c:v>8367.5921704935954</c:v>
                </c:pt>
                <c:pt idx="2">
                  <c:v>9553.1651975000004</c:v>
                </c:pt>
                <c:pt idx="3">
                  <c:v>9782.8431171099892</c:v>
                </c:pt>
                <c:pt idx="4">
                  <c:v>8199.6489214657031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95-4003-AC25-4142BE080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คณะสถาปัตยกรรมศาสตร์และการออกแบบสิ่งแวดล้อม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คณะสถาปัตยกรรมศาสตร์'!$C$3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คณะสถาปัตยกรรมศาสตร์'!$B$4:$B$15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คณะสถาปัตยกรรมศาสตร์'!$C$4:$C$15</c:f>
              <c:numCache>
                <c:formatCode>#,##0.00</c:formatCode>
                <c:ptCount val="12"/>
                <c:pt idx="0">
                  <c:v>5801.26</c:v>
                </c:pt>
                <c:pt idx="1">
                  <c:v>7391.89</c:v>
                </c:pt>
                <c:pt idx="2">
                  <c:v>11779.85</c:v>
                </c:pt>
                <c:pt idx="3">
                  <c:v>13076.78</c:v>
                </c:pt>
                <c:pt idx="4">
                  <c:v>10009.33</c:v>
                </c:pt>
                <c:pt idx="5">
                  <c:v>12170.13</c:v>
                </c:pt>
                <c:pt idx="6">
                  <c:v>13952.89</c:v>
                </c:pt>
                <c:pt idx="7">
                  <c:v>13473.06</c:v>
                </c:pt>
                <c:pt idx="8">
                  <c:v>13170.79</c:v>
                </c:pt>
                <c:pt idx="9">
                  <c:v>17323.099999999999</c:v>
                </c:pt>
                <c:pt idx="10">
                  <c:v>6633.48</c:v>
                </c:pt>
                <c:pt idx="11">
                  <c:v>5712.34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D-4EA1-B5BB-A93E5F644326}"/>
            </c:ext>
          </c:extLst>
        </c:ser>
        <c:ser>
          <c:idx val="1"/>
          <c:order val="1"/>
          <c:tx>
            <c:strRef>
              <c:f>'กราฟ68-69 คณะสถาปัตยกรรมศาสตร์'!$E$3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คณะสถาปัตยกรรมศาสตร์'!$B$4:$B$15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คณะสถาปัตยกรรมศาสตร์'!$E$4:$E$15</c:f>
              <c:numCache>
                <c:formatCode>#,##0.00</c:formatCode>
                <c:ptCount val="12"/>
                <c:pt idx="0">
                  <c:v>8971.010000000002</c:v>
                </c:pt>
                <c:pt idx="1">
                  <c:v>10641.069999999996</c:v>
                </c:pt>
                <c:pt idx="2">
                  <c:v>14971.720000000005</c:v>
                </c:pt>
                <c:pt idx="3">
                  <c:v>11201.060000000003</c:v>
                </c:pt>
                <c:pt idx="4">
                  <c:v>9315.8099999999922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3D-4EA1-B5BB-A93E5F644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</a:t>
            </a:r>
            <a:r>
              <a:rPr lang="th-TH" sz="1400" b="0" i="0" u="none" strike="noStrike" baseline="0">
                <a:effectLst/>
              </a:rPr>
              <a:t>คณะสถาปัตยกรรมศาสตร์และการออกแบบสิ่งแวดล้อม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0202086646899808"/>
          <c:y val="1.1574074074074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คณะสถาปัตยกรรมศาสตร์'!$C$31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คณะสถาปัตยกรรมศาสตร์'!$B$32:$B$43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คณะสถาปัตยกรรมศาสตร์'!$C$32:$C$43</c:f>
              <c:numCache>
                <c:formatCode>#,##0.00</c:formatCode>
                <c:ptCount val="12"/>
                <c:pt idx="0">
                  <c:v>24364.179890430001</c:v>
                </c:pt>
                <c:pt idx="1">
                  <c:v>32082.51401789</c:v>
                </c:pt>
                <c:pt idx="2">
                  <c:v>50652.187235149999</c:v>
                </c:pt>
                <c:pt idx="3">
                  <c:v>57540.169144768006</c:v>
                </c:pt>
                <c:pt idx="4">
                  <c:v>41237.988489759999</c:v>
                </c:pt>
                <c:pt idx="5">
                  <c:v>50870.274322679994</c:v>
                </c:pt>
                <c:pt idx="6">
                  <c:v>58881.104077263997</c:v>
                </c:pt>
                <c:pt idx="7">
                  <c:v>55912.539964648</c:v>
                </c:pt>
                <c:pt idx="8">
                  <c:v>55187.020986620017</c:v>
                </c:pt>
                <c:pt idx="9">
                  <c:v>71751.043502031986</c:v>
                </c:pt>
                <c:pt idx="10">
                  <c:v>26468.398313632002</c:v>
                </c:pt>
                <c:pt idx="11">
                  <c:v>22792.752200748004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FF-4541-8FA0-26AF2133944F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คณะสถาปัตยกรรมศาสตร์'!$B$32:$B$43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FF-4541-8FA0-26AF2133944F}"/>
            </c:ext>
          </c:extLst>
        </c:ser>
        <c:ser>
          <c:idx val="2"/>
          <c:order val="2"/>
          <c:tx>
            <c:strRef>
              <c:f>'กราฟ68-69 คณะสถาปัตยกรรมศาสตร์'!$E$31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คณะสถาปัตยกรรมศาสตร์'!$B$32:$B$43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คณะสถาปัตยกรรมศาสตร์'!$E$32:$E$43</c:f>
              <c:numCache>
                <c:formatCode>#,##0.00</c:formatCode>
                <c:ptCount val="12"/>
                <c:pt idx="0">
                  <c:v>35092.316729980004</c:v>
                </c:pt>
                <c:pt idx="1">
                  <c:v>43633.296051559984</c:v>
                </c:pt>
                <c:pt idx="2">
                  <c:v>59873.015932000024</c:v>
                </c:pt>
                <c:pt idx="3">
                  <c:v>45476.341085000007</c:v>
                </c:pt>
                <c:pt idx="4">
                  <c:v>37365.794525279969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FF-4541-8FA0-26AF21339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คณะผลิตกรรมการเกษตร + ศูนย์กล้วยไม้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คณะผลิตกรรมการเกษตร'!$C$3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คณะผลิตกรรมการเกษตร'!$B$4:$B$15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คณะผลิตกรรมการเกษตร'!$C$4:$C$15</c:f>
              <c:numCache>
                <c:formatCode>#,##0.00</c:formatCode>
                <c:ptCount val="12"/>
                <c:pt idx="0">
                  <c:v>44288.77</c:v>
                </c:pt>
                <c:pt idx="1">
                  <c:v>48761.72</c:v>
                </c:pt>
                <c:pt idx="2">
                  <c:v>69996.33</c:v>
                </c:pt>
                <c:pt idx="3">
                  <c:v>63978.59</c:v>
                </c:pt>
                <c:pt idx="4">
                  <c:v>59616.799999999996</c:v>
                </c:pt>
                <c:pt idx="5">
                  <c:v>63183.18</c:v>
                </c:pt>
                <c:pt idx="6">
                  <c:v>72776.73000000001</c:v>
                </c:pt>
                <c:pt idx="7">
                  <c:v>70715.670000000013</c:v>
                </c:pt>
                <c:pt idx="8">
                  <c:v>73352.58</c:v>
                </c:pt>
                <c:pt idx="9">
                  <c:v>65321.57</c:v>
                </c:pt>
                <c:pt idx="10">
                  <c:v>77794.127200000003</c:v>
                </c:pt>
                <c:pt idx="11">
                  <c:v>43279.58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8A-4783-AC05-E3F2C88DD7CA}"/>
            </c:ext>
          </c:extLst>
        </c:ser>
        <c:ser>
          <c:idx val="1"/>
          <c:order val="1"/>
          <c:tx>
            <c:strRef>
              <c:f>'กราฟ68-69 คณะผลิตกรรมการเกษตร'!$E$3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คณะผลิตกรรมการเกษตร'!$B$4:$B$15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คณะผลิตกรรมการเกษตร'!$E$4:$E$15</c:f>
              <c:numCache>
                <c:formatCode>#,##0.00</c:formatCode>
                <c:ptCount val="12"/>
                <c:pt idx="0">
                  <c:v>45497.96</c:v>
                </c:pt>
                <c:pt idx="1">
                  <c:v>47752.159999999996</c:v>
                </c:pt>
                <c:pt idx="2">
                  <c:v>55197.549999999996</c:v>
                </c:pt>
                <c:pt idx="3">
                  <c:v>64481.63</c:v>
                </c:pt>
                <c:pt idx="4">
                  <c:v>57722.17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8A-4783-AC05-E3F2C88DD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คณะผลิตกรรมการเกษตร + ศูนย์กล้วยไม้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คณะผลิตกรรมการเกษตร'!$C$31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คณะผลิตกรรมการเกษตร'!$B$32:$B$43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คณะผลิตกรรมการเกษตร'!$C$32:$C$43</c:f>
              <c:numCache>
                <c:formatCode>#,##0.00</c:formatCode>
                <c:ptCount val="12"/>
                <c:pt idx="0">
                  <c:v>185929.76442620764</c:v>
                </c:pt>
                <c:pt idx="1">
                  <c:v>211721.0180458345</c:v>
                </c:pt>
                <c:pt idx="2">
                  <c:v>300893.20701180352</c:v>
                </c:pt>
                <c:pt idx="3">
                  <c:v>281617.4910617104</c:v>
                </c:pt>
                <c:pt idx="4">
                  <c:v>245584.4622899543</c:v>
                </c:pt>
                <c:pt idx="5">
                  <c:v>263962.57355330285</c:v>
                </c:pt>
                <c:pt idx="6">
                  <c:v>307094.25868128479</c:v>
                </c:pt>
                <c:pt idx="7">
                  <c:v>293387.01753795345</c:v>
                </c:pt>
                <c:pt idx="8">
                  <c:v>307505.03496428276</c:v>
                </c:pt>
                <c:pt idx="9">
                  <c:v>270584.02821702068</c:v>
                </c:pt>
                <c:pt idx="10">
                  <c:v>150507.6641553184</c:v>
                </c:pt>
                <c:pt idx="11">
                  <c:v>172785.67224502561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1-4E79-A7A0-8FF0DD6932E5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คณะผลิตกรรมการเกษตร'!$B$32:$B$43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61-4E79-A7A0-8FF0DD6932E5}"/>
            </c:ext>
          </c:extLst>
        </c:ser>
        <c:ser>
          <c:idx val="2"/>
          <c:order val="2"/>
          <c:tx>
            <c:strRef>
              <c:f>'กราฟ68-69 คณะผลิตกรรมการเกษตร'!$E$31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คณะผลิตกรรมการเกษตร'!$B$32:$B$43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คณะผลิตกรรมการเกษตร'!$E$32:$E$43</c:f>
              <c:numCache>
                <c:formatCode>#,##0.00</c:formatCode>
                <c:ptCount val="12"/>
                <c:pt idx="0">
                  <c:v>177994.99043253783</c:v>
                </c:pt>
                <c:pt idx="1">
                  <c:v>195824.70911540795</c:v>
                </c:pt>
                <c:pt idx="2">
                  <c:v>220701.35423071749</c:v>
                </c:pt>
                <c:pt idx="3">
                  <c:v>261795.74776367247</c:v>
                </c:pt>
                <c:pt idx="4">
                  <c:v>231571.48723764636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61-4E79-A7A0-8FF0DD693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สำนักวิจัยและส่งเสริมวิชาการเกษตร + โครงการแปรรูปผลิตผลทางการเกษตร + อาคารเฉลิมพระเกียรติสมเด็จพระเทพรัตนราชสุดา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สำนักวิจัยและส่งเสริม'!$C$3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สำนักวิจัยและส่งเสริม'!$B$4:$B$15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สำนักวิจัยและส่งเสริม'!$C$4:$C$15</c:f>
              <c:numCache>
                <c:formatCode>#,##0.00</c:formatCode>
                <c:ptCount val="12"/>
                <c:pt idx="0">
                  <c:v>25844.36</c:v>
                </c:pt>
                <c:pt idx="1">
                  <c:v>30723.09</c:v>
                </c:pt>
                <c:pt idx="2">
                  <c:v>42849.46</c:v>
                </c:pt>
                <c:pt idx="3">
                  <c:v>48258.630000000005</c:v>
                </c:pt>
                <c:pt idx="4">
                  <c:v>46789.39</c:v>
                </c:pt>
                <c:pt idx="5">
                  <c:v>49991.82</c:v>
                </c:pt>
                <c:pt idx="6">
                  <c:v>43422.879999999997</c:v>
                </c:pt>
                <c:pt idx="7">
                  <c:v>45823.1</c:v>
                </c:pt>
                <c:pt idx="8">
                  <c:v>42827.990000000005</c:v>
                </c:pt>
                <c:pt idx="9">
                  <c:v>43104.61</c:v>
                </c:pt>
                <c:pt idx="10">
                  <c:v>31945.47</c:v>
                </c:pt>
                <c:pt idx="11">
                  <c:v>27516.480000000003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F3-4D43-944D-8D42846B368E}"/>
            </c:ext>
          </c:extLst>
        </c:ser>
        <c:ser>
          <c:idx val="1"/>
          <c:order val="1"/>
          <c:tx>
            <c:strRef>
              <c:f>'กราฟ68-69 สำนักวิจัยและส่งเสริม'!$E$3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สำนักวิจัยและส่งเสริม'!$B$4:$B$15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สำนักวิจัยและส่งเสริม'!$E$4:$E$15</c:f>
              <c:numCache>
                <c:formatCode>#,##0.00</c:formatCode>
                <c:ptCount val="12"/>
                <c:pt idx="0">
                  <c:v>34730.270000000004</c:v>
                </c:pt>
                <c:pt idx="1">
                  <c:v>27009.300000000003</c:v>
                </c:pt>
                <c:pt idx="2">
                  <c:v>33048.76</c:v>
                </c:pt>
                <c:pt idx="3">
                  <c:v>42146.6</c:v>
                </c:pt>
                <c:pt idx="4">
                  <c:v>41919.79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F3-4D43-944D-8D42846B3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สำนักบริหารและพัฒนาวิชาการ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สำนักบริหารวิชาการ 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สำนักบริหารวิชาการ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สำนักบริหารวิชาการ '!$C$4:$C$15</c:f>
              <c:numCache>
                <c:formatCode>#,##0.00</c:formatCode>
                <c:ptCount val="12"/>
                <c:pt idx="0">
                  <c:v>3583.52</c:v>
                </c:pt>
                <c:pt idx="1">
                  <c:v>4058.16</c:v>
                </c:pt>
                <c:pt idx="2">
                  <c:v>4346.09</c:v>
                </c:pt>
                <c:pt idx="3">
                  <c:v>4693.8599999999997</c:v>
                </c:pt>
                <c:pt idx="4">
                  <c:v>5291.98</c:v>
                </c:pt>
                <c:pt idx="5">
                  <c:v>6282.71</c:v>
                </c:pt>
                <c:pt idx="6">
                  <c:v>6527.13</c:v>
                </c:pt>
                <c:pt idx="7">
                  <c:v>6665.61</c:v>
                </c:pt>
                <c:pt idx="8">
                  <c:v>6807.96</c:v>
                </c:pt>
                <c:pt idx="9">
                  <c:v>4928.82</c:v>
                </c:pt>
                <c:pt idx="10">
                  <c:v>5010.0200000000004</c:v>
                </c:pt>
                <c:pt idx="11">
                  <c:v>3953.88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53-49CB-807B-7410B8BAAAB9}"/>
            </c:ext>
          </c:extLst>
        </c:ser>
        <c:ser>
          <c:idx val="1"/>
          <c:order val="1"/>
          <c:tx>
            <c:strRef>
              <c:f>'กราฟ68-69 สำนักบริหารวิชาการ 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สำนักบริหารวิชาการ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สำนักบริหารวิชาการ '!$E$4:$E$15</c:f>
              <c:numCache>
                <c:formatCode>#,##0.00</c:formatCode>
                <c:ptCount val="12"/>
                <c:pt idx="0">
                  <c:v>5011.3</c:v>
                </c:pt>
                <c:pt idx="1">
                  <c:v>3799.05</c:v>
                </c:pt>
                <c:pt idx="2">
                  <c:v>4144.9799999999996</c:v>
                </c:pt>
                <c:pt idx="3">
                  <c:v>3446.33</c:v>
                </c:pt>
                <c:pt idx="4">
                  <c:v>3989.89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53-49CB-807B-7410B8BAA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สำนักวิจัยและส่งเสริมวิชาการเกษตร + โครงการแปรรูปผลิตผลทางการเกษตร + อาคารเฉลิมพระเกียรติสมเด็จพระเทพรัตนราชสุดา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11077506365320293"/>
          <c:y val="2.67324245759602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สำนักวิจัยและส่งเสริม'!$C$31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สำนักวิจัยและส่งเสริม'!$B$32:$B$43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สำนักวิจัยและส่งเสริม'!$C$32:$C$43</c:f>
              <c:numCache>
                <c:formatCode>#,##0.00</c:formatCode>
                <c:ptCount val="12"/>
                <c:pt idx="0">
                  <c:v>109508.89200000002</c:v>
                </c:pt>
                <c:pt idx="1">
                  <c:v>134245.48059999998</c:v>
                </c:pt>
                <c:pt idx="2">
                  <c:v>185243.598</c:v>
                </c:pt>
                <c:pt idx="3">
                  <c:v>212880.00800000003</c:v>
                </c:pt>
                <c:pt idx="4">
                  <c:v>193315.52679999999</c:v>
                </c:pt>
                <c:pt idx="5">
                  <c:v>209471.74759999997</c:v>
                </c:pt>
                <c:pt idx="6">
                  <c:v>183703.53359999997</c:v>
                </c:pt>
                <c:pt idx="7">
                  <c:v>190706.81849999999</c:v>
                </c:pt>
                <c:pt idx="8">
                  <c:v>179939.86120000004</c:v>
                </c:pt>
                <c:pt idx="9">
                  <c:v>179031.78539999999</c:v>
                </c:pt>
                <c:pt idx="10">
                  <c:v>128141.6103</c:v>
                </c:pt>
                <c:pt idx="11">
                  <c:v>110354.42510000001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2-4871-B148-891F98900B91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สำนักวิจัยและส่งเสริม'!$B$32:$B$43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92-4871-B148-891F98900B91}"/>
            </c:ext>
          </c:extLst>
        </c:ser>
        <c:ser>
          <c:idx val="2"/>
          <c:order val="2"/>
          <c:tx>
            <c:strRef>
              <c:f>'กราฟ68-69 สำนักวิจัยและส่งเสริม'!$E$31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สำนักวิจัยและส่งเสริม'!$B$32:$B$43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สำนักวิจัยและส่งเสริม'!$E$32:$E$43</c:f>
              <c:numCache>
                <c:formatCode>#,##0.00</c:formatCode>
                <c:ptCount val="12"/>
                <c:pt idx="0">
                  <c:v>136352.73069999999</c:v>
                </c:pt>
                <c:pt idx="1">
                  <c:v>111147.821</c:v>
                </c:pt>
                <c:pt idx="2">
                  <c:v>132659.37</c:v>
                </c:pt>
                <c:pt idx="3">
                  <c:v>171260.25599999996</c:v>
                </c:pt>
                <c:pt idx="4">
                  <c:v>168574.77289999998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92-4871-B148-891F98900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วิทยาลัยนานาชาติ (อาคารเทพศาสตร์สาถิตย์) + ศูนย์ที่พัก</a:t>
            </a:r>
            <a:endParaRPr lang="en-US" sz="1400"/>
          </a:p>
        </c:rich>
      </c:tx>
      <c:layout>
        <c:manualLayout>
          <c:xMode val="edge"/>
          <c:yMode val="edge"/>
          <c:x val="0.17960299382776654"/>
          <c:y val="2.87356321839080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วิทยาลัยนานาชาติ 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วิทยาลัยนานาชาติ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วิทยาลัยนานาชาติ '!$C$4:$C$15</c:f>
              <c:numCache>
                <c:formatCode>#,##0.00</c:formatCode>
                <c:ptCount val="12"/>
                <c:pt idx="0">
                  <c:v>12715.12</c:v>
                </c:pt>
                <c:pt idx="1">
                  <c:v>15221.18</c:v>
                </c:pt>
                <c:pt idx="2">
                  <c:v>25141.52</c:v>
                </c:pt>
                <c:pt idx="3">
                  <c:v>18232.629999999997</c:v>
                </c:pt>
                <c:pt idx="4">
                  <c:v>21401.200000000001</c:v>
                </c:pt>
                <c:pt idx="5">
                  <c:v>23138.83</c:v>
                </c:pt>
                <c:pt idx="6">
                  <c:v>24233.13</c:v>
                </c:pt>
                <c:pt idx="7">
                  <c:v>21720.15</c:v>
                </c:pt>
                <c:pt idx="8">
                  <c:v>17697.129999999997</c:v>
                </c:pt>
                <c:pt idx="9">
                  <c:v>20415.59</c:v>
                </c:pt>
                <c:pt idx="10">
                  <c:v>15465.63</c:v>
                </c:pt>
                <c:pt idx="11">
                  <c:v>12420.99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2B-49BC-A349-C6759E1C73D9}"/>
            </c:ext>
          </c:extLst>
        </c:ser>
        <c:ser>
          <c:idx val="1"/>
          <c:order val="1"/>
          <c:tx>
            <c:strRef>
              <c:f>'กราฟ68-69 วิทยาลัยนานาชาติ 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วิทยาลัยนานาชาติ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วิทยาลัยนานาชาติ '!$E$4:$E$15</c:f>
              <c:numCache>
                <c:formatCode>#,##0.00</c:formatCode>
                <c:ptCount val="12"/>
                <c:pt idx="0">
                  <c:v>15073.84</c:v>
                </c:pt>
                <c:pt idx="1">
                  <c:v>12484.73</c:v>
                </c:pt>
                <c:pt idx="2">
                  <c:v>10153.83</c:v>
                </c:pt>
                <c:pt idx="3">
                  <c:v>11957.869999999999</c:v>
                </c:pt>
                <c:pt idx="4">
                  <c:v>17117.87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2B-49BC-A349-C6759E1C7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วิทยาลัยนานาชาติ (อาคารเทพศาสตร์สาถิตย์) + ศูนย์ที่พัก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16297788992086712"/>
          <c:y val="2.31481951852792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วิทยาลัยนานาชาติ 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วิทยาลัยนานาชาติ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วิทยาลัยนานาชาติ '!$C$32:$C$43</c:f>
              <c:numCache>
                <c:formatCode>#,##0.00</c:formatCode>
                <c:ptCount val="12"/>
                <c:pt idx="0">
                  <c:v>53403.504000000008</c:v>
                </c:pt>
                <c:pt idx="1">
                  <c:v>66059.921199999997</c:v>
                </c:pt>
                <c:pt idx="2">
                  <c:v>108108.53599999999</c:v>
                </c:pt>
                <c:pt idx="3">
                  <c:v>80223.572</c:v>
                </c:pt>
                <c:pt idx="4">
                  <c:v>88172.944000000003</c:v>
                </c:pt>
                <c:pt idx="5">
                  <c:v>96720.309399999998</c:v>
                </c:pt>
                <c:pt idx="6">
                  <c:v>102263.80859999999</c:v>
                </c:pt>
                <c:pt idx="7">
                  <c:v>90138.622500000012</c:v>
                </c:pt>
                <c:pt idx="8">
                  <c:v>74150.974700000006</c:v>
                </c:pt>
                <c:pt idx="9">
                  <c:v>84520.542600000001</c:v>
                </c:pt>
                <c:pt idx="10">
                  <c:v>61707.863700000002</c:v>
                </c:pt>
                <c:pt idx="11">
                  <c:v>49559.750100000005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E8-484C-AE31-256B234772B5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ศูนย์อาคารที่พัก'!$B$32:$B$43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E8-484C-AE31-256B234772B5}"/>
            </c:ext>
          </c:extLst>
        </c:ser>
        <c:ser>
          <c:idx val="2"/>
          <c:order val="2"/>
          <c:tx>
            <c:strRef>
              <c:f>'กราฟ68-69 วิทยาลัยนานาชาติ 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วิทยาลัยนานาชาติ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วิทยาลัยนานาชาติ '!$E$32:$E$43</c:f>
              <c:numCache>
                <c:formatCode>#,##0.00</c:formatCode>
                <c:ptCount val="12"/>
                <c:pt idx="0">
                  <c:v>58938.714400000004</c:v>
                </c:pt>
                <c:pt idx="1">
                  <c:v>51187.392999999996</c:v>
                </c:pt>
                <c:pt idx="2">
                  <c:v>40615.32</c:v>
                </c:pt>
                <c:pt idx="3">
                  <c:v>48548.9522</c:v>
                </c:pt>
                <c:pt idx="4">
                  <c:v>68642.6587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E8-484C-AE31-256B23477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คณะวิศกรรมศาสตร์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คณะวิศกรรมศาสตร์'!$C$3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คณะวิศกรรมศาสตร์'!$B$4:$B$15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คณะวิศกรรมศาสตร์'!$C$4:$C$15</c:f>
              <c:numCache>
                <c:formatCode>#,##0.00</c:formatCode>
                <c:ptCount val="12"/>
                <c:pt idx="0">
                  <c:v>20583.52</c:v>
                </c:pt>
                <c:pt idx="1">
                  <c:v>34308.42</c:v>
                </c:pt>
                <c:pt idx="2">
                  <c:v>42000.380000000005</c:v>
                </c:pt>
                <c:pt idx="3">
                  <c:v>38218.47</c:v>
                </c:pt>
                <c:pt idx="4">
                  <c:v>37882.959999999999</c:v>
                </c:pt>
                <c:pt idx="5">
                  <c:v>44462.97</c:v>
                </c:pt>
                <c:pt idx="6">
                  <c:v>47302.770000000004</c:v>
                </c:pt>
                <c:pt idx="7">
                  <c:v>48300.04</c:v>
                </c:pt>
                <c:pt idx="8">
                  <c:v>46333.15</c:v>
                </c:pt>
                <c:pt idx="9">
                  <c:v>39471.89</c:v>
                </c:pt>
                <c:pt idx="10">
                  <c:v>28187.809999999998</c:v>
                </c:pt>
                <c:pt idx="11">
                  <c:v>31932.97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C-4FB0-81E2-D18775F3932E}"/>
            </c:ext>
          </c:extLst>
        </c:ser>
        <c:ser>
          <c:idx val="1"/>
          <c:order val="1"/>
          <c:tx>
            <c:strRef>
              <c:f>'กราฟ68-69 คณะวิศกรรมศาสตร์'!$E$3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คณะวิศกรรมศาสตร์'!$B$4:$B$15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คณะวิศกรรมศาสตร์'!$E$4:$E$15</c:f>
              <c:numCache>
                <c:formatCode>#,##0.00</c:formatCode>
                <c:ptCount val="12"/>
                <c:pt idx="0">
                  <c:v>29198.35</c:v>
                </c:pt>
                <c:pt idx="1">
                  <c:v>28971.839999999997</c:v>
                </c:pt>
                <c:pt idx="2">
                  <c:v>34598.639999999999</c:v>
                </c:pt>
                <c:pt idx="3">
                  <c:v>37794.32</c:v>
                </c:pt>
                <c:pt idx="4">
                  <c:v>32173.059999999998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2C-4FB0-81E2-D18775F39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คณะวิศกรรมศาสตร์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คณะวิศกรรมศาสตร์'!$C$31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คณะวิศกรรมศาสตร์'!$B$32:$B$43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คณะวิศกรรมศาสตร์'!$C$32:$C$43</c:f>
              <c:numCache>
                <c:formatCode>#,##0.00</c:formatCode>
                <c:ptCount val="12"/>
                <c:pt idx="0">
                  <c:v>86378.942952571204</c:v>
                </c:pt>
                <c:pt idx="1">
                  <c:v>149028.95747357942</c:v>
                </c:pt>
                <c:pt idx="2">
                  <c:v>180504.17499831939</c:v>
                </c:pt>
                <c:pt idx="3">
                  <c:v>168290.63939659082</c:v>
                </c:pt>
                <c:pt idx="4">
                  <c:v>156034.74779053358</c:v>
                </c:pt>
                <c:pt idx="5">
                  <c:v>185690.61417785342</c:v>
                </c:pt>
                <c:pt idx="6">
                  <c:v>199591.74829565841</c:v>
                </c:pt>
                <c:pt idx="7">
                  <c:v>200353.37501704722</c:v>
                </c:pt>
                <c:pt idx="8">
                  <c:v>194294.606337431</c:v>
                </c:pt>
                <c:pt idx="9">
                  <c:v>163555.87695137109</c:v>
                </c:pt>
                <c:pt idx="10">
                  <c:v>112565.76709747361</c:v>
                </c:pt>
                <c:pt idx="11">
                  <c:v>127533.62926863661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D7-431F-BC16-EC37F058E588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คณะวิศกรรมศาสตร์'!$B$32:$B$43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D7-431F-BC16-EC37F058E588}"/>
            </c:ext>
          </c:extLst>
        </c:ser>
        <c:ser>
          <c:idx val="2"/>
          <c:order val="2"/>
          <c:tx>
            <c:strRef>
              <c:f>'กราฟ68-69 คณะวิศกรรมศาสตร์'!$E$31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คณะวิศกรรมศาสตร์'!$B$32:$B$43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คณะวิศกรรมศาสตร์'!$E$32:$E$43</c:f>
              <c:numCache>
                <c:formatCode>#,##0.00</c:formatCode>
                <c:ptCount val="12"/>
                <c:pt idx="0">
                  <c:v>114269.00928044099</c:v>
                </c:pt>
                <c:pt idx="1">
                  <c:v>118821.6272439936</c:v>
                </c:pt>
                <c:pt idx="2">
                  <c:v>138304.76773926002</c:v>
                </c:pt>
                <c:pt idx="3">
                  <c:v>153445.26008041998</c:v>
                </c:pt>
                <c:pt idx="4">
                  <c:v>129114.98817439041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D7-431F-BC16-EC37F058E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คณะเทคโนโลยีการประมง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576095849614808"/>
          <c:y val="0.19946120689655172"/>
          <c:w val="0.86345766162022763"/>
          <c:h val="0.5391013892659969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คณะเทคโนโลยีการประมง'!$C$3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คณะเทคโนโลยีการประมง'!$B$4:$B$15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คณะเทคโนโลยีการประมง'!$C$4:$C$15</c:f>
              <c:numCache>
                <c:formatCode>#,##0.00</c:formatCode>
                <c:ptCount val="12"/>
                <c:pt idx="0">
                  <c:v>28030.000000000015</c:v>
                </c:pt>
                <c:pt idx="1">
                  <c:v>22381.999999999975</c:v>
                </c:pt>
                <c:pt idx="2">
                  <c:v>23141</c:v>
                </c:pt>
                <c:pt idx="3">
                  <c:v>29258</c:v>
                </c:pt>
                <c:pt idx="4">
                  <c:v>23095.000000000022</c:v>
                </c:pt>
                <c:pt idx="5">
                  <c:v>21497.999999999964</c:v>
                </c:pt>
                <c:pt idx="6">
                  <c:v>23360.999999999989</c:v>
                </c:pt>
                <c:pt idx="7">
                  <c:v>26275</c:v>
                </c:pt>
                <c:pt idx="8">
                  <c:v>22341.000000000029</c:v>
                </c:pt>
                <c:pt idx="9">
                  <c:v>18761.000000000022</c:v>
                </c:pt>
                <c:pt idx="10">
                  <c:v>15030.999999999967</c:v>
                </c:pt>
                <c:pt idx="11">
                  <c:v>14741.000000000016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A-4139-A70C-FC4E7A35743B}"/>
            </c:ext>
          </c:extLst>
        </c:ser>
        <c:ser>
          <c:idx val="1"/>
          <c:order val="1"/>
          <c:tx>
            <c:strRef>
              <c:f>'กราฟ68-69 คณะเทคโนโลยีการประมง'!$E$3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คณะเทคโนโลยีการประมง'!$B$4:$B$15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คณะเทคโนโลยีการประมง'!$E$4:$E$15</c:f>
              <c:numCache>
                <c:formatCode>#,##0.00</c:formatCode>
                <c:ptCount val="12"/>
                <c:pt idx="0">
                  <c:v>14741</c:v>
                </c:pt>
                <c:pt idx="1">
                  <c:v>12626.000000000016</c:v>
                </c:pt>
                <c:pt idx="2">
                  <c:v>11353.999999999978</c:v>
                </c:pt>
                <c:pt idx="3">
                  <c:v>18364.999999999996</c:v>
                </c:pt>
                <c:pt idx="4">
                  <c:v>14327.000000000004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CA-4139-A70C-FC4E7A357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คณะเทคโนโลยีการประมง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คณะเทคโนโลยีการประมง'!$C$31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คณะเทคโนโลยีการประมง'!$B$32:$B$43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คณะเทคโนโลยีการประมง'!$C$32:$C$43</c:f>
              <c:numCache>
                <c:formatCode>#,##0.00</c:formatCode>
                <c:ptCount val="12"/>
                <c:pt idx="0">
                  <c:v>117726.00000000006</c:v>
                </c:pt>
                <c:pt idx="1">
                  <c:v>97137.879999999888</c:v>
                </c:pt>
                <c:pt idx="2">
                  <c:v>99506.3</c:v>
                </c:pt>
                <c:pt idx="3">
                  <c:v>128735.2</c:v>
                </c:pt>
                <c:pt idx="4">
                  <c:v>95151.400000000081</c:v>
                </c:pt>
                <c:pt idx="5">
                  <c:v>89861.639999999854</c:v>
                </c:pt>
                <c:pt idx="6">
                  <c:v>98583.41999999994</c:v>
                </c:pt>
                <c:pt idx="7">
                  <c:v>109041.25</c:v>
                </c:pt>
                <c:pt idx="8">
                  <c:v>93608.790000000125</c:v>
                </c:pt>
                <c:pt idx="9">
                  <c:v>77670.540000000081</c:v>
                </c:pt>
                <c:pt idx="10">
                  <c:v>59973.689999999871</c:v>
                </c:pt>
                <c:pt idx="11">
                  <c:v>58816.590000000069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05-43FE-9D84-33E374A1D84D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คณะเทคโนโลยีการประมง'!$B$32:$B$43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05-43FE-9D84-33E374A1D84D}"/>
            </c:ext>
          </c:extLst>
        </c:ser>
        <c:ser>
          <c:idx val="2"/>
          <c:order val="2"/>
          <c:tx>
            <c:strRef>
              <c:f>'กราฟ68-69 คณะเทคโนโลยีการประมง'!$E$31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คณะเทคโนโลยีการประมง'!$B$32:$B$43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คณะเทคโนโลยีการประมง'!$E$32:$E$43</c:f>
              <c:numCache>
                <c:formatCode>#,##0.00</c:formatCode>
                <c:ptCount val="12"/>
                <c:pt idx="0">
                  <c:v>57658.415550819998</c:v>
                </c:pt>
                <c:pt idx="1">
                  <c:v>51772.739233030064</c:v>
                </c:pt>
                <c:pt idx="2">
                  <c:v>45405.12151099991</c:v>
                </c:pt>
                <c:pt idx="3">
                  <c:v>74561.972519999967</c:v>
                </c:pt>
                <c:pt idx="4">
                  <c:v>57466.415098240024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05-43FE-9D84-33E374A1D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คลินิกรักษ์สัตว์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'กราฟ68-69-คณะสัตวแพทยศาสตร์'!$C$3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'กราฟ68-69-คณะสัตวแพทยศาสตร์'!$B$4:$B$15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'กราฟ68-69-คณะสัตวแพทยศาสตร์'!$C$4:$C$15</c:f>
              <c:numCache>
                <c:formatCode>#,##0.00</c:formatCode>
                <c:ptCount val="12"/>
                <c:pt idx="0">
                  <c:v>1075</c:v>
                </c:pt>
                <c:pt idx="1">
                  <c:v>1100</c:v>
                </c:pt>
                <c:pt idx="2">
                  <c:v>2095</c:v>
                </c:pt>
                <c:pt idx="3">
                  <c:v>2946</c:v>
                </c:pt>
                <c:pt idx="4">
                  <c:v>1892</c:v>
                </c:pt>
                <c:pt idx="5">
                  <c:v>1844</c:v>
                </c:pt>
                <c:pt idx="6">
                  <c:v>1899</c:v>
                </c:pt>
                <c:pt idx="7">
                  <c:v>2282</c:v>
                </c:pt>
                <c:pt idx="8">
                  <c:v>2482</c:v>
                </c:pt>
                <c:pt idx="9">
                  <c:v>1840</c:v>
                </c:pt>
                <c:pt idx="10">
                  <c:v>1607</c:v>
                </c:pt>
                <c:pt idx="11">
                  <c:v>1955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8E-4410-8859-B0296F3DA5AB}"/>
            </c:ext>
          </c:extLst>
        </c:ser>
        <c:ser>
          <c:idx val="1"/>
          <c:order val="1"/>
          <c:tx>
            <c:strRef>
              <c:f>'กราฟ68-69-คณะสัตวแพทยศาสตร์'!$E$3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'กราฟ68-69-คณะสัตวแพทยศาสตร์'!$B$4:$B$15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'กราฟ68-69-คณะสัตวแพทยศาสตร์'!$E$4:$E$15</c:f>
              <c:numCache>
                <c:formatCode>#,##0.00</c:formatCode>
                <c:ptCount val="12"/>
                <c:pt idx="0">
                  <c:v>1849</c:v>
                </c:pt>
                <c:pt idx="1">
                  <c:v>1738</c:v>
                </c:pt>
                <c:pt idx="2">
                  <c:v>739</c:v>
                </c:pt>
                <c:pt idx="3">
                  <c:v>2711</c:v>
                </c:pt>
                <c:pt idx="4">
                  <c:v>982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8E-4410-8859-B0296F3DA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คลินิกรักษ์สัตว์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'กราฟ68-69-คณะสัตวแพทยศาสตร์'!$C$31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'กราฟ68-69-คณะสัตวแพทยศาสตร์'!$B$32:$B$43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'กราฟ68-69-คณะสัตวแพทยศาสตร์'!$C$32:$C$43</c:f>
              <c:numCache>
                <c:formatCode>#,##0.00</c:formatCode>
                <c:ptCount val="12"/>
                <c:pt idx="0">
                  <c:v>4515</c:v>
                </c:pt>
                <c:pt idx="1">
                  <c:v>4774</c:v>
                </c:pt>
                <c:pt idx="2">
                  <c:v>9008.5</c:v>
                </c:pt>
                <c:pt idx="3">
                  <c:v>12962.400000000001</c:v>
                </c:pt>
                <c:pt idx="4">
                  <c:v>7795.04</c:v>
                </c:pt>
                <c:pt idx="5">
                  <c:v>7707.9199999999992</c:v>
                </c:pt>
                <c:pt idx="6">
                  <c:v>8013.78</c:v>
                </c:pt>
                <c:pt idx="7">
                  <c:v>9470.3000000000011</c:v>
                </c:pt>
                <c:pt idx="8">
                  <c:v>10399.580000000002</c:v>
                </c:pt>
                <c:pt idx="9">
                  <c:v>7617.5999999999995</c:v>
                </c:pt>
                <c:pt idx="10">
                  <c:v>6411.93</c:v>
                </c:pt>
                <c:pt idx="11">
                  <c:v>7800.4500000000007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0C-4EC5-99DE-47524A5F9B3F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0C-4EC5-99DE-47524A5F9B3F}"/>
            </c:ext>
          </c:extLst>
        </c:ser>
        <c:ser>
          <c:idx val="2"/>
          <c:order val="2"/>
          <c:tx>
            <c:strRef>
              <c:f>'กราฟ68-69-คณะสัตวแพทยศาสตร์'!$E$31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'กราฟ68-69-คณะสัตวแพทยศาสตร์'!$B$32:$B$43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'กราฟ68-69-คณะสัตวแพทยศาสตร์'!$E$32:$E$43</c:f>
              <c:numCache>
                <c:formatCode>#,##0.00</c:formatCode>
                <c:ptCount val="12"/>
                <c:pt idx="0">
                  <c:v>7229.5900000000011</c:v>
                </c:pt>
                <c:pt idx="1">
                  <c:v>7125.7999999999984</c:v>
                </c:pt>
                <c:pt idx="2">
                  <c:v>2956</c:v>
                </c:pt>
                <c:pt idx="3">
                  <c:v>11006.659999999998</c:v>
                </c:pt>
                <c:pt idx="4">
                  <c:v>3937.8199999999993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0C-4EC5-99DE-47524A5F9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คณะสัตวศาสตร์และเทคโนโลยี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สัตวศาสตร์'!$C$3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สัตวศาสตร์'!$B$4:$B$15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สัตวศาสตร์'!$C$4:$C$15</c:f>
              <c:numCache>
                <c:formatCode>#,##0.00</c:formatCode>
                <c:ptCount val="12"/>
                <c:pt idx="0">
                  <c:v>47268.01</c:v>
                </c:pt>
                <c:pt idx="1">
                  <c:v>53628</c:v>
                </c:pt>
                <c:pt idx="2">
                  <c:v>70820</c:v>
                </c:pt>
                <c:pt idx="3">
                  <c:v>65476</c:v>
                </c:pt>
                <c:pt idx="4">
                  <c:v>54860.01</c:v>
                </c:pt>
                <c:pt idx="5">
                  <c:v>50527.99</c:v>
                </c:pt>
                <c:pt idx="6">
                  <c:v>59984.01</c:v>
                </c:pt>
                <c:pt idx="7">
                  <c:v>54847.99</c:v>
                </c:pt>
                <c:pt idx="8">
                  <c:v>59884</c:v>
                </c:pt>
                <c:pt idx="9">
                  <c:v>51100</c:v>
                </c:pt>
                <c:pt idx="10">
                  <c:v>40088</c:v>
                </c:pt>
                <c:pt idx="11">
                  <c:v>39628.01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2-4E0B-B802-AB34E1C5C743}"/>
            </c:ext>
          </c:extLst>
        </c:ser>
        <c:ser>
          <c:idx val="1"/>
          <c:order val="1"/>
          <c:tx>
            <c:strRef>
              <c:f>'กราฟ68-69 สัตวศาสตร์'!$E$3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สัตวศาสตร์'!$B$4:$B$15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สัตวศาสตร์'!$E$4:$E$15</c:f>
              <c:numCache>
                <c:formatCode>#,##0.00</c:formatCode>
                <c:ptCount val="12"/>
                <c:pt idx="0">
                  <c:v>44659</c:v>
                </c:pt>
                <c:pt idx="1">
                  <c:v>54886.01</c:v>
                </c:pt>
                <c:pt idx="2">
                  <c:v>56488</c:v>
                </c:pt>
                <c:pt idx="3">
                  <c:v>61940.01</c:v>
                </c:pt>
                <c:pt idx="4">
                  <c:v>69448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32-4E0B-B802-AB34E1C5C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  <a:endParaRPr lang="en-US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สำนักบริหารและพัฒนาวิชาการ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สำนักบริหารวิชาการ 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สำนักบริหารวิชาการ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สำนักบริหารวิชาการ '!$C$32:$C$43</c:f>
              <c:numCache>
                <c:formatCode>#,##0.00</c:formatCode>
                <c:ptCount val="12"/>
                <c:pt idx="0">
                  <c:v>15035.031956971201</c:v>
                </c:pt>
                <c:pt idx="1">
                  <c:v>17630.836701391199</c:v>
                </c:pt>
                <c:pt idx="2">
                  <c:v>18675.655614476698</c:v>
                </c:pt>
                <c:pt idx="3">
                  <c:v>20672.189585330398</c:v>
                </c:pt>
                <c:pt idx="4">
                  <c:v>21795.852640571797</c:v>
                </c:pt>
                <c:pt idx="5">
                  <c:v>26233.582641396202</c:v>
                </c:pt>
                <c:pt idx="6">
                  <c:v>27540.336823149602</c:v>
                </c:pt>
                <c:pt idx="7">
                  <c:v>27646.791822169802</c:v>
                </c:pt>
                <c:pt idx="8">
                  <c:v>28551.813170450401</c:v>
                </c:pt>
                <c:pt idx="9">
                  <c:v>20428.583709931798</c:v>
                </c:pt>
                <c:pt idx="10">
                  <c:v>20011.174990211202</c:v>
                </c:pt>
                <c:pt idx="11">
                  <c:v>15795.1052477064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C-47A9-A24A-4B8AEC15A97E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สำนักงานมหาวิทยาลัย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C-47A9-A24A-4B8AEC15A97E}"/>
            </c:ext>
          </c:extLst>
        </c:ser>
        <c:ser>
          <c:idx val="2"/>
          <c:order val="2"/>
          <c:tx>
            <c:strRef>
              <c:f>'กราฟ68-69 สำนักบริหารวิชาการ 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สำนักบริหารวิชาการ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สำนักบริหารวิชาการ '!$E$32:$E$43</c:f>
              <c:numCache>
                <c:formatCode>#,##0.00</c:formatCode>
                <c:ptCount val="12"/>
                <c:pt idx="0">
                  <c:v>19594.183000000001</c:v>
                </c:pt>
                <c:pt idx="1">
                  <c:v>15576.105</c:v>
                </c:pt>
                <c:pt idx="2">
                  <c:v>16579.919999999998</c:v>
                </c:pt>
                <c:pt idx="3">
                  <c:v>13992.099799999998</c:v>
                </c:pt>
                <c:pt idx="4">
                  <c:v>15999.458899999998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3C-47A9-A24A-4B8AEC15A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คณะสัตวศาสตร์และเทคโนโลยี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สัตวศาสตร์'!$C$31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สัตวศาสตร์'!$B$32:$B$43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สัตวศาสตร์'!$C$32:$C$43</c:f>
              <c:numCache>
                <c:formatCode>#,##0.00</c:formatCode>
                <c:ptCount val="12"/>
                <c:pt idx="0">
                  <c:v>208113.87</c:v>
                </c:pt>
                <c:pt idx="1">
                  <c:v>241001.73</c:v>
                </c:pt>
                <c:pt idx="2">
                  <c:v>319021.92</c:v>
                </c:pt>
                <c:pt idx="3">
                  <c:v>290323.83</c:v>
                </c:pt>
                <c:pt idx="4">
                  <c:v>235726.16</c:v>
                </c:pt>
                <c:pt idx="5">
                  <c:v>215174.85</c:v>
                </c:pt>
                <c:pt idx="6">
                  <c:v>247528.69</c:v>
                </c:pt>
                <c:pt idx="7">
                  <c:v>235210.89</c:v>
                </c:pt>
                <c:pt idx="8">
                  <c:v>251710.22</c:v>
                </c:pt>
                <c:pt idx="9">
                  <c:v>211628.95</c:v>
                </c:pt>
                <c:pt idx="10">
                  <c:v>167800.01</c:v>
                </c:pt>
                <c:pt idx="11">
                  <c:v>163900.13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5A-453F-A864-17DBF033A671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5A-453F-A864-17DBF033A671}"/>
            </c:ext>
          </c:extLst>
        </c:ser>
        <c:ser>
          <c:idx val="2"/>
          <c:order val="2"/>
          <c:tx>
            <c:strRef>
              <c:f>'กราฟ68-69 สัตวศาสตร์'!$E$31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สัตวศาสตร์'!$B$32:$B$43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สัตวศาสตร์'!$E$32:$E$43</c:f>
              <c:numCache>
                <c:formatCode>#,##0.00</c:formatCode>
                <c:ptCount val="12"/>
                <c:pt idx="0">
                  <c:v>188468.16</c:v>
                </c:pt>
                <c:pt idx="1">
                  <c:v>231411.87</c:v>
                </c:pt>
                <c:pt idx="2">
                  <c:v>239054.99</c:v>
                </c:pt>
                <c:pt idx="3">
                  <c:v>252408.12</c:v>
                </c:pt>
                <c:pt idx="4">
                  <c:v>294991.46000000002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5A-453F-A864-17DBF033A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+ ศูนย์วิจัยพลังงาน</a:t>
            </a:r>
            <a:endParaRPr lang="en-US" sz="1400"/>
          </a:p>
        </c:rich>
      </c:tx>
      <c:layout>
        <c:manualLayout>
          <c:xMode val="edge"/>
          <c:yMode val="edge"/>
          <c:x val="0.17145669291338586"/>
          <c:y val="4.3103448275862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วิทยาลัยพลังงานทดแทน'!$C$3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วิทยาลัยพลังงานทดแทน'!$B$4:$B$15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วิทยาลัยพลังงานทดแทน'!$C$4:$C$15</c:f>
              <c:numCache>
                <c:formatCode>#,##0.00</c:formatCode>
                <c:ptCount val="12"/>
                <c:pt idx="0">
                  <c:v>10017</c:v>
                </c:pt>
                <c:pt idx="1">
                  <c:v>9289</c:v>
                </c:pt>
                <c:pt idx="2">
                  <c:v>11163</c:v>
                </c:pt>
                <c:pt idx="3">
                  <c:v>11195</c:v>
                </c:pt>
                <c:pt idx="4">
                  <c:v>11671</c:v>
                </c:pt>
                <c:pt idx="5">
                  <c:v>11857</c:v>
                </c:pt>
                <c:pt idx="6">
                  <c:v>15369</c:v>
                </c:pt>
                <c:pt idx="7">
                  <c:v>13778</c:v>
                </c:pt>
                <c:pt idx="8">
                  <c:v>14519</c:v>
                </c:pt>
                <c:pt idx="9">
                  <c:v>15404</c:v>
                </c:pt>
                <c:pt idx="10">
                  <c:v>14340</c:v>
                </c:pt>
                <c:pt idx="11">
                  <c:v>19500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28-4A9A-AB9C-C14DB6B9C07B}"/>
            </c:ext>
          </c:extLst>
        </c:ser>
        <c:ser>
          <c:idx val="1"/>
          <c:order val="1"/>
          <c:tx>
            <c:strRef>
              <c:f>'กราฟ68-69 วิทยาลัยพลังงานทดแทน'!$E$3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วิทยาลัยพลังงานทดแทน'!$B$4:$B$15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วิทยาลัยพลังงานทดแทน'!$E$4:$E$15</c:f>
              <c:numCache>
                <c:formatCode>#,##0.00</c:formatCode>
                <c:ptCount val="12"/>
                <c:pt idx="0">
                  <c:v>22568</c:v>
                </c:pt>
                <c:pt idx="1">
                  <c:v>12051</c:v>
                </c:pt>
                <c:pt idx="2">
                  <c:v>10739</c:v>
                </c:pt>
                <c:pt idx="3">
                  <c:v>10154</c:v>
                </c:pt>
                <c:pt idx="4">
                  <c:v>13737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28-4A9A-AB9C-C14DB6B9C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วิทยาลัยพลังงานทดแทน + ศูนย์วิจัยพลังงาน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วิทยาลัยพลังงานทดแทน'!$C$31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วิทยาลัยพลังงานทดแทน'!$B$32:$B$43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วิทยาลัยพลังงานทดแทน'!$C$32:$C$43</c:f>
              <c:numCache>
                <c:formatCode>#,##0.00</c:formatCode>
                <c:ptCount val="12"/>
                <c:pt idx="0">
                  <c:v>43367.37</c:v>
                </c:pt>
                <c:pt idx="1">
                  <c:v>41029.15</c:v>
                </c:pt>
                <c:pt idx="2">
                  <c:v>49205.25</c:v>
                </c:pt>
                <c:pt idx="3">
                  <c:v>50411.1</c:v>
                </c:pt>
                <c:pt idx="4">
                  <c:v>51514.64</c:v>
                </c:pt>
                <c:pt idx="5">
                  <c:v>54600.86</c:v>
                </c:pt>
                <c:pt idx="6">
                  <c:v>74754.569999999992</c:v>
                </c:pt>
                <c:pt idx="7">
                  <c:v>64072.729999999996</c:v>
                </c:pt>
                <c:pt idx="8">
                  <c:v>68162.850000000006</c:v>
                </c:pt>
                <c:pt idx="9">
                  <c:v>67851.88</c:v>
                </c:pt>
                <c:pt idx="10">
                  <c:v>60798.04</c:v>
                </c:pt>
                <c:pt idx="11">
                  <c:v>77258.91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4E-4D67-919B-673A0F620E31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วิทยาลัยพลังงานทดแทน'!$B$32:$B$43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4E-4D67-919B-673A0F620E31}"/>
            </c:ext>
          </c:extLst>
        </c:ser>
        <c:ser>
          <c:idx val="2"/>
          <c:order val="2"/>
          <c:tx>
            <c:strRef>
              <c:f>'กราฟ68-69 วิทยาลัยพลังงานทดแทน'!$E$31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วิทยาลัยพลังงานทดแทน'!$B$32:$B$43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วิทยาลัยพลังงานทดแทน'!$E$32:$E$43</c:f>
              <c:numCache>
                <c:formatCode>#,##0.00</c:formatCode>
                <c:ptCount val="12"/>
                <c:pt idx="0">
                  <c:v>84491.12</c:v>
                </c:pt>
                <c:pt idx="1">
                  <c:v>52573.75</c:v>
                </c:pt>
                <c:pt idx="2">
                  <c:v>46142.18</c:v>
                </c:pt>
                <c:pt idx="3">
                  <c:v>44026.329999999994</c:v>
                </c:pt>
                <c:pt idx="4">
                  <c:v>64388.939999999995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E-4D67-919B-673A0F620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สำนักฟาร์มมหาวิทยาลัยแม่โจ้</a:t>
            </a:r>
            <a:endParaRPr lang="en-US" sz="1400"/>
          </a:p>
        </c:rich>
      </c:tx>
      <c:layout>
        <c:manualLayout>
          <c:xMode val="edge"/>
          <c:yMode val="edge"/>
          <c:x val="0.2441915225060707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ฟาร์มมหาวิทยาลัยแม่โจ'!$C$3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ฟาร์มมหาวิทยาลัยแม่โจ'!$B$4:$B$15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ฟาร์มมหาวิทยาลัยแม่โจ'!$C$4:$C$15</c:f>
              <c:numCache>
                <c:formatCode>#,##0.00</c:formatCode>
                <c:ptCount val="12"/>
                <c:pt idx="0">
                  <c:v>56967.57</c:v>
                </c:pt>
                <c:pt idx="1">
                  <c:v>62850.39</c:v>
                </c:pt>
                <c:pt idx="2">
                  <c:v>79996</c:v>
                </c:pt>
                <c:pt idx="3">
                  <c:v>75163.459999999992</c:v>
                </c:pt>
                <c:pt idx="4">
                  <c:v>40665.800000000003</c:v>
                </c:pt>
                <c:pt idx="5">
                  <c:v>45428.85</c:v>
                </c:pt>
                <c:pt idx="6">
                  <c:v>38177.379999999997</c:v>
                </c:pt>
                <c:pt idx="7">
                  <c:v>37044</c:v>
                </c:pt>
                <c:pt idx="8">
                  <c:v>40245.230000000003</c:v>
                </c:pt>
                <c:pt idx="9">
                  <c:v>41530.85</c:v>
                </c:pt>
                <c:pt idx="10">
                  <c:v>31451.170000000002</c:v>
                </c:pt>
                <c:pt idx="11">
                  <c:v>34709.149999999994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CC-4F99-A698-A51E186B4291}"/>
            </c:ext>
          </c:extLst>
        </c:ser>
        <c:ser>
          <c:idx val="1"/>
          <c:order val="1"/>
          <c:tx>
            <c:strRef>
              <c:f>'กราฟ68-69 ฟาร์มมหาวิทยาลัยแม่โจ'!$E$3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ฟาร์มมหาวิทยาลัยแม่โจ'!$B$4:$B$15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ฟาร์มมหาวิทยาลัยแม่โจ'!$E$4:$E$15</c:f>
              <c:numCache>
                <c:formatCode>#,##0.00</c:formatCode>
                <c:ptCount val="12"/>
                <c:pt idx="0">
                  <c:v>43462.1</c:v>
                </c:pt>
                <c:pt idx="1">
                  <c:v>48332.83</c:v>
                </c:pt>
                <c:pt idx="2">
                  <c:v>58108.37</c:v>
                </c:pt>
                <c:pt idx="3">
                  <c:v>69294.209999999992</c:v>
                </c:pt>
                <c:pt idx="4">
                  <c:v>58371.21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CC-4F99-A698-A51E186B4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สำนักฟาร์มมหาวิทยาลัยแม่โจ้ 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ฟาร์มมหาวิทยาลัยแม่โจ'!$C$31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ฟาร์มมหาวิทยาลัยแม่โจ'!$B$32:$B$43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ฟาร์มมหาวิทยาลัยแม่โจ'!$C$32:$C$43</c:f>
              <c:numCache>
                <c:formatCode>#,##0.00</c:formatCode>
                <c:ptCount val="12"/>
                <c:pt idx="0">
                  <c:v>268734.09999999998</c:v>
                </c:pt>
                <c:pt idx="1">
                  <c:v>298001.42000000004</c:v>
                </c:pt>
                <c:pt idx="2">
                  <c:v>370714.54999999993</c:v>
                </c:pt>
                <c:pt idx="3">
                  <c:v>343627.74999999994</c:v>
                </c:pt>
                <c:pt idx="4">
                  <c:v>264062.82</c:v>
                </c:pt>
                <c:pt idx="5">
                  <c:v>206868.76</c:v>
                </c:pt>
                <c:pt idx="6">
                  <c:v>173131.52000000002</c:v>
                </c:pt>
                <c:pt idx="7">
                  <c:v>169682.07</c:v>
                </c:pt>
                <c:pt idx="8">
                  <c:v>182839.94000000003</c:v>
                </c:pt>
                <c:pt idx="9">
                  <c:v>192727.52</c:v>
                </c:pt>
                <c:pt idx="10">
                  <c:v>150293.74</c:v>
                </c:pt>
                <c:pt idx="11">
                  <c:v>156225.28999999998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EF-430C-A26D-2046A00D0E3E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ฟาร์มบ้านโปง'!$B$32:$B$43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EF-430C-A26D-2046A00D0E3E}"/>
            </c:ext>
          </c:extLst>
        </c:ser>
        <c:ser>
          <c:idx val="2"/>
          <c:order val="2"/>
          <c:tx>
            <c:strRef>
              <c:f>'กราฟ68-69 ฟาร์มมหาวิทยาลัยแม่โจ'!$E$31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ฟาร์มมหาวิทยาลัยแม่โจ'!$B$32:$B$43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ฟาร์มมหาวิทยาลัยแม่โจ'!$E$32:$E$43</c:f>
              <c:numCache>
                <c:formatCode>#,##0.00</c:formatCode>
                <c:ptCount val="12"/>
                <c:pt idx="0">
                  <c:v>191692.96</c:v>
                </c:pt>
                <c:pt idx="1">
                  <c:v>215072.44000000003</c:v>
                </c:pt>
                <c:pt idx="2">
                  <c:v>254944.56999999998</c:v>
                </c:pt>
                <c:pt idx="3">
                  <c:v>299964.74999999994</c:v>
                </c:pt>
                <c:pt idx="4">
                  <c:v>256603.75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EF-430C-A26D-2046A00D0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มหาวิทยาลัยแม่โจ้-แพร่ เฉลิมพระเกียรติ</a:t>
            </a:r>
            <a:endParaRPr lang="en-US" sz="1400"/>
          </a:p>
        </c:rich>
      </c:tx>
      <c:layout>
        <c:manualLayout>
          <c:xMode val="edge"/>
          <c:yMode val="edge"/>
          <c:x val="0.2441915225060707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แม่โจ้-แพร่1'!$C$3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แม่โจ้-แพร่1'!$B$4:$B$15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แม่โจ้-แพร่1'!$C$4:$C$15</c:f>
              <c:numCache>
                <c:formatCode>#,##0.00</c:formatCode>
                <c:ptCount val="12"/>
                <c:pt idx="0">
                  <c:v>70588.34</c:v>
                </c:pt>
                <c:pt idx="1">
                  <c:v>74900.570000000007</c:v>
                </c:pt>
                <c:pt idx="2">
                  <c:v>101697.33</c:v>
                </c:pt>
                <c:pt idx="3">
                  <c:v>74370.3</c:v>
                </c:pt>
                <c:pt idx="4">
                  <c:v>110183.36</c:v>
                </c:pt>
                <c:pt idx="5">
                  <c:v>91551.18</c:v>
                </c:pt>
                <c:pt idx="6">
                  <c:v>110183.36</c:v>
                </c:pt>
                <c:pt idx="7">
                  <c:v>115490.72</c:v>
                </c:pt>
                <c:pt idx="8">
                  <c:v>123567.22</c:v>
                </c:pt>
                <c:pt idx="9">
                  <c:v>113875.63</c:v>
                </c:pt>
                <c:pt idx="10">
                  <c:v>76425.490000000005</c:v>
                </c:pt>
                <c:pt idx="11">
                  <c:v>85471.99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C2-4DFC-A9A4-171CDBAE4C7E}"/>
            </c:ext>
          </c:extLst>
        </c:ser>
        <c:ser>
          <c:idx val="1"/>
          <c:order val="1"/>
          <c:tx>
            <c:strRef>
              <c:f>'กราฟ68-69 แม่โจ้-แพร่1'!$E$3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แม่โจ้-แพร่1'!$B$4:$B$15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แม่โจ้-แพร่1'!$E$4:$E$15</c:f>
              <c:numCache>
                <c:formatCode>#,##0.00</c:formatCode>
                <c:ptCount val="12"/>
                <c:pt idx="0">
                  <c:v>81831.570000000007</c:v>
                </c:pt>
                <c:pt idx="1">
                  <c:v>91553.2</c:v>
                </c:pt>
                <c:pt idx="2">
                  <c:v>103493.59</c:v>
                </c:pt>
                <c:pt idx="3">
                  <c:v>76773.709999999992</c:v>
                </c:pt>
                <c:pt idx="4">
                  <c:v>75198.78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C2-4DFC-A9A4-171CDBAE4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มหาวิทยาลัยแม่โจ้-แพร่ เฉลิมพระเกียรติ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แม่โจ้-แพร่1'!$C$31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แม่โจ้-แพร่1'!$B$32:$B$43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แม่โจ้-แพร่1'!$C$32:$C$43</c:f>
              <c:numCache>
                <c:formatCode>#,##0.00</c:formatCode>
                <c:ptCount val="12"/>
                <c:pt idx="0">
                  <c:v>309592.83999999997</c:v>
                </c:pt>
                <c:pt idx="1">
                  <c:v>335643.18</c:v>
                </c:pt>
                <c:pt idx="2">
                  <c:v>477466.3</c:v>
                </c:pt>
                <c:pt idx="3">
                  <c:v>339208.9</c:v>
                </c:pt>
                <c:pt idx="4">
                  <c:v>335515.28000000003</c:v>
                </c:pt>
                <c:pt idx="5">
                  <c:v>419156.92</c:v>
                </c:pt>
                <c:pt idx="6">
                  <c:v>473524.87999999995</c:v>
                </c:pt>
                <c:pt idx="7">
                  <c:v>505793.19</c:v>
                </c:pt>
                <c:pt idx="8">
                  <c:v>529859.22</c:v>
                </c:pt>
                <c:pt idx="9">
                  <c:v>483714.69</c:v>
                </c:pt>
                <c:pt idx="10">
                  <c:v>325925.44</c:v>
                </c:pt>
                <c:pt idx="11">
                  <c:v>351250.99000000005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80-4DED-A31A-70CF99E80A71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แม่โจ้-แพร่1'!$B$32:$B$43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80-4DED-A31A-70CF99E80A71}"/>
            </c:ext>
          </c:extLst>
        </c:ser>
        <c:ser>
          <c:idx val="2"/>
          <c:order val="2"/>
          <c:tx>
            <c:strRef>
              <c:f>'กราฟ68-69 แม่โจ้-แพร่1'!$E$31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แม่โจ้-แพร่1'!$B$32:$B$43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แม่โจ้-แพร่1'!$E$32:$E$43</c:f>
              <c:numCache>
                <c:formatCode>#,##0.00</c:formatCode>
                <c:ptCount val="12"/>
                <c:pt idx="0">
                  <c:v>339961.06</c:v>
                </c:pt>
                <c:pt idx="1">
                  <c:v>394156.27</c:v>
                </c:pt>
                <c:pt idx="2">
                  <c:v>439651.31</c:v>
                </c:pt>
                <c:pt idx="3">
                  <c:v>330900.62</c:v>
                </c:pt>
                <c:pt idx="4">
                  <c:v>330007.89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80-4DED-A31A-70CF99E80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มหาวิทยาลัยแม่โจ้ - ชุมพร</a:t>
            </a:r>
            <a:endParaRPr lang="en-US" sz="1400"/>
          </a:p>
        </c:rich>
      </c:tx>
      <c:layout>
        <c:manualLayout>
          <c:xMode val="edge"/>
          <c:yMode val="edge"/>
          <c:x val="0.3397858699707423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แม่โจ้-ชุมพร1 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แม่โจ้-ชุมพร1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แม่โจ้-ชุมพร1 '!$C$4:$C$15</c:f>
              <c:numCache>
                <c:formatCode>#,##0.00</c:formatCode>
                <c:ptCount val="12"/>
                <c:pt idx="0">
                  <c:v>23185.29</c:v>
                </c:pt>
                <c:pt idx="1">
                  <c:v>22792.94</c:v>
                </c:pt>
                <c:pt idx="2">
                  <c:v>30884.41</c:v>
                </c:pt>
                <c:pt idx="3">
                  <c:v>25711.37</c:v>
                </c:pt>
                <c:pt idx="4">
                  <c:v>33578.479999999996</c:v>
                </c:pt>
                <c:pt idx="5">
                  <c:v>25986.32</c:v>
                </c:pt>
                <c:pt idx="6">
                  <c:v>33578.479999999996</c:v>
                </c:pt>
                <c:pt idx="7">
                  <c:v>33075.600000000006</c:v>
                </c:pt>
                <c:pt idx="8">
                  <c:v>30322.760000000002</c:v>
                </c:pt>
                <c:pt idx="9">
                  <c:v>29375.53</c:v>
                </c:pt>
                <c:pt idx="10">
                  <c:v>25545.29</c:v>
                </c:pt>
                <c:pt idx="11">
                  <c:v>28177.820000000003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C9-466F-BC24-32E1A3159109}"/>
            </c:ext>
          </c:extLst>
        </c:ser>
        <c:ser>
          <c:idx val="1"/>
          <c:order val="1"/>
          <c:tx>
            <c:strRef>
              <c:f>'กราฟ68-69 แม่โจ้-ชุมพร1 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แม่โจ้-ชุมพร1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แม่โจ้-ชุมพร1 '!$E$4:$E$15</c:f>
              <c:numCache>
                <c:formatCode>#,##0.00</c:formatCode>
                <c:ptCount val="12"/>
                <c:pt idx="0">
                  <c:v>27504.49</c:v>
                </c:pt>
                <c:pt idx="1">
                  <c:v>29699.910000000003</c:v>
                </c:pt>
                <c:pt idx="2">
                  <c:v>31940.25</c:v>
                </c:pt>
                <c:pt idx="3">
                  <c:v>24779.03</c:v>
                </c:pt>
                <c:pt idx="4">
                  <c:v>24496.739999999998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C9-466F-BC24-32E1A3159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มหาวิทยาลัยแม่โจ้ - ชุมพร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917797370091829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แม่โจ้-ชุมพร1 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แม่โจ้-ชุมพร1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แม่โจ้-ชุมพร1 '!$C$32:$C$43</c:f>
              <c:numCache>
                <c:formatCode>#,##0.00</c:formatCode>
                <c:ptCount val="12"/>
                <c:pt idx="0">
                  <c:v>113567.71000000002</c:v>
                </c:pt>
                <c:pt idx="1">
                  <c:v>113410.39999999998</c:v>
                </c:pt>
                <c:pt idx="2">
                  <c:v>154274.63</c:v>
                </c:pt>
                <c:pt idx="3">
                  <c:v>125168.59</c:v>
                </c:pt>
                <c:pt idx="4">
                  <c:v>135076.6</c:v>
                </c:pt>
                <c:pt idx="5">
                  <c:v>130718.26</c:v>
                </c:pt>
                <c:pt idx="6">
                  <c:v>159317.13999999998</c:v>
                </c:pt>
                <c:pt idx="7">
                  <c:v>162834.59</c:v>
                </c:pt>
                <c:pt idx="8">
                  <c:v>147224.35999999999</c:v>
                </c:pt>
                <c:pt idx="9">
                  <c:v>138270.5</c:v>
                </c:pt>
                <c:pt idx="10">
                  <c:v>121685.64</c:v>
                </c:pt>
                <c:pt idx="11">
                  <c:v>130765.27999999998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D-4753-95F8-5525F86B2C99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แม่โจ้-ชุมพร1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ED-4753-95F8-5525F86B2C99}"/>
            </c:ext>
          </c:extLst>
        </c:ser>
        <c:ser>
          <c:idx val="2"/>
          <c:order val="2"/>
          <c:tx>
            <c:strRef>
              <c:f>'กราฟ68-69 แม่โจ้-ชุมพร1 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แม่โจ้-ชุมพร1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แม่โจ้-ชุมพร1 '!$E$32:$E$43</c:f>
              <c:numCache>
                <c:formatCode>#,##0.00</c:formatCode>
                <c:ptCount val="12"/>
                <c:pt idx="0">
                  <c:v>125181.9</c:v>
                </c:pt>
                <c:pt idx="1">
                  <c:v>140053.87</c:v>
                </c:pt>
                <c:pt idx="2">
                  <c:v>122122.85</c:v>
                </c:pt>
                <c:pt idx="3">
                  <c:v>113100.94</c:v>
                </c:pt>
                <c:pt idx="4">
                  <c:v>113626.17000000001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ED-4753-95F8-5525F86B2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สระว่ายน้ำ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สระว่ายน้ำ'!$C$3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สระว่ายน้ำ'!$B$4:$B$15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สระว่ายน้ำ'!$C$4:$C$15</c:f>
              <c:numCache>
                <c:formatCode>#,##0.00</c:formatCode>
                <c:ptCount val="12"/>
                <c:pt idx="0">
                  <c:v>2400</c:v>
                </c:pt>
                <c:pt idx="1">
                  <c:v>3050</c:v>
                </c:pt>
                <c:pt idx="2">
                  <c:v>4050</c:v>
                </c:pt>
                <c:pt idx="3">
                  <c:v>4100</c:v>
                </c:pt>
                <c:pt idx="4">
                  <c:v>3250</c:v>
                </c:pt>
                <c:pt idx="5">
                  <c:v>3325</c:v>
                </c:pt>
                <c:pt idx="6">
                  <c:v>3433</c:v>
                </c:pt>
                <c:pt idx="7">
                  <c:v>4600</c:v>
                </c:pt>
                <c:pt idx="8">
                  <c:v>4500</c:v>
                </c:pt>
                <c:pt idx="9">
                  <c:v>3600</c:v>
                </c:pt>
                <c:pt idx="10">
                  <c:v>3350</c:v>
                </c:pt>
                <c:pt idx="11">
                  <c:v>4850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CA-46D4-95DC-EF6462CBE440}"/>
            </c:ext>
          </c:extLst>
        </c:ser>
        <c:ser>
          <c:idx val="1"/>
          <c:order val="1"/>
          <c:tx>
            <c:strRef>
              <c:f>'กราฟ68-69 สระว่ายน้ำ'!$E$3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สระว่ายน้ำ'!$B$4:$B$15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สระว่ายน้ำ'!$E$4:$E$15</c:f>
              <c:numCache>
                <c:formatCode>#,##0.00</c:formatCode>
                <c:ptCount val="12"/>
                <c:pt idx="0">
                  <c:v>5006</c:v>
                </c:pt>
                <c:pt idx="1">
                  <c:v>5441</c:v>
                </c:pt>
                <c:pt idx="2">
                  <c:v>7850</c:v>
                </c:pt>
                <c:pt idx="3">
                  <c:v>6</c:v>
                </c:pt>
                <c:pt idx="4">
                  <c:v>2070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CA-46D4-95DC-EF6462CBE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  <a:endParaRPr lang="en-US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สระว่ายน้ำ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สระว่ายน้ำ'!$C$31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สระว่ายน้ำ'!$B$32:$B$43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สระว่ายน้ำ'!$C$32:$C$43</c:f>
              <c:numCache>
                <c:formatCode>#,##0.00</c:formatCode>
                <c:ptCount val="12"/>
                <c:pt idx="0">
                  <c:v>10069.450344000001</c:v>
                </c:pt>
                <c:pt idx="1">
                  <c:v>13250.845688500001</c:v>
                </c:pt>
                <c:pt idx="2">
                  <c:v>17403.322351499999</c:v>
                </c:pt>
                <c:pt idx="3">
                  <c:v>18056.775723999999</c:v>
                </c:pt>
                <c:pt idx="4">
                  <c:v>13385.636582499999</c:v>
                </c:pt>
                <c:pt idx="5">
                  <c:v>13883.6047315</c:v>
                </c:pt>
                <c:pt idx="6">
                  <c:v>14485.07633736</c:v>
                </c:pt>
                <c:pt idx="7">
                  <c:v>19079.310428000001</c:v>
                </c:pt>
                <c:pt idx="8">
                  <c:v>18872.490330000001</c:v>
                </c:pt>
                <c:pt idx="9">
                  <c:v>14920.995563999999</c:v>
                </c:pt>
                <c:pt idx="10">
                  <c:v>13380.672376</c:v>
                </c:pt>
                <c:pt idx="11">
                  <c:v>23440.454538500002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66-4C6A-92F5-C20E62AB80F0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สระว่ายน้ำ'!$B$32:$B$43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66-4C6A-92F5-C20E62AB80F0}"/>
            </c:ext>
          </c:extLst>
        </c:ser>
        <c:ser>
          <c:idx val="2"/>
          <c:order val="2"/>
          <c:tx>
            <c:strRef>
              <c:f>'กราฟ68-69 สระว่ายน้ำ'!$E$31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สระว่ายน้ำ'!$B$32:$B$43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สระว่ายน้ำ'!$E$32:$E$43</c:f>
              <c:numCache>
                <c:formatCode>#,##0.00</c:formatCode>
                <c:ptCount val="12"/>
                <c:pt idx="0">
                  <c:v>19595.168318759999</c:v>
                </c:pt>
                <c:pt idx="1">
                  <c:v>22316.039996890002</c:v>
                </c:pt>
                <c:pt idx="2">
                  <c:v>31377.550962500001</c:v>
                </c:pt>
                <c:pt idx="3">
                  <c:v>24.360073499999999</c:v>
                </c:pt>
                <c:pt idx="4">
                  <c:v>8308.6650288000001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66-4C6A-92F5-C20E62AB8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หอพักนักศึกษา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หอพักนักศึกษา'!$C$3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หอพักนักศึกษา'!$B$4:$B$15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หอพักนักศึกษา'!$C$4:$C$15</c:f>
              <c:numCache>
                <c:formatCode>#,##0.00</c:formatCode>
                <c:ptCount val="12"/>
                <c:pt idx="0">
                  <c:v>67049.999999999956</c:v>
                </c:pt>
                <c:pt idx="1">
                  <c:v>71315</c:v>
                </c:pt>
                <c:pt idx="2">
                  <c:v>61628</c:v>
                </c:pt>
                <c:pt idx="3">
                  <c:v>27354</c:v>
                </c:pt>
                <c:pt idx="4">
                  <c:v>21772</c:v>
                </c:pt>
                <c:pt idx="5">
                  <c:v>43682</c:v>
                </c:pt>
                <c:pt idx="6">
                  <c:v>97728</c:v>
                </c:pt>
                <c:pt idx="7">
                  <c:v>102540</c:v>
                </c:pt>
                <c:pt idx="8">
                  <c:v>91712</c:v>
                </c:pt>
                <c:pt idx="9">
                  <c:v>99915</c:v>
                </c:pt>
                <c:pt idx="10">
                  <c:v>50036</c:v>
                </c:pt>
                <c:pt idx="11">
                  <c:v>53715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A2-4AA3-A46D-F7737606FD8D}"/>
            </c:ext>
          </c:extLst>
        </c:ser>
        <c:ser>
          <c:idx val="1"/>
          <c:order val="1"/>
          <c:tx>
            <c:strRef>
              <c:f>'กราฟ68-69 หอพักนักศึกษา'!$E$3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หอพักนักศึกษา'!$B$4:$B$15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หอพักนักศึกษา'!$E$4:$E$15</c:f>
              <c:numCache>
                <c:formatCode>#,##0.00</c:formatCode>
                <c:ptCount val="12"/>
                <c:pt idx="0">
                  <c:v>42402</c:v>
                </c:pt>
                <c:pt idx="1">
                  <c:v>51136</c:v>
                </c:pt>
                <c:pt idx="2">
                  <c:v>46925</c:v>
                </c:pt>
                <c:pt idx="3">
                  <c:v>28845</c:v>
                </c:pt>
                <c:pt idx="4">
                  <c:v>20556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A2-4AA3-A46D-F7737606F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หอพักนักศึกษา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หอพักนักศึกษา'!$C$31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หอพักนักศึกษา'!$B$32:$B$43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หอพักนักศึกษา'!$C$32:$C$43</c:f>
              <c:numCache>
                <c:formatCode>#,##0.00</c:formatCode>
                <c:ptCount val="12"/>
                <c:pt idx="0">
                  <c:v>281323.7087102998</c:v>
                </c:pt>
                <c:pt idx="1">
                  <c:v>309821.21554614999</c:v>
                </c:pt>
                <c:pt idx="2">
                  <c:v>264828.75875063997</c:v>
                </c:pt>
                <c:pt idx="3">
                  <c:v>120465.02191655998</c:v>
                </c:pt>
                <c:pt idx="4">
                  <c:v>89672.805424120015</c:v>
                </c:pt>
                <c:pt idx="5">
                  <c:v>182402.06270684002</c:v>
                </c:pt>
                <c:pt idx="6">
                  <c:v>412352.77048256004</c:v>
                </c:pt>
                <c:pt idx="7">
                  <c:v>425314.24164440006</c:v>
                </c:pt>
                <c:pt idx="8">
                  <c:v>384610.69567288004</c:v>
                </c:pt>
                <c:pt idx="9">
                  <c:v>414097.13696385</c:v>
                </c:pt>
                <c:pt idx="10">
                  <c:v>199843.98239936001</c:v>
                </c:pt>
                <c:pt idx="11">
                  <c:v>214568.63097569998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4-4D3A-9862-75AD1D3F0F00}"/>
            </c:ext>
          </c:extLst>
        </c:ser>
        <c:ser>
          <c:idx val="1"/>
          <c:order val="1"/>
          <c:tx>
            <c:strRef>
              <c:f>'[6]กราฟ64-65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'[6]กราฟ65-66 หอพักนักศึกษา'!$B$32:$B$43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'[6]กราฟ64-65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4-4D3A-9862-75AD1D3F0F00}"/>
            </c:ext>
          </c:extLst>
        </c:ser>
        <c:ser>
          <c:idx val="2"/>
          <c:order val="2"/>
          <c:tx>
            <c:strRef>
              <c:f>'กราฟ68-69 หอพักนักศึกษา'!$E$31</c:f>
              <c:strCache>
                <c:ptCount val="1"/>
                <c:pt idx="0">
                  <c:v>ค่าไฟฟ้า 69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หอพักนักศึกษา'!$B$32:$B$43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หอพักนักศึกษา'!$E$32:$E$43</c:f>
              <c:numCache>
                <c:formatCode>#,##0.00</c:formatCode>
                <c:ptCount val="12"/>
                <c:pt idx="0">
                  <c:v>165962.94538452002</c:v>
                </c:pt>
                <c:pt idx="1">
                  <c:v>209727.05636684</c:v>
                </c:pt>
                <c:pt idx="2">
                  <c:v>187575.75816124998</c:v>
                </c:pt>
                <c:pt idx="3">
                  <c:v>117111.02321625</c:v>
                </c:pt>
                <c:pt idx="4">
                  <c:v>82491.263962240002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14-4D3A-9862-75AD1D3F0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  <a:cs typeface="+mn-cs"/>
              </a:rPr>
              <a:t>คณะพัฒนาการท่องเที่ยว </a:t>
            </a:r>
            <a:endParaRPr lang="th-TH" sz="1400" b="0">
              <a:cs typeface="+mn-cs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 sz="1400" b="0" i="0" u="none" strike="noStrike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'กราฟ68-69 คณะพัฒนาการท่องเที่ยว'!$C$3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คณะพัฒนาการท่องเที่ยว'!$B$4:$B$15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คณะพัฒนาการท่องเที่ยว'!$C$4:$C$15</c:f>
              <c:numCache>
                <c:formatCode>#,##0.00</c:formatCode>
                <c:ptCount val="12"/>
                <c:pt idx="0">
                  <c:v>11379.00000000004</c:v>
                </c:pt>
                <c:pt idx="1">
                  <c:v>12989.799999999985</c:v>
                </c:pt>
                <c:pt idx="2">
                  <c:v>7480.2999999999884</c:v>
                </c:pt>
                <c:pt idx="3">
                  <c:v>10315.9</c:v>
                </c:pt>
                <c:pt idx="4">
                  <c:v>22636.999999999993</c:v>
                </c:pt>
                <c:pt idx="5">
                  <c:v>5534.1399999999994</c:v>
                </c:pt>
                <c:pt idx="6">
                  <c:v>8484.5600000000013</c:v>
                </c:pt>
                <c:pt idx="7">
                  <c:v>24162.599999999995</c:v>
                </c:pt>
                <c:pt idx="8">
                  <c:v>9227.7000000000007</c:v>
                </c:pt>
                <c:pt idx="9">
                  <c:v>8198</c:v>
                </c:pt>
                <c:pt idx="10">
                  <c:v>10501.000000000018</c:v>
                </c:pt>
                <c:pt idx="11">
                  <c:v>4923.9999999999955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E8-4549-AD85-BCDF5E6F3C5F}"/>
            </c:ext>
          </c:extLst>
        </c:ser>
        <c:ser>
          <c:idx val="1"/>
          <c:order val="1"/>
          <c:tx>
            <c:strRef>
              <c:f>'กราฟ68-69 คณะพัฒนาการท่องเที่ยว'!$E$3</c:f>
              <c:strCache>
                <c:ptCount val="1"/>
                <c:pt idx="0">
                  <c:v>ค่าพลังงานไฟฟ้า 69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'กราฟ68-69 คณะพัฒนาการท่องเที่ยว'!$B$4:$B$15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'กราฟ68-69 คณะพัฒนาการท่องเที่ยว'!$E$4:$E$15</c:f>
              <c:numCache>
                <c:formatCode>#,##0.00</c:formatCode>
                <c:ptCount val="12"/>
                <c:pt idx="0">
                  <c:v>4239.7799999999988</c:v>
                </c:pt>
                <c:pt idx="1">
                  <c:v>4232.2200000000012</c:v>
                </c:pt>
                <c:pt idx="2">
                  <c:v>10510.999999999984</c:v>
                </c:pt>
                <c:pt idx="3">
                  <c:v>8012.9999999999982</c:v>
                </c:pt>
                <c:pt idx="4">
                  <c:v>7465.5999999999985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E8-4549-AD85-BCDF5E6F3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28</xdr:row>
      <xdr:rowOff>0</xdr:rowOff>
    </xdr:from>
    <xdr:to>
      <xdr:col>14</xdr:col>
      <xdr:colOff>464820</xdr:colOff>
      <xdr:row>42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1</xdr:row>
      <xdr:rowOff>53340</xdr:rowOff>
    </xdr:from>
    <xdr:to>
      <xdr:col>14</xdr:col>
      <xdr:colOff>350520</xdr:colOff>
      <xdr:row>15</xdr:row>
      <xdr:rowOff>53340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0</xdr:row>
      <xdr:rowOff>236220</xdr:rowOff>
    </xdr:from>
    <xdr:to>
      <xdr:col>14</xdr:col>
      <xdr:colOff>434340</xdr:colOff>
      <xdr:row>14</xdr:row>
      <xdr:rowOff>236220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1</xdr:row>
      <xdr:rowOff>30480</xdr:rowOff>
    </xdr:from>
    <xdr:to>
      <xdr:col>14</xdr:col>
      <xdr:colOff>434340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198120</xdr:colOff>
      <xdr:row>1</xdr:row>
      <xdr:rowOff>38100</xdr:rowOff>
    </xdr:from>
    <xdr:to>
      <xdr:col>14</xdr:col>
      <xdr:colOff>396240</xdr:colOff>
      <xdr:row>15</xdr:row>
      <xdr:rowOff>38100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1</xdr:row>
      <xdr:rowOff>38100</xdr:rowOff>
    </xdr:from>
    <xdr:to>
      <xdr:col>14</xdr:col>
      <xdr:colOff>434340</xdr:colOff>
      <xdr:row>15</xdr:row>
      <xdr:rowOff>38100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167640</xdr:colOff>
      <xdr:row>1</xdr:row>
      <xdr:rowOff>30480</xdr:rowOff>
    </xdr:from>
    <xdr:to>
      <xdr:col>14</xdr:col>
      <xdr:colOff>365760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0</xdr:row>
      <xdr:rowOff>228600</xdr:rowOff>
    </xdr:from>
    <xdr:to>
      <xdr:col>14</xdr:col>
      <xdr:colOff>434340</xdr:colOff>
      <xdr:row>14</xdr:row>
      <xdr:rowOff>228600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0</xdr:row>
      <xdr:rowOff>243840</xdr:rowOff>
    </xdr:from>
    <xdr:to>
      <xdr:col>14</xdr:col>
      <xdr:colOff>480060</xdr:colOff>
      <xdr:row>14</xdr:row>
      <xdr:rowOff>243840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289560</xdr:colOff>
      <xdr:row>1</xdr:row>
      <xdr:rowOff>30480</xdr:rowOff>
    </xdr:from>
    <xdr:to>
      <xdr:col>14</xdr:col>
      <xdr:colOff>487680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259080</xdr:colOff>
      <xdr:row>1</xdr:row>
      <xdr:rowOff>22860</xdr:rowOff>
    </xdr:from>
    <xdr:to>
      <xdr:col>14</xdr:col>
      <xdr:colOff>457200</xdr:colOff>
      <xdr:row>15</xdr:row>
      <xdr:rowOff>22860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320040</xdr:colOff>
      <xdr:row>1</xdr:row>
      <xdr:rowOff>15240</xdr:rowOff>
    </xdr:from>
    <xdr:to>
      <xdr:col>14</xdr:col>
      <xdr:colOff>518160</xdr:colOff>
      <xdr:row>15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289560</xdr:colOff>
      <xdr:row>1</xdr:row>
      <xdr:rowOff>30480</xdr:rowOff>
    </xdr:from>
    <xdr:to>
      <xdr:col>14</xdr:col>
      <xdr:colOff>487680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45720</xdr:rowOff>
    </xdr:from>
    <xdr:to>
      <xdr:col>14</xdr:col>
      <xdr:colOff>502920</xdr:colOff>
      <xdr:row>15</xdr:row>
      <xdr:rowOff>45720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</xdr:row>
      <xdr:rowOff>53340</xdr:rowOff>
    </xdr:from>
    <xdr:to>
      <xdr:col>14</xdr:col>
      <xdr:colOff>426720</xdr:colOff>
      <xdr:row>15</xdr:row>
      <xdr:rowOff>53340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243840</xdr:colOff>
      <xdr:row>1</xdr:row>
      <xdr:rowOff>38100</xdr:rowOff>
    </xdr:from>
    <xdr:to>
      <xdr:col>14</xdr:col>
      <xdr:colOff>441960</xdr:colOff>
      <xdr:row>15</xdr:row>
      <xdr:rowOff>38100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1</xdr:row>
      <xdr:rowOff>15240</xdr:rowOff>
    </xdr:from>
    <xdr:to>
      <xdr:col>14</xdr:col>
      <xdr:colOff>533400</xdr:colOff>
      <xdr:row>15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38100</xdr:colOff>
      <xdr:row>29</xdr:row>
      <xdr:rowOff>0</xdr:rowOff>
    </xdr:from>
    <xdr:to>
      <xdr:col>14</xdr:col>
      <xdr:colOff>502920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5%20(&#3621;&#3591;&#3651;&#3609;&#3591;&#3634;&#3609;&#3592;&#3633;&#3604;&#3585;&#3634;&#3619;&#3614;&#3621;&#3633;&#3591;&#3591;&#3634;&#3609;)/&#3585;&#3619;&#3634;&#3615;&#3648;&#3611;&#3619;&#3637;&#3618;&#3610;&#3648;&#3607;&#3637;&#3618;&#3610;&#3585;&#3634;&#3619;&#3651;&#3594;&#3657;&#3614;&#3621;&#3633;&#3591;&#3591;&#3634;&#3609;&#3652;&#3615;&#3615;&#3657;&#3634;%20&#3588;&#3603;&#3632;,&#3626;&#3635;&#3609;&#3633;&#3585;%2064-6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6%20(&#3621;&#3591;&#3651;&#3609;&#3591;&#3634;&#3609;&#3592;&#3633;&#3604;&#3585;&#3634;&#3619;&#3614;&#3621;&#3633;&#3591;&#3591;&#3634;&#3609;)/&#3585;&#3619;&#3634;&#3615;&#3648;&#3611;&#3619;&#3637;&#3618;&#3610;&#3648;&#3607;&#3637;&#3618;&#3610;&#3585;&#3634;&#3619;&#3651;&#3594;&#3657;&#3614;&#3621;&#3633;&#3591;&#3591;&#3634;&#3609;&#3652;&#3615;&#3615;&#3657;&#3634;%20&#3588;&#3603;&#3632;,&#3626;&#3635;&#3609;&#3633;&#3585;%2065-6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5-คณะ,สำนัก"/>
      <sheetName val="กราฟ64-65 แม่โจ้-ชุมพร1 "/>
      <sheetName val="กราฟ64-65 แม่โจ้-แพร่1"/>
      <sheetName val="กราฟ64-65 ฟาร์มพร้าว1"/>
      <sheetName val="กราฟ64-65 ฟาร์มบ้านโปง"/>
      <sheetName val="กราฟ64-65โครงการแปรรูปผลิต"/>
      <sheetName val="กราฟ64-65 วิทยาลัยพลังงานทดแทน"/>
      <sheetName val="กราฟ64-65 สัตวศาสตร์"/>
      <sheetName val="กราฟ64-65-คลินิกรักษาสัตว์"/>
      <sheetName val="กราฟ64-65 คณะเทคโนโลยีการประมง"/>
      <sheetName val="กราฟ64-65 คณะวิศกรรมศาสตร์"/>
      <sheetName val="กราฟ64-65 ศูนย์อาคารที่พัก"/>
      <sheetName val="กราฟ64-65 ศูนย์วิจัยพลังงาน"/>
      <sheetName val="กราฟ64-65 สำนักวิจัยและส่งเสริม"/>
      <sheetName val="กราฟ64-65 คณะผลิตกรรมการเกษตร"/>
      <sheetName val="กราฟ64-65 คณะสถาปัตยกรรมศาสตร์"/>
      <sheetName val="กราฟ64-65 คณะเทคโนโลยีการสือสาร"/>
      <sheetName val="กราฟ64-65 คณะเศรษศาสตร์"/>
      <sheetName val="กราฟ64-65 คณะวิทยาศาสตร์"/>
      <sheetName val="กราฟ64-65 ศูนย์กล้วยไม้"/>
      <sheetName val="กราฟ64-65 วิทยาลัยบริหารศาสตร์"/>
      <sheetName val="กราฟ64-65 คณะบริหารธุรกิจ"/>
      <sheetName val="กราฟ64-65 สำนักหอสมุด"/>
      <sheetName val="กราฟ64-65 คณะศิลป์ศาสตร์"/>
      <sheetName val="กราฟ64-65 คณะพัฒนาการท่องเที่ยว"/>
      <sheetName val="กราฟ64-65 หอพักนักศึกษา"/>
      <sheetName val="กราฟ64-65 โรงอาหาร"/>
      <sheetName val="กราฟ64-65 สระว่ายน้ำ"/>
      <sheetName val="กราฟ64-65 สำนักงานมหาวิทยาลัย "/>
      <sheetName val="กราฟ64-65 ส่วนกลาง"/>
    </sheetNames>
    <sheetDataSet>
      <sheetData sheetId="0">
        <row r="5">
          <cell r="K5">
            <v>83714.06999999992</v>
          </cell>
          <cell r="L5">
            <v>353275.98852792464</v>
          </cell>
        </row>
        <row r="9">
          <cell r="Y9">
            <v>4850</v>
          </cell>
          <cell r="Z9">
            <v>23440.454538500002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6-คณะ,สำนัก"/>
      <sheetName val="กราฟ65-66 แม่โจ้-ชุมพร1 "/>
      <sheetName val="กราฟ65-66 แม่โจ้-แพร่1"/>
      <sheetName val="กราฟ65-66 ฟาร์มพร้าว1"/>
      <sheetName val="กราฟ65-66 ฟาร์มบ้านโปง"/>
      <sheetName val="กราฟ65-66โครงการแปรรูปผลิต"/>
      <sheetName val="กราฟ65-66 วิทยาลัยพลังงานทดแทน"/>
      <sheetName val="กราฟ65-66 สัตวศาสตร์"/>
      <sheetName val="กราฟ65-66-คลินิกรักษาสัตว์"/>
      <sheetName val="กราฟ65-66 คณะเทคโนโลยีการประมง"/>
      <sheetName val="กราฟ65-66 คณะวิศกรรมศาสตร์"/>
      <sheetName val="กราฟ65-66 ศูนย์อาคารที่พัก"/>
      <sheetName val="กราฟ65-66 ศูนย์วิจัยพลังงาน"/>
      <sheetName val="กราฟ65-66 สำนักวิจัยและส่งเสริม"/>
      <sheetName val="กราฟ65-66 คณะผลิตกรรมการเกษตร"/>
      <sheetName val="กราฟ65-66 คณะสถาปัตยกรรมศาสตร์"/>
      <sheetName val="กราฟ65-66 คณะเทคโนโลยีการสือสาร"/>
      <sheetName val="กราฟ65-66 คณะเศรษศาสตร์"/>
      <sheetName val="กราฟ65-66 คณะวิทยาศาสตร์"/>
      <sheetName val="กราฟ65-66 ศูนย์กล้วยไม้"/>
      <sheetName val="กราฟ65-66 วิทยาลัยบริหารศาสตร์"/>
      <sheetName val="กราฟ65-66 คณะบริหารธุรกิจ"/>
      <sheetName val="กราฟ65-66 สำนักหอสมุด"/>
      <sheetName val="กราฟ65-66 คณะศิลป์ศาสตร์"/>
      <sheetName val="กราฟ65-66 คณะพัฒนาการท่องเที่ยว"/>
      <sheetName val="กราฟ65-66 หอพักนักศึกษา"/>
      <sheetName val="กราฟ65-66 โรงอาหาร"/>
      <sheetName val="กราฟ65-66 สระว่ายน้ำ"/>
      <sheetName val="กราฟ65-66 สำนักงานมหาวิทยาลัย "/>
      <sheetName val="กราฟ64-65 ส่วนกลาง"/>
      <sheetName val="2565-คณะ,สำนัก"/>
      <sheetName val="2566-อาคาร-หักร้านค้าภายในอาคาร"/>
      <sheetName val="พื้นที่อาคาร"/>
      <sheetName val="2566-บิลค่าไฟฟ้า"/>
      <sheetName val="กราฟ65-66 มหาวิทยาลัยแม่โจ้"/>
      <sheetName val="กราฟ65-66 คณะสัตวศาสตร์"/>
      <sheetName val="กราฟ65-66 พลังงานทดแทน"/>
      <sheetName val="กราฟ65-66 โครงการแปรรูป"/>
      <sheetName val="กราฟ65-66 โครงการพัฒนา 907 ไร่"/>
      <sheetName val="กราฟ65-66  โครงการพัฒนาบ้านโปง"/>
      <sheetName val="กราฟ65-66เรือนเพาะพันธุ์กัญชา"/>
      <sheetName val="กราฟ65-66 วิจัยพัฒนากัญชง"/>
      <sheetName val="กราฟ65-66 โรงสูบน้ำศรีบุญเรือน"/>
      <sheetName val="กราฟ65-66 หมู่ 6 ตำบลป่าไผ่"/>
      <sheetName val="กราฟ65-66 ฟาร์มพร้าว"/>
      <sheetName val="กราฟ65-66 แม่โจ้-แพร่"/>
      <sheetName val="กราฟ65-66 ศูนย์ประสานงาน แพร่"/>
      <sheetName val="กราฟ65-66 แม่โจ้ - ชุมพร (1)"/>
      <sheetName val="กราฟ65-66 แม่โจ้ - ชุมพร (2)"/>
      <sheetName val="2565-บิลค่าไฟฟ้า"/>
    </sheetNames>
    <sheetDataSet>
      <sheetData sheetId="0"/>
      <sheetData sheetId="1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3"/>
      <sheetData sheetId="4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5"/>
      <sheetData sheetId="6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7"/>
      <sheetData sheetId="8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9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0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1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2"/>
      <sheetData sheetId="13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4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5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6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7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8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9"/>
      <sheetData sheetId="20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1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2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3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4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5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6"/>
      <sheetData sheetId="27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8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9">
        <row r="30">
          <cell r="D30">
            <v>0</v>
          </cell>
        </row>
        <row r="31">
          <cell r="B31" t="str">
            <v>มกราคม</v>
          </cell>
          <cell r="D31">
            <v>0</v>
          </cell>
        </row>
        <row r="32">
          <cell r="B32" t="str">
            <v>กุมภาพันธ์</v>
          </cell>
          <cell r="D32">
            <v>0</v>
          </cell>
        </row>
        <row r="33">
          <cell r="B33" t="str">
            <v>มีนาคม</v>
          </cell>
          <cell r="D33">
            <v>0</v>
          </cell>
        </row>
        <row r="34">
          <cell r="B34" t="str">
            <v>เมษายน</v>
          </cell>
          <cell r="D34">
            <v>0</v>
          </cell>
        </row>
        <row r="35">
          <cell r="B35" t="str">
            <v>พฤษภาคม</v>
          </cell>
          <cell r="D35">
            <v>0</v>
          </cell>
        </row>
        <row r="36">
          <cell r="B36" t="str">
            <v>มิถุนายน</v>
          </cell>
          <cell r="D36">
            <v>0</v>
          </cell>
        </row>
        <row r="37">
          <cell r="B37" t="str">
            <v>กรกฏาคม</v>
          </cell>
          <cell r="D37">
            <v>0</v>
          </cell>
        </row>
        <row r="38">
          <cell r="B38" t="str">
            <v>สิงหาคม</v>
          </cell>
          <cell r="D38">
            <v>0</v>
          </cell>
        </row>
        <row r="39">
          <cell r="B39" t="str">
            <v>กันยายน</v>
          </cell>
          <cell r="D39">
            <v>0</v>
          </cell>
        </row>
        <row r="40">
          <cell r="B40" t="str">
            <v>ตุลาคม</v>
          </cell>
          <cell r="D40">
            <v>0</v>
          </cell>
        </row>
        <row r="41">
          <cell r="B41" t="str">
            <v>พฤศจิกายน</v>
          </cell>
          <cell r="D41">
            <v>0</v>
          </cell>
        </row>
        <row r="42">
          <cell r="B42" t="str">
            <v>ธันวาคม</v>
          </cell>
        </row>
      </sheetData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8-อาคาร-หักร้านค้าภายในอาคาร"/>
      <sheetName val="2568-คณะ,สำนัก"/>
      <sheetName val="กราฟ67-68 แม่โจ้-ชุมพร1 "/>
      <sheetName val="กราฟ67-68 แม่โจ้-แพร่1"/>
      <sheetName val="กราฟ67-68 สำนักฟาร์ม"/>
      <sheetName val="กราฟ67-68 วิทยาลัยพลังงานทดแทน"/>
      <sheetName val="กราฟ67-68 สัตวศาสตร์"/>
      <sheetName val="กราฟ67-68-คลินิกรักษาสัตว์"/>
      <sheetName val="กราฟ67-68 คณะเทคโนโลยีการประมง"/>
      <sheetName val="กราฟ67-68 คณะวิศกรรมศาสตร์"/>
      <sheetName val="กราฟ67-68 ศูนย์อาคารที่พัก"/>
      <sheetName val="กราฟ67-68 สำนักวิจัยและส่งเสริม"/>
      <sheetName val="กราฟ67-68 คณะผลิตกรรมการเกษตร"/>
      <sheetName val="กราฟ67-87 คณะสถาปัตยกรรมศาสตร์"/>
      <sheetName val="กราฟ67-68 คณะเทคโนโลยีการสือสาร"/>
      <sheetName val="กราฟ67-68 คณะเศรษศาสตร์"/>
      <sheetName val="กราฟ67-68 คณะวิทยาศาสตร์"/>
      <sheetName val="กราฟ67-68 วิทยาลัยบริหารศาสตร์"/>
      <sheetName val="กราฟ67-68 คณะบริหารธุรกิจ"/>
      <sheetName val="กราฟ67-68 สำนักหอสมุด"/>
      <sheetName val="กราฟ67-68 คณะศิลป์ศาสตร์"/>
      <sheetName val="กราฟ67-68 คณะพัฒนาการท่องเที่ยว"/>
      <sheetName val="กราฟ67-68 หอพักนักศึกษา"/>
      <sheetName val="กราฟ67-68 สระว่ายน้ำ"/>
      <sheetName val="กราฟ67-68 สำนักงานมหาวิทยาลัย "/>
      <sheetName val="กราฟ67-68 ส่วนกลาง"/>
      <sheetName val="2567-คณะ,สำนัก"/>
      <sheetName val="2568-บิลค่าไฟฟ้า"/>
      <sheetName val="กราฟ67-68 มหาวิทยาลัยแม่โจ้"/>
      <sheetName val="กราฟ67-68 คณะสัตวศาสตร์"/>
      <sheetName val="กราฟ67-68 พลังงานทดแทน"/>
      <sheetName val="กราฟ67-68 โครงการแปรรูป"/>
      <sheetName val="กราฟ67-68 โครงการพัฒนา 907 ไร่"/>
      <sheetName val="กราฟ67-68  โครงการพัฒนาบ้านโปง"/>
      <sheetName val="กราฟ67-68เรือนเพาะพันธุ์กัญชา"/>
      <sheetName val="กราฟ67-68 โรงสูบน้ำศรีบุญเรือน"/>
      <sheetName val="กราฟ67-68 หมู่ 6 ตำบลป่าไผ่"/>
      <sheetName val="กราฟ67-68 ฟาร์มพร้าว"/>
      <sheetName val="กราฟ67-68 แม่โจ้-แพร่"/>
      <sheetName val="กราฟ67-68 ศูนย์ประสานงาน แพร่"/>
      <sheetName val="กราฟ67-68 แม่โจ้ - ชุมพร (1)"/>
      <sheetName val="กราฟ67-68 แม่โจ้ - ชุมพร (2)"/>
      <sheetName val="2567-บิลค่าไฟฟ้า"/>
      <sheetName val="กราฟ67-68 ฟาร์มพร้าว1"/>
      <sheetName val="กราฟ67-68 ฟาร์มบ้านโปง"/>
      <sheetName val="กราฟ67-68โครงการแปรรูปผลิต"/>
      <sheetName val="กราฟ67-68 ศูนย์วิจัยพลังงาน"/>
      <sheetName val="กราฟ67-68 ศูนย์กล้วยไม้"/>
      <sheetName val="กราฟ67-68 โรงอาหาร"/>
    </sheetNames>
    <sheetDataSet>
      <sheetData sheetId="0">
        <row r="29">
          <cell r="F29">
            <v>76373.350000000006</v>
          </cell>
          <cell r="G29">
            <v>320578.49659384415</v>
          </cell>
          <cell r="H29">
            <v>104032.50000000001</v>
          </cell>
          <cell r="I29">
            <v>451781.8223137086</v>
          </cell>
          <cell r="J29">
            <v>88191.299999999799</v>
          </cell>
          <cell r="K29">
            <v>379065.54059236438</v>
          </cell>
          <cell r="L29">
            <v>99927.310000000012</v>
          </cell>
          <cell r="M29">
            <v>439878.10612752452</v>
          </cell>
          <cell r="N29">
            <v>59575.380000000012</v>
          </cell>
          <cell r="O29">
            <v>245411.12975763367</v>
          </cell>
          <cell r="P29">
            <v>106997.70000000001</v>
          </cell>
          <cell r="Q29">
            <v>446998.38825069723</v>
          </cell>
          <cell r="R29">
            <v>157610.56000000003</v>
          </cell>
          <cell r="S29">
            <v>665049.66776681866</v>
          </cell>
          <cell r="T29">
            <v>152857.91000000003</v>
          </cell>
          <cell r="U29">
            <v>634131.89610943384</v>
          </cell>
          <cell r="V29">
            <v>150515.25000000003</v>
          </cell>
          <cell r="W29">
            <v>631013.92469143332</v>
          </cell>
          <cell r="X29">
            <v>116806.69000000002</v>
          </cell>
          <cell r="Y29">
            <v>483902.59126038465</v>
          </cell>
          <cell r="Z29">
            <v>91752.930000000008</v>
          </cell>
          <cell r="AA29">
            <v>366272.56714342244</v>
          </cell>
          <cell r="AB29">
            <v>73237.550000000017</v>
          </cell>
          <cell r="AC29">
            <v>292454.52040672267</v>
          </cell>
        </row>
        <row r="45">
          <cell r="F45">
            <v>18691.37</v>
          </cell>
          <cell r="G45">
            <v>78469.452804524699</v>
          </cell>
          <cell r="H45">
            <v>18445.89</v>
          </cell>
          <cell r="I45">
            <v>80099.858706867293</v>
          </cell>
          <cell r="J45">
            <v>26944.22</v>
          </cell>
          <cell r="K45">
            <v>115808.58205994857</v>
          </cell>
          <cell r="L45">
            <v>35774.81</v>
          </cell>
          <cell r="M45">
            <v>157498.50827362842</v>
          </cell>
          <cell r="N45">
            <v>31181.54</v>
          </cell>
          <cell r="O45">
            <v>128441.21713587143</v>
          </cell>
          <cell r="P45">
            <v>29680.23</v>
          </cell>
          <cell r="Q45">
            <v>123966.70015659061</v>
          </cell>
          <cell r="R45">
            <v>31509.65</v>
          </cell>
          <cell r="S45">
            <v>132956.44259054802</v>
          </cell>
          <cell r="T45">
            <v>37570.75</v>
          </cell>
          <cell r="U45">
            <v>155868.11414853501</v>
          </cell>
          <cell r="V45">
            <v>33107.56</v>
          </cell>
          <cell r="W45">
            <v>138804.39118269438</v>
          </cell>
          <cell r="X45">
            <v>26533.71</v>
          </cell>
          <cell r="Y45">
            <v>109932.35003254288</v>
          </cell>
          <cell r="Z45">
            <v>24191.010000000002</v>
          </cell>
          <cell r="AA45">
            <v>96577.761806305614</v>
          </cell>
          <cell r="AB45">
            <v>18753.599999999999</v>
          </cell>
          <cell r="AC45">
            <v>74882.465688167998</v>
          </cell>
        </row>
        <row r="47">
          <cell r="F47">
            <v>2400</v>
          </cell>
          <cell r="G47">
            <v>10069.450344000001</v>
          </cell>
          <cell r="H47">
            <v>3050</v>
          </cell>
          <cell r="I47">
            <v>13250.845688500001</v>
          </cell>
          <cell r="J47">
            <v>4050</v>
          </cell>
          <cell r="K47">
            <v>17403.322351499999</v>
          </cell>
          <cell r="L47">
            <v>4100</v>
          </cell>
          <cell r="M47">
            <v>18056.775723999999</v>
          </cell>
          <cell r="N47">
            <v>3250</v>
          </cell>
          <cell r="O47">
            <v>13385.636582499999</v>
          </cell>
          <cell r="P47">
            <v>3325</v>
          </cell>
          <cell r="Q47">
            <v>13883.6047315</v>
          </cell>
          <cell r="R47">
            <v>3433</v>
          </cell>
          <cell r="S47">
            <v>14485.07633736</v>
          </cell>
          <cell r="T47">
            <v>4600</v>
          </cell>
          <cell r="U47">
            <v>19079.310428000001</v>
          </cell>
          <cell r="V47">
            <v>4500</v>
          </cell>
          <cell r="W47">
            <v>18872.490330000001</v>
          </cell>
          <cell r="X47">
            <v>3600</v>
          </cell>
          <cell r="Y47">
            <v>14920.995563999999</v>
          </cell>
          <cell r="Z47">
            <v>3350</v>
          </cell>
          <cell r="AA47">
            <v>13380.672376</v>
          </cell>
          <cell r="AB47">
            <v>3350</v>
          </cell>
          <cell r="AC47">
            <v>13382.703213000001</v>
          </cell>
        </row>
        <row r="49">
          <cell r="F49">
            <v>2561</v>
          </cell>
          <cell r="G49">
            <v>10744.94263791</v>
          </cell>
          <cell r="H49">
            <v>2537</v>
          </cell>
          <cell r="I49">
            <v>11022.09688909</v>
          </cell>
          <cell r="J49">
            <v>3761</v>
          </cell>
          <cell r="K49">
            <v>16161.455645429998</v>
          </cell>
          <cell r="L49">
            <v>2426</v>
          </cell>
          <cell r="M49">
            <v>10684.32631864</v>
          </cell>
          <cell r="N49">
            <v>665</v>
          </cell>
          <cell r="O49">
            <v>2738.90717765</v>
          </cell>
          <cell r="P49">
            <v>1271</v>
          </cell>
          <cell r="Q49">
            <v>5307.0861996200001</v>
          </cell>
          <cell r="R49">
            <v>4885</v>
          </cell>
          <cell r="S49">
            <v>20611.592749200001</v>
          </cell>
          <cell r="T49">
            <v>4120</v>
          </cell>
          <cell r="U49">
            <v>17088.425861600001</v>
          </cell>
          <cell r="V49">
            <v>5308</v>
          </cell>
          <cell r="W49">
            <v>22261.150815919998</v>
          </cell>
          <cell r="X49">
            <v>895</v>
          </cell>
          <cell r="Y49">
            <v>3709.5252860499995</v>
          </cell>
          <cell r="Z49">
            <v>2713</v>
          </cell>
          <cell r="AA49">
            <v>10836.34750928</v>
          </cell>
          <cell r="AB49">
            <v>7160</v>
          </cell>
          <cell r="AC49">
            <v>28603.031344800002</v>
          </cell>
        </row>
        <row r="62">
          <cell r="F62">
            <v>67049.999999999956</v>
          </cell>
          <cell r="G62">
            <v>281323.7087102998</v>
          </cell>
          <cell r="H62">
            <v>71315</v>
          </cell>
          <cell r="I62">
            <v>309821.21554614999</v>
          </cell>
          <cell r="J62">
            <v>61628</v>
          </cell>
          <cell r="K62">
            <v>264828.75875063997</v>
          </cell>
          <cell r="L62">
            <v>27354</v>
          </cell>
          <cell r="M62">
            <v>120465.02191655998</v>
          </cell>
          <cell r="N62">
            <v>21772</v>
          </cell>
          <cell r="O62">
            <v>89672.805424120015</v>
          </cell>
          <cell r="P62">
            <v>43682</v>
          </cell>
          <cell r="Q62">
            <v>182402.06270684002</v>
          </cell>
          <cell r="R62">
            <v>97728</v>
          </cell>
          <cell r="S62">
            <v>412352.77048256004</v>
          </cell>
          <cell r="T62">
            <v>102540</v>
          </cell>
          <cell r="U62">
            <v>425314.24164440006</v>
          </cell>
          <cell r="V62">
            <v>91712</v>
          </cell>
          <cell r="W62">
            <v>384610.69567288004</v>
          </cell>
          <cell r="X62">
            <v>99915</v>
          </cell>
          <cell r="Y62">
            <v>414097.13696385</v>
          </cell>
          <cell r="Z62">
            <v>50036</v>
          </cell>
          <cell r="AA62">
            <v>199843.98239936001</v>
          </cell>
          <cell r="AB62">
            <v>53715</v>
          </cell>
          <cell r="AC62">
            <v>214568.63097569998</v>
          </cell>
        </row>
        <row r="67">
          <cell r="F67">
            <v>11379.00000000004</v>
          </cell>
          <cell r="G67">
            <v>47791.800000000178</v>
          </cell>
          <cell r="H67">
            <v>12989.799999999985</v>
          </cell>
          <cell r="I67">
            <v>56375.731999999931</v>
          </cell>
          <cell r="J67">
            <v>7480.2999999999884</v>
          </cell>
          <cell r="K67">
            <v>32165.289999999946</v>
          </cell>
          <cell r="L67">
            <v>10315.9</v>
          </cell>
          <cell r="M67">
            <v>45389.96</v>
          </cell>
          <cell r="N67">
            <v>22636.999999999993</v>
          </cell>
          <cell r="O67">
            <v>93264.439999999973</v>
          </cell>
          <cell r="P67">
            <v>5534.1399999999994</v>
          </cell>
          <cell r="Q67">
            <v>23132.705199999997</v>
          </cell>
          <cell r="R67">
            <v>8484.5600000000013</v>
          </cell>
          <cell r="S67">
            <v>35804.843200000003</v>
          </cell>
          <cell r="T67">
            <v>24162.599999999995</v>
          </cell>
          <cell r="U67">
            <v>100274.78999999998</v>
          </cell>
          <cell r="V67">
            <v>9227.7000000000007</v>
          </cell>
          <cell r="W67">
            <v>38664.063000000009</v>
          </cell>
          <cell r="X67">
            <v>8198</v>
          </cell>
          <cell r="Y67">
            <v>33939.719999999994</v>
          </cell>
          <cell r="Z67">
            <v>10501.000000000018</v>
          </cell>
          <cell r="AA67">
            <v>41898.990000000078</v>
          </cell>
          <cell r="AB67">
            <v>4923.9999999999955</v>
          </cell>
          <cell r="AC67">
            <v>19646.759999999984</v>
          </cell>
        </row>
        <row r="69">
          <cell r="F69">
            <v>2108.12</v>
          </cell>
          <cell r="G69">
            <v>8844.8373579971994</v>
          </cell>
          <cell r="H69">
            <v>2854.42</v>
          </cell>
          <cell r="I69">
            <v>12401.1406393994</v>
          </cell>
          <cell r="J69">
            <v>3176.8</v>
          </cell>
          <cell r="K69">
            <v>13651.080110183999</v>
          </cell>
          <cell r="L69">
            <v>2610.8000000000002</v>
          </cell>
          <cell r="M69">
            <v>11498.202453712</v>
          </cell>
          <cell r="N69">
            <v>2791.06</v>
          </cell>
          <cell r="O69">
            <v>11495.4199507546</v>
          </cell>
          <cell r="P69">
            <v>3882.46</v>
          </cell>
          <cell r="Q69">
            <v>16211.2902333412</v>
          </cell>
          <cell r="R69">
            <v>5964.81</v>
          </cell>
          <cell r="S69">
            <v>25167.704103655204</v>
          </cell>
          <cell r="T69">
            <v>4884.82</v>
          </cell>
          <cell r="U69">
            <v>20260.6515575876</v>
          </cell>
          <cell r="V69">
            <v>6342.8</v>
          </cell>
          <cell r="W69">
            <v>26600.984814472002</v>
          </cell>
          <cell r="X69">
            <v>3394.25</v>
          </cell>
          <cell r="Y69">
            <v>14068.219220307499</v>
          </cell>
          <cell r="Z69">
            <v>2111.4699999999998</v>
          </cell>
          <cell r="AA69">
            <v>8433.6980005231999</v>
          </cell>
          <cell r="AB69">
            <v>2565.23</v>
          </cell>
          <cell r="AC69">
            <v>10247.6751531594</v>
          </cell>
        </row>
        <row r="73">
          <cell r="F73">
            <v>19198.34</v>
          </cell>
          <cell r="G73">
            <v>80571.056067845406</v>
          </cell>
          <cell r="H73">
            <v>26576.240000000002</v>
          </cell>
          <cell r="I73">
            <v>115434.28888181681</v>
          </cell>
          <cell r="J73">
            <v>43286.48</v>
          </cell>
          <cell r="K73">
            <v>186033.8684031624</v>
          </cell>
          <cell r="L73">
            <v>35287.69</v>
          </cell>
          <cell r="M73">
            <v>155368.48579591158</v>
          </cell>
          <cell r="N73">
            <v>31698.51</v>
          </cell>
          <cell r="O73">
            <v>130565.37252245909</v>
          </cell>
          <cell r="P73">
            <v>34175.449999999997</v>
          </cell>
          <cell r="Q73">
            <v>142736.568720599</v>
          </cell>
          <cell r="R73">
            <v>40774.89</v>
          </cell>
          <cell r="S73">
            <v>172050.39689996879</v>
          </cell>
          <cell r="T73">
            <v>45616.06</v>
          </cell>
          <cell r="U73">
            <v>189225.7427434508</v>
          </cell>
          <cell r="V73">
            <v>47525.64</v>
          </cell>
          <cell r="W73">
            <v>199276.3406360136</v>
          </cell>
          <cell r="X73">
            <v>41887.64</v>
          </cell>
          <cell r="Y73">
            <v>173565.84292856359</v>
          </cell>
          <cell r="Z73">
            <v>21761.14</v>
          </cell>
          <cell r="AA73">
            <v>86896.165384438398</v>
          </cell>
          <cell r="AB73">
            <v>20854.73</v>
          </cell>
          <cell r="AC73">
            <v>83283.672794969403</v>
          </cell>
        </row>
        <row r="77">
          <cell r="F77">
            <v>17415.11</v>
          </cell>
          <cell r="G77">
            <v>73121.725312950002</v>
          </cell>
          <cell r="H77">
            <v>20250.400000000001</v>
          </cell>
          <cell r="I77">
            <v>87905.570675930008</v>
          </cell>
          <cell r="J77">
            <v>18623.77</v>
          </cell>
          <cell r="K77">
            <v>80060.669342729991</v>
          </cell>
          <cell r="L77">
            <v>10372</v>
          </cell>
          <cell r="M77">
            <v>45651.484895959999</v>
          </cell>
          <cell r="N77">
            <v>12472.79</v>
          </cell>
          <cell r="O77">
            <v>51380.404490390007</v>
          </cell>
          <cell r="P77">
            <v>18017.41</v>
          </cell>
          <cell r="Q77">
            <v>75294.142394979994</v>
          </cell>
          <cell r="R77">
            <v>31418.55</v>
          </cell>
          <cell r="S77">
            <v>132581.91558295998</v>
          </cell>
          <cell r="T77">
            <v>22130.13</v>
          </cell>
          <cell r="U77">
            <v>91838.180444000012</v>
          </cell>
          <cell r="V77">
            <v>36436.11</v>
          </cell>
          <cell r="W77">
            <v>152705.54253486003</v>
          </cell>
          <cell r="X77">
            <v>19660.419999999998</v>
          </cell>
          <cell r="Y77">
            <v>81423.120957609994</v>
          </cell>
          <cell r="Z77">
            <v>13268.96</v>
          </cell>
          <cell r="AA77">
            <v>52957.005484000001</v>
          </cell>
          <cell r="AB77">
            <v>18213.129999999997</v>
          </cell>
          <cell r="AC77">
            <v>72684.207380460008</v>
          </cell>
        </row>
        <row r="79">
          <cell r="F79" t="str">
            <v>เสีย</v>
          </cell>
          <cell r="G79" t="str">
            <v>เสีย</v>
          </cell>
          <cell r="H79">
            <v>12712.12</v>
          </cell>
          <cell r="I79">
            <v>55228.308358588409</v>
          </cell>
          <cell r="J79">
            <v>11865.07</v>
          </cell>
          <cell r="K79">
            <v>50985.589613114098</v>
          </cell>
          <cell r="L79">
            <v>9177.33</v>
          </cell>
          <cell r="M79">
            <v>40417.802330521197</v>
          </cell>
          <cell r="N79">
            <v>9626.15</v>
          </cell>
          <cell r="O79">
            <v>39646.814027271495</v>
          </cell>
          <cell r="P79">
            <v>15363.67</v>
          </cell>
          <cell r="Q79">
            <v>64151.314738407404</v>
          </cell>
          <cell r="R79">
            <v>22332.7</v>
          </cell>
          <cell r="S79">
            <v>94229.788616184</v>
          </cell>
          <cell r="T79">
            <v>20984.25</v>
          </cell>
          <cell r="U79">
            <v>88540.187338260002</v>
          </cell>
          <cell r="V79">
            <v>23787.09</v>
          </cell>
          <cell r="W79">
            <v>100366.38930779281</v>
          </cell>
          <cell r="X79">
            <v>13755.2</v>
          </cell>
          <cell r="Y79">
            <v>58038.194592384003</v>
          </cell>
          <cell r="Z79">
            <v>8656.32</v>
          </cell>
          <cell r="AA79">
            <v>36524.164287974403</v>
          </cell>
          <cell r="AB79">
            <v>9123.32</v>
          </cell>
          <cell r="AC79">
            <v>38494.607238614401</v>
          </cell>
        </row>
        <row r="83">
          <cell r="F83">
            <v>8803.81</v>
          </cell>
          <cell r="G83">
            <v>36976.002</v>
          </cell>
          <cell r="H83">
            <v>11281.87</v>
          </cell>
          <cell r="I83">
            <v>48963.315799999997</v>
          </cell>
          <cell r="J83">
            <v>16491.88</v>
          </cell>
          <cell r="K83">
            <v>70915.084000000003</v>
          </cell>
          <cell r="L83">
            <v>13913.23</v>
          </cell>
          <cell r="M83">
            <v>61218.212</v>
          </cell>
          <cell r="N83">
            <v>14326.57</v>
          </cell>
          <cell r="O83">
            <v>59025.468399999998</v>
          </cell>
          <cell r="P83">
            <v>13241.44</v>
          </cell>
          <cell r="Q83">
            <v>55349.2192</v>
          </cell>
          <cell r="R83">
            <v>14897.79</v>
          </cell>
          <cell r="S83">
            <v>62868.673799999997</v>
          </cell>
          <cell r="T83">
            <v>15664.04</v>
          </cell>
          <cell r="U83">
            <v>65005.766000000011</v>
          </cell>
          <cell r="V83">
            <v>10473.36</v>
          </cell>
          <cell r="W83">
            <v>43883.378400000009</v>
          </cell>
          <cell r="X83">
            <v>15595.64</v>
          </cell>
          <cell r="Y83">
            <v>64565.949599999993</v>
          </cell>
          <cell r="AA83">
            <v>42346.987200000003</v>
          </cell>
          <cell r="AB83">
            <v>8995.06</v>
          </cell>
          <cell r="AC83">
            <v>35890.289400000001</v>
          </cell>
        </row>
        <row r="91">
          <cell r="F91">
            <v>25257.96</v>
          </cell>
          <cell r="G91">
            <v>106083.432</v>
          </cell>
          <cell r="H91">
            <v>70004.37</v>
          </cell>
          <cell r="I91">
            <v>303924.57435648004</v>
          </cell>
          <cell r="J91">
            <v>95345.38</v>
          </cell>
          <cell r="K91">
            <v>409904.81196190999</v>
          </cell>
          <cell r="L91">
            <v>102932.33</v>
          </cell>
          <cell r="M91">
            <v>453046.47821835999</v>
          </cell>
          <cell r="N91">
            <v>87772.909999999989</v>
          </cell>
          <cell r="O91">
            <v>361589.87926663994</v>
          </cell>
          <cell r="P91">
            <v>94515.24000000002</v>
          </cell>
          <cell r="Q91">
            <v>394955.20853922004</v>
          </cell>
          <cell r="R91">
            <v>89036.65</v>
          </cell>
          <cell r="S91">
            <v>375711.32713304</v>
          </cell>
          <cell r="T91">
            <v>128237.79000000001</v>
          </cell>
          <cell r="U91">
            <v>532095.99037620006</v>
          </cell>
          <cell r="V91">
            <v>168078.03000000003</v>
          </cell>
          <cell r="W91">
            <v>704699.42990414356</v>
          </cell>
          <cell r="X91">
            <v>94372.709999999963</v>
          </cell>
          <cell r="Y91">
            <v>390971.9568742665</v>
          </cell>
          <cell r="Z91">
            <v>73993.270000000033</v>
          </cell>
          <cell r="AA91">
            <v>295425.95282980334</v>
          </cell>
          <cell r="AB91">
            <v>73495.599999999948</v>
          </cell>
          <cell r="AC91">
            <v>293451.73125580361</v>
          </cell>
        </row>
        <row r="93">
          <cell r="F93">
            <v>5678.43</v>
          </cell>
          <cell r="G93">
            <v>23824.445382033304</v>
          </cell>
          <cell r="H93">
            <v>7844.4400000000005</v>
          </cell>
          <cell r="I93">
            <v>34080.479984490805</v>
          </cell>
          <cell r="J93">
            <v>9687.81</v>
          </cell>
          <cell r="K93">
            <v>41629.649459280292</v>
          </cell>
          <cell r="L93">
            <v>6465.16</v>
          </cell>
          <cell r="M93">
            <v>28473.157107262399</v>
          </cell>
          <cell r="N93">
            <v>6657.29</v>
          </cell>
          <cell r="O93">
            <v>27419.096789018899</v>
          </cell>
          <cell r="P93">
            <v>10755.16</v>
          </cell>
          <cell r="Q93">
            <v>44908.388049335197</v>
          </cell>
          <cell r="R93">
            <v>13285.22</v>
          </cell>
          <cell r="S93">
            <v>56055.177937262401</v>
          </cell>
          <cell r="T93">
            <v>12848.13</v>
          </cell>
          <cell r="U93">
            <v>53289.882758543405</v>
          </cell>
          <cell r="V93">
            <v>12099.65</v>
          </cell>
          <cell r="W93">
            <v>50744.561693641001</v>
          </cell>
          <cell r="X93">
            <v>9572</v>
          </cell>
          <cell r="Y93">
            <v>39673.269316279999</v>
          </cell>
          <cell r="Z93">
            <v>4813</v>
          </cell>
          <cell r="AA93">
            <v>19224.23168528</v>
          </cell>
          <cell r="AB93">
            <v>5214.43</v>
          </cell>
          <cell r="AC93">
            <v>20830.796750735401</v>
          </cell>
        </row>
        <row r="95">
          <cell r="F95">
            <v>2435.7000000000116</v>
          </cell>
          <cell r="G95">
            <v>10219.23341786705</v>
          </cell>
          <cell r="H95">
            <v>2566.2999999999884</v>
          </cell>
          <cell r="I95">
            <v>11149.391898490951</v>
          </cell>
          <cell r="J95">
            <v>2487</v>
          </cell>
          <cell r="K95">
            <v>10686.929058809999</v>
          </cell>
          <cell r="L95">
            <v>2313</v>
          </cell>
          <cell r="M95">
            <v>10186.663963319999</v>
          </cell>
          <cell r="N95">
            <v>4330</v>
          </cell>
          <cell r="O95">
            <v>17833.7865853</v>
          </cell>
          <cell r="P95">
            <v>2591</v>
          </cell>
          <cell r="Q95">
            <v>10818.77289002</v>
          </cell>
          <cell r="R95">
            <v>3839.640000000014</v>
          </cell>
          <cell r="S95">
            <v>16200.83848178886</v>
          </cell>
          <cell r="T95">
            <v>3336.4799999999814</v>
          </cell>
          <cell r="U95">
            <v>13838.638621046324</v>
          </cell>
          <cell r="V95">
            <v>4672.4899999999907</v>
          </cell>
          <cell r="W95">
            <v>19595.89385378256</v>
          </cell>
          <cell r="X95">
            <v>2278.0310000000172</v>
          </cell>
          <cell r="Y95">
            <v>9441.8029015707616</v>
          </cell>
          <cell r="Z95">
            <v>1646.3589999999967</v>
          </cell>
          <cell r="AA95">
            <v>6575.9374305310275</v>
          </cell>
          <cell r="AB95">
            <v>1764.9000000000233</v>
          </cell>
          <cell r="AC95">
            <v>7050.4874330220928</v>
          </cell>
        </row>
        <row r="99">
          <cell r="F99">
            <v>5801.26</v>
          </cell>
          <cell r="G99">
            <v>24364.179890430001</v>
          </cell>
          <cell r="H99">
            <v>7391.89</v>
          </cell>
          <cell r="I99">
            <v>32082.51401789</v>
          </cell>
          <cell r="J99">
            <v>11779.85</v>
          </cell>
          <cell r="K99">
            <v>50652.187235149999</v>
          </cell>
          <cell r="L99">
            <v>13076.78</v>
          </cell>
          <cell r="M99">
            <v>57540.169144768006</v>
          </cell>
          <cell r="N99">
            <v>10009.33</v>
          </cell>
          <cell r="O99">
            <v>41237.988489759999</v>
          </cell>
          <cell r="P99">
            <v>12170.13</v>
          </cell>
          <cell r="Q99">
            <v>50870.274322679994</v>
          </cell>
          <cell r="R99">
            <v>13952.89</v>
          </cell>
          <cell r="S99">
            <v>58881.104077263997</v>
          </cell>
          <cell r="T99">
            <v>13473.06</v>
          </cell>
          <cell r="U99">
            <v>55912.539964648</v>
          </cell>
          <cell r="V99">
            <v>13170.79</v>
          </cell>
          <cell r="W99">
            <v>55187.020986620017</v>
          </cell>
          <cell r="X99">
            <v>17323.099999999999</v>
          </cell>
          <cell r="Y99">
            <v>71751.043502031986</v>
          </cell>
          <cell r="Z99">
            <v>6633.48</v>
          </cell>
          <cell r="AA99">
            <v>26468.398313632002</v>
          </cell>
          <cell r="AB99">
            <v>5712.34</v>
          </cell>
          <cell r="AC99">
            <v>22792.752200748004</v>
          </cell>
        </row>
        <row r="130">
          <cell r="F130">
            <v>35484.959999999999</v>
          </cell>
          <cell r="G130">
            <v>148953.76242620763</v>
          </cell>
          <cell r="H130">
            <v>37479.85</v>
          </cell>
          <cell r="I130">
            <v>162757.70224583452</v>
          </cell>
          <cell r="J130">
            <v>53504.45</v>
          </cell>
          <cell r="K130">
            <v>229978.12301180349</v>
          </cell>
          <cell r="L130">
            <v>50065.36</v>
          </cell>
          <cell r="M130">
            <v>220399.27906171043</v>
          </cell>
          <cell r="N130">
            <v>45290.229999999996</v>
          </cell>
          <cell r="O130">
            <v>186558.99388995432</v>
          </cell>
          <cell r="P130">
            <v>49941.74</v>
          </cell>
          <cell r="Q130">
            <v>208613.35435330283</v>
          </cell>
          <cell r="R130">
            <v>57878.94</v>
          </cell>
          <cell r="S130">
            <v>244225.58488128477</v>
          </cell>
          <cell r="T130">
            <v>55051.630000000005</v>
          </cell>
          <cell r="U130">
            <v>228381.25153795342</v>
          </cell>
          <cell r="V130">
            <v>62879.22</v>
          </cell>
          <cell r="W130">
            <v>263621.65656428278</v>
          </cell>
          <cell r="X130">
            <v>49725.93</v>
          </cell>
          <cell r="Y130">
            <v>206018.07861702066</v>
          </cell>
          <cell r="Z130">
            <v>35447.14</v>
          </cell>
          <cell r="AA130">
            <v>141512.6041553184</v>
          </cell>
          <cell r="AB130">
            <v>34284.520000000004</v>
          </cell>
          <cell r="AC130">
            <v>136895.3828450256</v>
          </cell>
        </row>
        <row r="138">
          <cell r="F138">
            <v>2817.0000000000018</v>
          </cell>
          <cell r="G138">
            <v>11831.400000000009</v>
          </cell>
          <cell r="H138">
            <v>2985</v>
          </cell>
          <cell r="I138">
            <v>12954.9</v>
          </cell>
          <cell r="J138">
            <v>4403</v>
          </cell>
          <cell r="K138">
            <v>18932.900000000001</v>
          </cell>
          <cell r="L138">
            <v>8905</v>
          </cell>
          <cell r="M138">
            <v>39182.000000000007</v>
          </cell>
          <cell r="N138">
            <v>7805</v>
          </cell>
          <cell r="O138">
            <v>32156.600000000002</v>
          </cell>
          <cell r="P138">
            <v>8666</v>
          </cell>
          <cell r="Q138">
            <v>36223.879999999997</v>
          </cell>
          <cell r="R138">
            <v>5394</v>
          </cell>
          <cell r="S138">
            <v>22762.68</v>
          </cell>
          <cell r="T138">
            <v>5842</v>
          </cell>
          <cell r="U138">
            <v>24244.3</v>
          </cell>
          <cell r="V138">
            <v>1969</v>
          </cell>
          <cell r="W138">
            <v>8250.11</v>
          </cell>
          <cell r="X138">
            <v>6167</v>
          </cell>
          <cell r="Y138">
            <v>25531.38</v>
          </cell>
          <cell r="Z138">
            <v>2222</v>
          </cell>
          <cell r="AA138">
            <v>8865.7800000000007</v>
          </cell>
          <cell r="AB138">
            <v>3331</v>
          </cell>
          <cell r="AC138">
            <v>13290.69</v>
          </cell>
        </row>
        <row r="140">
          <cell r="F140">
            <v>797</v>
          </cell>
          <cell r="G140">
            <v>3347.4</v>
          </cell>
          <cell r="H140">
            <v>529</v>
          </cell>
          <cell r="I140">
            <v>2295.86</v>
          </cell>
          <cell r="J140">
            <v>543</v>
          </cell>
          <cell r="K140">
            <v>2334.9</v>
          </cell>
          <cell r="L140">
            <v>855</v>
          </cell>
          <cell r="M140">
            <v>3762.0000000000005</v>
          </cell>
          <cell r="N140">
            <v>391</v>
          </cell>
          <cell r="O140">
            <v>1610.92</v>
          </cell>
          <cell r="P140">
            <v>337</v>
          </cell>
          <cell r="Q140">
            <v>1408.6599999999999</v>
          </cell>
          <cell r="R140">
            <v>349</v>
          </cell>
          <cell r="S140">
            <v>1472.78</v>
          </cell>
          <cell r="T140">
            <v>98</v>
          </cell>
          <cell r="U140">
            <v>406.70000000000005</v>
          </cell>
          <cell r="V140">
            <v>119</v>
          </cell>
          <cell r="W140">
            <v>498.61000000000007</v>
          </cell>
          <cell r="X140">
            <v>1084</v>
          </cell>
          <cell r="Y140">
            <v>4487.7599999999993</v>
          </cell>
          <cell r="Z140">
            <v>700</v>
          </cell>
          <cell r="AA140">
            <v>2793</v>
          </cell>
        </row>
        <row r="142">
          <cell r="F142">
            <v>9715.1200000000008</v>
          </cell>
          <cell r="G142">
            <v>40803.504000000008</v>
          </cell>
          <cell r="H142">
            <v>12101.18</v>
          </cell>
          <cell r="I142">
            <v>52519.121200000001</v>
          </cell>
          <cell r="J142">
            <v>18121.52</v>
          </cell>
          <cell r="K142">
            <v>77922.535999999993</v>
          </cell>
          <cell r="L142">
            <v>14272.63</v>
          </cell>
          <cell r="M142">
            <v>62799.572</v>
          </cell>
          <cell r="N142">
            <v>16841.2</v>
          </cell>
          <cell r="O142">
            <v>69385.744000000006</v>
          </cell>
          <cell r="P142">
            <v>18938.830000000002</v>
          </cell>
          <cell r="Q142">
            <v>79164.309399999998</v>
          </cell>
          <cell r="R142">
            <v>19013.13</v>
          </cell>
          <cell r="S142">
            <v>80235.408599999995</v>
          </cell>
          <cell r="T142">
            <v>18720.150000000001</v>
          </cell>
          <cell r="U142">
            <v>77688.622500000012</v>
          </cell>
          <cell r="V142">
            <v>14337.13</v>
          </cell>
          <cell r="W142">
            <v>60072.574700000005</v>
          </cell>
          <cell r="X142">
            <v>14955.59</v>
          </cell>
          <cell r="Y142">
            <v>61916.142599999999</v>
          </cell>
          <cell r="Z142">
            <v>10065.629999999999</v>
          </cell>
          <cell r="AA142">
            <v>40161.863700000002</v>
          </cell>
          <cell r="AB142">
            <v>8280.99</v>
          </cell>
          <cell r="AC142">
            <v>33041.150099999999</v>
          </cell>
        </row>
        <row r="151">
          <cell r="F151">
            <v>20583.52</v>
          </cell>
          <cell r="G151">
            <v>86378.942952571204</v>
          </cell>
          <cell r="H151">
            <v>34308.42</v>
          </cell>
          <cell r="I151">
            <v>149028.95747357942</v>
          </cell>
          <cell r="J151">
            <v>42000.380000000005</v>
          </cell>
          <cell r="K151">
            <v>180504.17499831939</v>
          </cell>
          <cell r="L151">
            <v>38218.47</v>
          </cell>
          <cell r="M151">
            <v>168290.63939659082</v>
          </cell>
          <cell r="N151">
            <v>37882.959999999999</v>
          </cell>
          <cell r="O151">
            <v>156034.74779053358</v>
          </cell>
          <cell r="P151">
            <v>44462.97</v>
          </cell>
          <cell r="Q151">
            <v>185690.61417785342</v>
          </cell>
          <cell r="R151">
            <v>47302.770000000004</v>
          </cell>
          <cell r="S151">
            <v>199591.74829565841</v>
          </cell>
          <cell r="T151">
            <v>48300.04</v>
          </cell>
          <cell r="U151">
            <v>200353.37501704722</v>
          </cell>
          <cell r="V151">
            <v>46333.15</v>
          </cell>
          <cell r="W151">
            <v>194294.606337431</v>
          </cell>
          <cell r="X151">
            <v>39471.89</v>
          </cell>
          <cell r="Y151">
            <v>163555.87695137109</v>
          </cell>
          <cell r="Z151">
            <v>28187.809999999998</v>
          </cell>
          <cell r="AA151">
            <v>112565.76709747361</v>
          </cell>
          <cell r="AB151">
            <v>31932.97</v>
          </cell>
          <cell r="AC151">
            <v>127533.62926863661</v>
          </cell>
        </row>
        <row r="157">
          <cell r="F157">
            <v>28030.000000000015</v>
          </cell>
          <cell r="G157">
            <v>117726.00000000006</v>
          </cell>
          <cell r="H157">
            <v>22381.999999999975</v>
          </cell>
          <cell r="I157">
            <v>97137.879999999888</v>
          </cell>
          <cell r="J157">
            <v>23141</v>
          </cell>
          <cell r="K157">
            <v>99506.3</v>
          </cell>
          <cell r="L157">
            <v>29258</v>
          </cell>
          <cell r="M157">
            <v>128735.2</v>
          </cell>
          <cell r="N157">
            <v>23095.000000000022</v>
          </cell>
          <cell r="O157">
            <v>95151.400000000081</v>
          </cell>
          <cell r="P157">
            <v>21497.999999999964</v>
          </cell>
          <cell r="Q157">
            <v>89861.639999999854</v>
          </cell>
          <cell r="R157">
            <v>23360.999999999989</v>
          </cell>
          <cell r="S157">
            <v>98583.41999999994</v>
          </cell>
          <cell r="T157">
            <v>26275</v>
          </cell>
          <cell r="U157">
            <v>109041.25</v>
          </cell>
          <cell r="V157">
            <v>22341.000000000029</v>
          </cell>
          <cell r="W157">
            <v>93608.790000000125</v>
          </cell>
          <cell r="X157">
            <v>18761.000000000022</v>
          </cell>
          <cell r="Y157">
            <v>77670.540000000081</v>
          </cell>
          <cell r="Z157">
            <v>15030.999999999967</v>
          </cell>
          <cell r="AA157">
            <v>59973.689999999871</v>
          </cell>
          <cell r="AB157">
            <v>14741.000000000016</v>
          </cell>
          <cell r="AC157">
            <v>58816.590000000069</v>
          </cell>
        </row>
        <row r="159">
          <cell r="F159">
            <v>1075</v>
          </cell>
          <cell r="G159">
            <v>4515</v>
          </cell>
          <cell r="H159">
            <v>1100</v>
          </cell>
          <cell r="I159">
            <v>4774</v>
          </cell>
          <cell r="J159">
            <v>2095</v>
          </cell>
          <cell r="K159">
            <v>9008.5</v>
          </cell>
          <cell r="L159">
            <v>2946</v>
          </cell>
          <cell r="M159">
            <v>12962.400000000001</v>
          </cell>
          <cell r="N159">
            <v>1892</v>
          </cell>
          <cell r="O159">
            <v>7795.04</v>
          </cell>
          <cell r="P159">
            <v>1844</v>
          </cell>
          <cell r="Q159">
            <v>7707.9199999999992</v>
          </cell>
          <cell r="R159">
            <v>1899</v>
          </cell>
          <cell r="S159">
            <v>8013.78</v>
          </cell>
          <cell r="T159">
            <v>2282</v>
          </cell>
          <cell r="U159">
            <v>9470.3000000000011</v>
          </cell>
          <cell r="V159">
            <v>2482</v>
          </cell>
          <cell r="W159">
            <v>10399.580000000002</v>
          </cell>
          <cell r="X159">
            <v>1840</v>
          </cell>
          <cell r="Y159">
            <v>7617.5999999999995</v>
          </cell>
          <cell r="Z159">
            <v>1607</v>
          </cell>
          <cell r="AA159">
            <v>6411.93</v>
          </cell>
          <cell r="AB159">
            <v>1955</v>
          </cell>
          <cell r="AC159">
            <v>7800.4500000000007</v>
          </cell>
        </row>
        <row r="161">
          <cell r="F161">
            <v>53</v>
          </cell>
          <cell r="G161">
            <v>222.60000000000002</v>
          </cell>
          <cell r="H161">
            <v>41</v>
          </cell>
          <cell r="I161">
            <v>177.94</v>
          </cell>
          <cell r="J161">
            <v>250</v>
          </cell>
          <cell r="K161">
            <v>1075</v>
          </cell>
          <cell r="L161">
            <v>147</v>
          </cell>
          <cell r="M161">
            <v>646.80000000000007</v>
          </cell>
          <cell r="N161">
            <v>3</v>
          </cell>
          <cell r="O161">
            <v>12.36</v>
          </cell>
          <cell r="P161">
            <v>109</v>
          </cell>
          <cell r="Q161">
            <v>455.61999999999995</v>
          </cell>
          <cell r="R161">
            <v>175</v>
          </cell>
          <cell r="S161">
            <v>738.5</v>
          </cell>
          <cell r="T161">
            <v>73</v>
          </cell>
          <cell r="U161">
            <v>302.95000000000005</v>
          </cell>
          <cell r="V161">
            <v>111</v>
          </cell>
          <cell r="W161">
            <v>465.09000000000003</v>
          </cell>
          <cell r="X161">
            <v>38</v>
          </cell>
          <cell r="Y161">
            <v>157.32</v>
          </cell>
          <cell r="Z161">
            <v>195</v>
          </cell>
          <cell r="AA161">
            <v>778.05000000000007</v>
          </cell>
          <cell r="AB161">
            <v>26</v>
          </cell>
          <cell r="AC161">
            <v>103.74000000000001</v>
          </cell>
        </row>
        <row r="165">
          <cell r="F165">
            <v>708</v>
          </cell>
          <cell r="G165">
            <v>2973.6</v>
          </cell>
          <cell r="H165">
            <v>586</v>
          </cell>
          <cell r="I165">
            <v>2543.2399999999998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540</v>
          </cell>
          <cell r="O165">
            <v>2224.8000000000002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</row>
        <row r="167">
          <cell r="F167">
            <v>481</v>
          </cell>
          <cell r="G167">
            <v>2020.2</v>
          </cell>
          <cell r="H167">
            <v>669</v>
          </cell>
          <cell r="I167">
            <v>2903.46</v>
          </cell>
          <cell r="J167">
            <v>496</v>
          </cell>
          <cell r="K167">
            <v>2132.7999999999997</v>
          </cell>
          <cell r="L167">
            <v>1451</v>
          </cell>
          <cell r="M167">
            <v>6384.4000000000005</v>
          </cell>
          <cell r="N167">
            <v>707</v>
          </cell>
          <cell r="O167">
            <v>2912.84</v>
          </cell>
          <cell r="P167">
            <v>989</v>
          </cell>
          <cell r="Q167">
            <v>4134.0199999999995</v>
          </cell>
          <cell r="R167">
            <v>1090</v>
          </cell>
          <cell r="S167">
            <v>4599.8</v>
          </cell>
          <cell r="T167">
            <v>1102</v>
          </cell>
          <cell r="U167">
            <v>4573.3</v>
          </cell>
          <cell r="V167">
            <v>1200</v>
          </cell>
          <cell r="W167">
            <v>5028.0000000000009</v>
          </cell>
          <cell r="X167">
            <v>661</v>
          </cell>
          <cell r="Y167">
            <v>2736.54</v>
          </cell>
          <cell r="Z167">
            <v>950</v>
          </cell>
          <cell r="AA167">
            <v>3790.5</v>
          </cell>
          <cell r="AB167">
            <v>659</v>
          </cell>
          <cell r="AC167">
            <v>2629.4100000000003</v>
          </cell>
        </row>
        <row r="169">
          <cell r="F169">
            <v>157</v>
          </cell>
          <cell r="G169">
            <v>659.4</v>
          </cell>
          <cell r="H169">
            <v>195</v>
          </cell>
          <cell r="I169">
            <v>846.3</v>
          </cell>
          <cell r="J169">
            <v>195</v>
          </cell>
          <cell r="K169">
            <v>838.5</v>
          </cell>
          <cell r="L169">
            <v>241</v>
          </cell>
          <cell r="M169">
            <v>1060.4000000000001</v>
          </cell>
          <cell r="N169">
            <v>168</v>
          </cell>
          <cell r="O169">
            <v>692.16</v>
          </cell>
          <cell r="P169">
            <v>159</v>
          </cell>
          <cell r="Q169">
            <v>664.62</v>
          </cell>
          <cell r="R169">
            <v>143</v>
          </cell>
          <cell r="S169">
            <v>603.45999999999992</v>
          </cell>
          <cell r="T169">
            <v>173</v>
          </cell>
          <cell r="U169">
            <v>717.95</v>
          </cell>
          <cell r="V169">
            <v>149</v>
          </cell>
          <cell r="W169">
            <v>624.31000000000006</v>
          </cell>
          <cell r="X169">
            <v>127</v>
          </cell>
          <cell r="Y169">
            <v>525.78</v>
          </cell>
          <cell r="Z169">
            <v>135</v>
          </cell>
          <cell r="AA169">
            <v>538.65</v>
          </cell>
          <cell r="AB169">
            <v>109</v>
          </cell>
          <cell r="AC169">
            <v>434.91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</row>
        <row r="188">
          <cell r="F188">
            <v>3000</v>
          </cell>
          <cell r="G188">
            <v>12600</v>
          </cell>
          <cell r="H188">
            <v>3120</v>
          </cell>
          <cell r="I188">
            <v>13540.8</v>
          </cell>
          <cell r="J188">
            <v>7020</v>
          </cell>
          <cell r="K188">
            <v>30186</v>
          </cell>
          <cell r="L188">
            <v>3960</v>
          </cell>
          <cell r="M188">
            <v>17424</v>
          </cell>
          <cell r="N188">
            <v>4560</v>
          </cell>
          <cell r="O188">
            <v>18787.2</v>
          </cell>
          <cell r="P188">
            <v>4200</v>
          </cell>
          <cell r="Q188">
            <v>17556</v>
          </cell>
          <cell r="R188">
            <v>5220</v>
          </cell>
          <cell r="S188">
            <v>22028.399999999998</v>
          </cell>
          <cell r="T188">
            <v>3000</v>
          </cell>
          <cell r="U188">
            <v>12450.000000000002</v>
          </cell>
          <cell r="V188">
            <v>3360</v>
          </cell>
          <cell r="W188">
            <v>14078.400000000001</v>
          </cell>
          <cell r="X188">
            <v>5460</v>
          </cell>
          <cell r="Y188">
            <v>22604.399999999998</v>
          </cell>
          <cell r="Z188">
            <v>5400</v>
          </cell>
          <cell r="AA188">
            <v>21546</v>
          </cell>
          <cell r="AB188">
            <v>4140</v>
          </cell>
          <cell r="AC188">
            <v>16518.600000000002</v>
          </cell>
        </row>
        <row r="190">
          <cell r="F190">
            <v>20486.86</v>
          </cell>
          <cell r="G190">
            <v>86044.812000000005</v>
          </cell>
          <cell r="H190">
            <v>24519.09</v>
          </cell>
          <cell r="I190">
            <v>106412.85059999999</v>
          </cell>
          <cell r="J190">
            <v>35863.96</v>
          </cell>
          <cell r="K190">
            <v>154215.02799999999</v>
          </cell>
          <cell r="L190">
            <v>37925.120000000003</v>
          </cell>
          <cell r="M190">
            <v>166870.52800000002</v>
          </cell>
          <cell r="N190">
            <v>37510.89</v>
          </cell>
          <cell r="O190">
            <v>154544.86679999999</v>
          </cell>
          <cell r="P190">
            <v>40360.82</v>
          </cell>
          <cell r="Q190">
            <v>168708.22759999998</v>
          </cell>
          <cell r="R190">
            <v>37164.879999999997</v>
          </cell>
          <cell r="S190">
            <v>156835.79359999998</v>
          </cell>
          <cell r="T190">
            <v>38957.589999999997</v>
          </cell>
          <cell r="U190">
            <v>161673.99849999999</v>
          </cell>
          <cell r="V190">
            <v>39734.480000000003</v>
          </cell>
          <cell r="W190">
            <v>166487.47120000003</v>
          </cell>
          <cell r="X190">
            <v>35648.11</v>
          </cell>
          <cell r="Y190">
            <v>147583.17539999998</v>
          </cell>
          <cell r="Z190">
            <v>28630.97</v>
          </cell>
          <cell r="AA190">
            <v>114237.57030000001</v>
          </cell>
          <cell r="AB190">
            <v>23439.49</v>
          </cell>
          <cell r="AC190">
            <v>93523.565100000007</v>
          </cell>
        </row>
        <row r="192">
          <cell r="F192">
            <v>3583.52</v>
          </cell>
          <cell r="G192">
            <v>15035.031956971201</v>
          </cell>
          <cell r="H192">
            <v>4058.16</v>
          </cell>
          <cell r="I192">
            <v>17630.836701391199</v>
          </cell>
          <cell r="J192">
            <v>4346.09</v>
          </cell>
          <cell r="K192">
            <v>18675.655614476698</v>
          </cell>
          <cell r="L192">
            <v>4693.8599999999997</v>
          </cell>
          <cell r="M192">
            <v>20672.189585330398</v>
          </cell>
          <cell r="N192">
            <v>5291.98</v>
          </cell>
          <cell r="O192">
            <v>21795.852640571797</v>
          </cell>
          <cell r="P192">
            <v>6282.71</v>
          </cell>
          <cell r="Q192">
            <v>26233.582641396202</v>
          </cell>
          <cell r="R192">
            <v>6527.13</v>
          </cell>
          <cell r="S192">
            <v>27540.336823149602</v>
          </cell>
          <cell r="T192">
            <v>6665.61</v>
          </cell>
          <cell r="U192">
            <v>27646.791822169802</v>
          </cell>
          <cell r="V192">
            <v>6807.96</v>
          </cell>
          <cell r="W192">
            <v>28551.813170450401</v>
          </cell>
          <cell r="X192">
            <v>4928.82</v>
          </cell>
          <cell r="Y192">
            <v>20428.583709931798</v>
          </cell>
          <cell r="Z192">
            <v>5010.0200000000004</v>
          </cell>
          <cell r="AA192">
            <v>20011.174990211202</v>
          </cell>
          <cell r="AB192">
            <v>3953.88</v>
          </cell>
          <cell r="AC192">
            <v>15795.1052477064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7">
          <cell r="D7">
            <v>47268.01</v>
          </cell>
          <cell r="E7">
            <v>208113.87</v>
          </cell>
          <cell r="H7">
            <v>53628</v>
          </cell>
          <cell r="I7">
            <v>241001.73</v>
          </cell>
          <cell r="L7">
            <v>70820</v>
          </cell>
          <cell r="M7">
            <v>319021.92</v>
          </cell>
          <cell r="P7">
            <v>65476</v>
          </cell>
          <cell r="Q7">
            <v>290323.83</v>
          </cell>
          <cell r="T7">
            <v>54860.01</v>
          </cell>
          <cell r="U7">
            <v>235726.16</v>
          </cell>
          <cell r="X7">
            <v>50527.99</v>
          </cell>
          <cell r="Y7">
            <v>215174.85</v>
          </cell>
          <cell r="AB7">
            <v>59984.01</v>
          </cell>
          <cell r="AC7">
            <v>247528.69</v>
          </cell>
          <cell r="AF7">
            <v>54847.99</v>
          </cell>
          <cell r="AG7">
            <v>235210.89</v>
          </cell>
          <cell r="AJ7">
            <v>59884</v>
          </cell>
          <cell r="AK7">
            <v>251710.22</v>
          </cell>
          <cell r="AN7">
            <v>51100</v>
          </cell>
          <cell r="AO7">
            <v>211628.95</v>
          </cell>
          <cell r="AR7">
            <v>40088</v>
          </cell>
          <cell r="AS7">
            <v>167800.01</v>
          </cell>
          <cell r="AV7">
            <v>39628.01</v>
          </cell>
          <cell r="AW7">
            <v>163900.13</v>
          </cell>
        </row>
        <row r="9">
          <cell r="D9">
            <v>9220</v>
          </cell>
          <cell r="E9">
            <v>40019.97</v>
          </cell>
          <cell r="H9">
            <v>8760</v>
          </cell>
          <cell r="I9">
            <v>38733.29</v>
          </cell>
          <cell r="L9">
            <v>10620</v>
          </cell>
          <cell r="M9">
            <v>46870.35</v>
          </cell>
          <cell r="P9">
            <v>10340</v>
          </cell>
          <cell r="Q9">
            <v>46649.1</v>
          </cell>
          <cell r="T9">
            <v>11280</v>
          </cell>
          <cell r="U9">
            <v>49903.72</v>
          </cell>
          <cell r="X9">
            <v>11520</v>
          </cell>
          <cell r="Y9">
            <v>53192.2</v>
          </cell>
          <cell r="AB9">
            <v>15020</v>
          </cell>
          <cell r="AC9">
            <v>73281.789999999994</v>
          </cell>
          <cell r="AF9">
            <v>13680</v>
          </cell>
          <cell r="AG9">
            <v>63666.03</v>
          </cell>
          <cell r="AJ9">
            <v>14400</v>
          </cell>
          <cell r="AK9">
            <v>67664.240000000005</v>
          </cell>
          <cell r="AN9">
            <v>14320</v>
          </cell>
          <cell r="AO9">
            <v>63364.12</v>
          </cell>
          <cell r="AR9">
            <v>13640</v>
          </cell>
          <cell r="AS9">
            <v>58005.04</v>
          </cell>
          <cell r="AV9">
            <v>18800</v>
          </cell>
          <cell r="AW9">
            <v>74465.91</v>
          </cell>
        </row>
        <row r="11">
          <cell r="D11">
            <v>1675.5</v>
          </cell>
          <cell r="E11">
            <v>7999.68</v>
          </cell>
          <cell r="H11">
            <v>2438</v>
          </cell>
          <cell r="I11">
            <v>11488.19</v>
          </cell>
          <cell r="L11">
            <v>2387.5</v>
          </cell>
          <cell r="M11">
            <v>11257.17</v>
          </cell>
          <cell r="P11">
            <v>1187.51</v>
          </cell>
          <cell r="Q11">
            <v>5767.08</v>
          </cell>
          <cell r="T11">
            <v>765.5</v>
          </cell>
          <cell r="U11">
            <v>3697.1</v>
          </cell>
          <cell r="X11">
            <v>806</v>
          </cell>
          <cell r="Y11">
            <v>3875.02</v>
          </cell>
          <cell r="AB11">
            <v>721</v>
          </cell>
          <cell r="AC11">
            <v>3501.6</v>
          </cell>
          <cell r="AF11">
            <v>850.51</v>
          </cell>
          <cell r="AG11">
            <v>4070.57</v>
          </cell>
          <cell r="AJ11">
            <v>975.51</v>
          </cell>
          <cell r="AK11">
            <v>4577.97</v>
          </cell>
          <cell r="AN11">
            <v>1162.5</v>
          </cell>
          <cell r="AO11">
            <v>5391.45</v>
          </cell>
          <cell r="AR11">
            <v>957.5</v>
          </cell>
          <cell r="AS11">
            <v>4499.6099999999997</v>
          </cell>
          <cell r="AV11">
            <v>636.99</v>
          </cell>
          <cell r="AW11">
            <v>3105.26</v>
          </cell>
        </row>
        <row r="17">
          <cell r="D17">
            <v>28629.279999999999</v>
          </cell>
          <cell r="E17">
            <v>126364.63999999998</v>
          </cell>
          <cell r="H17">
            <v>33224.18</v>
          </cell>
          <cell r="I17">
            <v>149071.51</v>
          </cell>
          <cell r="L17">
            <v>42284.71</v>
          </cell>
          <cell r="M17">
            <v>187546.40999999997</v>
          </cell>
          <cell r="P17">
            <v>39727.120000000003</v>
          </cell>
          <cell r="Q17">
            <v>177523.90999999997</v>
          </cell>
          <cell r="T17">
            <v>28219.48</v>
          </cell>
          <cell r="U17">
            <v>176693.65</v>
          </cell>
          <cell r="X17">
            <v>31514.35</v>
          </cell>
          <cell r="Y17">
            <v>134620.31</v>
          </cell>
          <cell r="AB17">
            <v>28219.48</v>
          </cell>
          <cell r="AC17">
            <v>117928.26</v>
          </cell>
          <cell r="AF17">
            <v>28545.97</v>
          </cell>
          <cell r="AG17">
            <v>119827.79</v>
          </cell>
          <cell r="AJ17">
            <v>30440.3</v>
          </cell>
          <cell r="AK17">
            <v>128072.5</v>
          </cell>
          <cell r="AN17">
            <v>33552.07</v>
          </cell>
          <cell r="AO17">
            <v>140743.19</v>
          </cell>
          <cell r="AR17">
            <v>24021.13</v>
          </cell>
          <cell r="AS17">
            <v>100843.20999999999</v>
          </cell>
          <cell r="AV17">
            <v>23469.21</v>
          </cell>
          <cell r="AW17">
            <v>96038.189999999988</v>
          </cell>
        </row>
        <row r="21">
          <cell r="D21">
            <v>12307</v>
          </cell>
          <cell r="E21">
            <v>57867.74</v>
          </cell>
          <cell r="H21">
            <v>12681.82</v>
          </cell>
          <cell r="I21">
            <v>61707.040000000001</v>
          </cell>
          <cell r="L21">
            <v>12341.29</v>
          </cell>
          <cell r="M21">
            <v>59689.42</v>
          </cell>
          <cell r="P21">
            <v>8938.880000000001</v>
          </cell>
          <cell r="Q21">
            <v>43244.97</v>
          </cell>
          <cell r="T21">
            <v>6374.3099999999995</v>
          </cell>
          <cell r="U21">
            <v>43973.03</v>
          </cell>
          <cell r="X21">
            <v>8298.65</v>
          </cell>
          <cell r="Y21">
            <v>37356.51</v>
          </cell>
          <cell r="AB21">
            <v>6374.3099999999995</v>
          </cell>
          <cell r="AC21">
            <v>28835.37</v>
          </cell>
          <cell r="AF21">
            <v>5168.2199999999993</v>
          </cell>
          <cell r="AG21">
            <v>23610.22</v>
          </cell>
          <cell r="AJ21">
            <v>5937.71</v>
          </cell>
          <cell r="AK21">
            <v>27089.51</v>
          </cell>
          <cell r="AN21">
            <v>3626.93</v>
          </cell>
          <cell r="AO21">
            <v>20384.47</v>
          </cell>
          <cell r="AR21">
            <v>2233.86</v>
          </cell>
          <cell r="AS21">
            <v>14218.77</v>
          </cell>
          <cell r="AV21">
            <v>2788.8</v>
          </cell>
          <cell r="AW21">
            <v>12800.599999999999</v>
          </cell>
        </row>
        <row r="25">
          <cell r="D25">
            <v>8154.29</v>
          </cell>
          <cell r="E25">
            <v>49461.17</v>
          </cell>
          <cell r="H25">
            <v>8962.39</v>
          </cell>
          <cell r="I25">
            <v>51869.62</v>
          </cell>
          <cell r="L25">
            <v>18128</v>
          </cell>
          <cell r="M25">
            <v>91946.63</v>
          </cell>
          <cell r="P25">
            <v>15262.46</v>
          </cell>
          <cell r="Q25">
            <v>75426.95</v>
          </cell>
          <cell r="T25">
            <v>4111.01</v>
          </cell>
          <cell r="U25">
            <v>27372.92</v>
          </cell>
          <cell r="X25">
            <v>2062.85</v>
          </cell>
          <cell r="Y25">
            <v>19760.03</v>
          </cell>
          <cell r="AB25">
            <v>1682.59</v>
          </cell>
          <cell r="AC25">
            <v>17984.41</v>
          </cell>
          <cell r="AF25">
            <v>1774.81</v>
          </cell>
          <cell r="AG25">
            <v>18791.650000000001</v>
          </cell>
          <cell r="AJ25">
            <v>1551.22</v>
          </cell>
          <cell r="AK25">
            <v>16994.64</v>
          </cell>
          <cell r="AN25">
            <v>1246.8499999999999</v>
          </cell>
          <cell r="AO25">
            <v>17478.240000000002</v>
          </cell>
          <cell r="AR25">
            <v>1529.18</v>
          </cell>
          <cell r="AS25">
            <v>18648.47</v>
          </cell>
          <cell r="AV25">
            <v>4097.1400000000003</v>
          </cell>
          <cell r="AW25">
            <v>27766.55</v>
          </cell>
        </row>
        <row r="27">
          <cell r="D27">
            <v>1117</v>
          </cell>
          <cell r="E27">
            <v>5517.48</v>
          </cell>
          <cell r="H27">
            <v>1090</v>
          </cell>
          <cell r="I27">
            <v>5379.13</v>
          </cell>
          <cell r="L27">
            <v>474</v>
          </cell>
          <cell r="M27">
            <v>2222.67</v>
          </cell>
          <cell r="P27">
            <v>235</v>
          </cell>
          <cell r="Q27">
            <v>1033.29</v>
          </cell>
          <cell r="T27">
            <v>173</v>
          </cell>
          <cell r="U27">
            <v>697.39</v>
          </cell>
          <cell r="X27">
            <v>121</v>
          </cell>
          <cell r="Y27">
            <v>481.72</v>
          </cell>
          <cell r="AB27">
            <v>113</v>
          </cell>
          <cell r="AC27">
            <v>452.22</v>
          </cell>
          <cell r="AF27">
            <v>219</v>
          </cell>
          <cell r="AG27">
            <v>914.89</v>
          </cell>
          <cell r="AJ27">
            <v>136</v>
          </cell>
          <cell r="AK27">
            <v>531.20000000000005</v>
          </cell>
          <cell r="AN27">
            <v>197</v>
          </cell>
          <cell r="AO27">
            <v>802.44</v>
          </cell>
          <cell r="AR27">
            <v>247</v>
          </cell>
          <cell r="AS27">
            <v>1036.71</v>
          </cell>
          <cell r="AV27">
            <v>390</v>
          </cell>
          <cell r="AW27">
            <v>1706.75</v>
          </cell>
        </row>
        <row r="31">
          <cell r="D31">
            <v>6760</v>
          </cell>
          <cell r="E31">
            <v>29523.07</v>
          </cell>
          <cell r="H31">
            <v>6892</v>
          </cell>
          <cell r="I31">
            <v>29974.12</v>
          </cell>
          <cell r="L31">
            <v>6768</v>
          </cell>
          <cell r="M31">
            <v>29309.42</v>
          </cell>
          <cell r="P31">
            <v>11000</v>
          </cell>
          <cell r="Q31">
            <v>46398.63</v>
          </cell>
          <cell r="T31">
            <v>1788</v>
          </cell>
          <cell r="U31">
            <v>15325.83</v>
          </cell>
          <cell r="X31">
            <v>3432</v>
          </cell>
          <cell r="Y31">
            <v>14650.19</v>
          </cell>
          <cell r="AB31">
            <v>1788</v>
          </cell>
          <cell r="AC31">
            <v>7931.26</v>
          </cell>
          <cell r="AF31">
            <v>1336</v>
          </cell>
          <cell r="AG31">
            <v>6537.52</v>
          </cell>
          <cell r="AJ31">
            <v>2180</v>
          </cell>
          <cell r="AK31">
            <v>10152.09</v>
          </cell>
          <cell r="AN31">
            <v>2908</v>
          </cell>
          <cell r="AO31">
            <v>13319.18</v>
          </cell>
          <cell r="AR31">
            <v>3420</v>
          </cell>
          <cell r="AS31">
            <v>15546.58</v>
          </cell>
          <cell r="AV31">
            <v>3964</v>
          </cell>
          <cell r="AW31">
            <v>17913.199999999997</v>
          </cell>
        </row>
        <row r="36">
          <cell r="D36">
            <v>70588.34</v>
          </cell>
          <cell r="E36">
            <v>309592.83999999997</v>
          </cell>
          <cell r="H36">
            <v>74900.570000000007</v>
          </cell>
          <cell r="I36">
            <v>335643.18</v>
          </cell>
          <cell r="L36">
            <v>101697.33</v>
          </cell>
          <cell r="M36">
            <v>477466.3</v>
          </cell>
          <cell r="P36">
            <v>74370.3</v>
          </cell>
          <cell r="Q36">
            <v>339208.9</v>
          </cell>
          <cell r="T36">
            <v>110183.36</v>
          </cell>
          <cell r="U36">
            <v>335515.28000000003</v>
          </cell>
          <cell r="X36">
            <v>91551.18</v>
          </cell>
          <cell r="Y36">
            <v>419156.92</v>
          </cell>
          <cell r="AB36">
            <v>110183.36</v>
          </cell>
          <cell r="AC36">
            <v>473524.87999999995</v>
          </cell>
          <cell r="AF36">
            <v>115490.72</v>
          </cell>
          <cell r="AG36">
            <v>505793.19</v>
          </cell>
          <cell r="AJ36">
            <v>123567.22</v>
          </cell>
          <cell r="AK36">
            <v>529859.22</v>
          </cell>
          <cell r="AN36">
            <v>113875.63</v>
          </cell>
          <cell r="AO36">
            <v>483714.69</v>
          </cell>
          <cell r="AR36">
            <v>76425.490000000005</v>
          </cell>
          <cell r="AS36">
            <v>325925.44</v>
          </cell>
          <cell r="AV36">
            <v>85471.99</v>
          </cell>
          <cell r="AW36">
            <v>351250.99000000005</v>
          </cell>
        </row>
        <row r="43">
          <cell r="D43">
            <v>23185.29</v>
          </cell>
          <cell r="E43">
            <v>113567.71000000002</v>
          </cell>
          <cell r="H43">
            <v>22792.94</v>
          </cell>
          <cell r="I43">
            <v>113410.39999999998</v>
          </cell>
          <cell r="L43">
            <v>30884.41</v>
          </cell>
          <cell r="M43">
            <v>154274.63</v>
          </cell>
          <cell r="P43">
            <v>25711.37</v>
          </cell>
          <cell r="Q43">
            <v>125168.59</v>
          </cell>
          <cell r="T43">
            <v>33578.479999999996</v>
          </cell>
          <cell r="U43">
            <v>135076.6</v>
          </cell>
          <cell r="X43">
            <v>25986.32</v>
          </cell>
          <cell r="Y43">
            <v>130718.26</v>
          </cell>
          <cell r="AB43">
            <v>33578.479999999996</v>
          </cell>
          <cell r="AC43">
            <v>159317.13999999998</v>
          </cell>
          <cell r="AF43">
            <v>33075.600000000006</v>
          </cell>
          <cell r="AG43">
            <v>162834.59</v>
          </cell>
          <cell r="AJ43">
            <v>30322.760000000002</v>
          </cell>
          <cell r="AK43">
            <v>147224.35999999999</v>
          </cell>
          <cell r="AN43">
            <v>29375.53</v>
          </cell>
          <cell r="AO43">
            <v>138270.5</v>
          </cell>
          <cell r="AR43">
            <v>25545.29</v>
          </cell>
          <cell r="AS43">
            <v>121685.64</v>
          </cell>
          <cell r="AV43">
            <v>28177.820000000003</v>
          </cell>
          <cell r="AW43">
            <v>130765.27999999998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J51"/>
  <sheetViews>
    <sheetView showGridLines="0" view="pageBreakPreview" zoomScaleNormal="100" zoomScaleSheetLayoutView="100" workbookViewId="0">
      <pane xSplit="4404" ySplit="1704" topLeftCell="C4" activePane="bottomRight"/>
      <selection sqref="A1:XFD1048576"/>
      <selection pane="topRight" activeCell="M1" sqref="M1:AB1048576"/>
      <selection pane="bottomLeft" activeCell="A48" sqref="A48:XFD48"/>
      <selection pane="bottomRight" activeCell="AK9" sqref="AK9"/>
    </sheetView>
  </sheetViews>
  <sheetFormatPr defaultColWidth="9.109375" defaultRowHeight="20.399999999999999" x14ac:dyDescent="0.55000000000000004"/>
  <cols>
    <col min="1" max="1" width="6.6640625" style="72" customWidth="1"/>
    <col min="2" max="2" width="30.21875" style="44" customWidth="1"/>
    <col min="3" max="3" width="10.5546875" style="45" customWidth="1"/>
    <col min="4" max="4" width="11.5546875" style="46" customWidth="1"/>
    <col min="5" max="5" width="11.5546875" style="45" customWidth="1"/>
    <col min="6" max="6" width="11.44140625" style="46" customWidth="1"/>
    <col min="7" max="7" width="11.33203125" style="45" customWidth="1"/>
    <col min="8" max="8" width="11.44140625" style="46" customWidth="1"/>
    <col min="9" max="9" width="10.5546875" style="73" customWidth="1"/>
    <col min="10" max="10" width="11.44140625" style="74" customWidth="1"/>
    <col min="11" max="11" width="11.109375" style="73" customWidth="1"/>
    <col min="12" max="12" width="11.44140625" style="74" customWidth="1"/>
    <col min="13" max="13" width="9.88671875" style="45" hidden="1" customWidth="1"/>
    <col min="14" max="14" width="11.44140625" style="75" hidden="1" customWidth="1"/>
    <col min="15" max="15" width="10.5546875" style="45" hidden="1" customWidth="1"/>
    <col min="16" max="16" width="11.44140625" style="46" hidden="1" customWidth="1"/>
    <col min="17" max="17" width="10.5546875" style="45" hidden="1" customWidth="1"/>
    <col min="18" max="18" width="11.44140625" style="46" hidden="1" customWidth="1"/>
    <col min="19" max="19" width="11.44140625" style="45" hidden="1" customWidth="1"/>
    <col min="20" max="20" width="11.5546875" style="46" hidden="1" customWidth="1"/>
    <col min="21" max="21" width="10.5546875" style="45" hidden="1" customWidth="1"/>
    <col min="22" max="22" width="11.21875" style="46" hidden="1" customWidth="1"/>
    <col min="23" max="23" width="10.5546875" style="45" hidden="1" customWidth="1"/>
    <col min="24" max="24" width="11.44140625" style="46" hidden="1" customWidth="1"/>
    <col min="25" max="25" width="11.6640625" style="45" hidden="1" customWidth="1"/>
    <col min="26" max="28" width="12.109375" style="46" hidden="1" customWidth="1"/>
    <col min="29" max="29" width="9.109375" style="52" customWidth="1"/>
    <col min="30" max="35" width="12.77734375" style="52" hidden="1" customWidth="1"/>
    <col min="36" max="36" width="9.109375" style="52" customWidth="1"/>
    <col min="37" max="16384" width="9.109375" style="52"/>
  </cols>
  <sheetData>
    <row r="1" spans="1:35" ht="31.5" customHeight="1" x14ac:dyDescent="0.6">
      <c r="A1" s="43" t="s">
        <v>36</v>
      </c>
      <c r="F1" s="47"/>
      <c r="G1" s="48"/>
      <c r="I1" s="49"/>
      <c r="J1" s="50"/>
      <c r="K1" s="49"/>
      <c r="L1" s="50"/>
      <c r="M1" s="48"/>
      <c r="N1" s="51"/>
      <c r="O1" s="48"/>
      <c r="Q1" s="48"/>
      <c r="R1" s="47"/>
      <c r="V1" s="47"/>
    </row>
    <row r="2" spans="1:35" x14ac:dyDescent="0.55000000000000004">
      <c r="A2" s="53" t="s">
        <v>0</v>
      </c>
      <c r="B2" s="134" t="s">
        <v>1</v>
      </c>
      <c r="C2" s="27" t="s">
        <v>60</v>
      </c>
      <c r="D2" s="28"/>
      <c r="E2" s="132" t="s">
        <v>61</v>
      </c>
      <c r="F2" s="54"/>
      <c r="G2" s="132" t="s">
        <v>62</v>
      </c>
      <c r="H2" s="54"/>
      <c r="I2" s="27" t="s">
        <v>63</v>
      </c>
      <c r="J2" s="54"/>
      <c r="K2" s="132" t="s">
        <v>64</v>
      </c>
      <c r="L2" s="54"/>
      <c r="M2" s="27" t="s">
        <v>65</v>
      </c>
      <c r="N2" s="54"/>
      <c r="O2" s="27" t="s">
        <v>66</v>
      </c>
      <c r="P2" s="54"/>
      <c r="Q2" s="27" t="s">
        <v>67</v>
      </c>
      <c r="R2" s="54"/>
      <c r="S2" s="27" t="s">
        <v>68</v>
      </c>
      <c r="T2" s="54"/>
      <c r="U2" s="27" t="s">
        <v>69</v>
      </c>
      <c r="V2" s="54"/>
      <c r="W2" s="27" t="s">
        <v>70</v>
      </c>
      <c r="X2" s="54"/>
      <c r="Y2" s="27" t="s">
        <v>71</v>
      </c>
      <c r="Z2" s="28"/>
      <c r="AA2" s="93" t="s">
        <v>37</v>
      </c>
      <c r="AB2" s="28"/>
      <c r="AD2" s="27" t="s">
        <v>43</v>
      </c>
      <c r="AE2" s="28"/>
      <c r="AF2" s="27" t="s">
        <v>42</v>
      </c>
      <c r="AG2" s="28"/>
      <c r="AH2" s="27" t="s">
        <v>41</v>
      </c>
      <c r="AI2" s="28"/>
    </row>
    <row r="3" spans="1:35" x14ac:dyDescent="0.55000000000000004">
      <c r="A3" s="55"/>
      <c r="B3" s="135"/>
      <c r="C3" s="137" t="s">
        <v>2</v>
      </c>
      <c r="D3" s="56" t="s">
        <v>3</v>
      </c>
      <c r="E3" s="137" t="s">
        <v>2</v>
      </c>
      <c r="F3" s="56" t="s">
        <v>3</v>
      </c>
      <c r="G3" s="137" t="s">
        <v>2</v>
      </c>
      <c r="H3" s="56" t="s">
        <v>3</v>
      </c>
      <c r="I3" s="133" t="s">
        <v>2</v>
      </c>
      <c r="J3" s="56" t="s">
        <v>3</v>
      </c>
      <c r="K3" s="133" t="s">
        <v>2</v>
      </c>
      <c r="L3" s="56" t="s">
        <v>3</v>
      </c>
      <c r="M3" s="137" t="s">
        <v>2</v>
      </c>
      <c r="N3" s="56" t="s">
        <v>3</v>
      </c>
      <c r="O3" s="137" t="s">
        <v>2</v>
      </c>
      <c r="P3" s="56" t="s">
        <v>3</v>
      </c>
      <c r="Q3" s="137" t="s">
        <v>2</v>
      </c>
      <c r="R3" s="56" t="s">
        <v>3</v>
      </c>
      <c r="S3" s="137" t="s">
        <v>2</v>
      </c>
      <c r="T3" s="56" t="s">
        <v>3</v>
      </c>
      <c r="U3" s="137" t="s">
        <v>2</v>
      </c>
      <c r="V3" s="56" t="s">
        <v>3</v>
      </c>
      <c r="W3" s="137" t="s">
        <v>2</v>
      </c>
      <c r="X3" s="56" t="s">
        <v>3</v>
      </c>
      <c r="Y3" s="137" t="s">
        <v>2</v>
      </c>
      <c r="Z3" s="56" t="s">
        <v>3</v>
      </c>
      <c r="AA3" s="57" t="s">
        <v>2</v>
      </c>
      <c r="AB3" s="56" t="s">
        <v>3</v>
      </c>
      <c r="AD3" s="26" t="s">
        <v>2</v>
      </c>
      <c r="AE3" s="19" t="s">
        <v>3</v>
      </c>
      <c r="AF3" s="26" t="s">
        <v>2</v>
      </c>
      <c r="AG3" s="19" t="s">
        <v>3</v>
      </c>
      <c r="AH3" s="26" t="s">
        <v>2</v>
      </c>
      <c r="AI3" s="19" t="s">
        <v>3</v>
      </c>
    </row>
    <row r="4" spans="1:35" x14ac:dyDescent="0.55000000000000004">
      <c r="A4" s="58" t="s">
        <v>75</v>
      </c>
      <c r="B4" s="59"/>
      <c r="C4" s="138"/>
      <c r="D4" s="139"/>
      <c r="E4" s="138"/>
      <c r="F4" s="139"/>
      <c r="G4" s="138"/>
      <c r="H4" s="139"/>
      <c r="I4" s="130"/>
      <c r="J4" s="131"/>
      <c r="K4" s="130"/>
      <c r="L4" s="131"/>
      <c r="M4" s="138"/>
      <c r="N4" s="139"/>
      <c r="O4" s="138"/>
      <c r="P4" s="139"/>
      <c r="Q4" s="138"/>
      <c r="R4" s="139"/>
      <c r="S4" s="138"/>
      <c r="T4" s="139"/>
      <c r="U4" s="138"/>
      <c r="V4" s="139"/>
      <c r="W4" s="138"/>
      <c r="X4" s="139"/>
      <c r="Y4" s="138"/>
      <c r="Z4" s="139"/>
      <c r="AA4" s="60"/>
      <c r="AB4" s="61"/>
      <c r="AD4" s="3"/>
      <c r="AE4" s="3"/>
      <c r="AF4" s="3"/>
      <c r="AG4" s="3"/>
      <c r="AH4" s="3"/>
      <c r="AI4" s="3"/>
    </row>
    <row r="5" spans="1:35" x14ac:dyDescent="0.55000000000000004">
      <c r="A5" s="62">
        <v>1</v>
      </c>
      <c r="B5" s="128" t="s">
        <v>75</v>
      </c>
      <c r="C5" s="140">
        <v>160182.58999999991</v>
      </c>
      <c r="D5" s="140">
        <v>626733.30850511114</v>
      </c>
      <c r="E5" s="140">
        <v>169236.27000000014</v>
      </c>
      <c r="F5" s="140">
        <v>693986.41496580536</v>
      </c>
      <c r="G5" s="140">
        <v>169816.5699999998</v>
      </c>
      <c r="H5" s="140">
        <v>679068.55485457671</v>
      </c>
      <c r="I5" s="140">
        <v>161189.77000000002</v>
      </c>
      <c r="J5" s="140">
        <v>654431.07546624518</v>
      </c>
      <c r="K5" s="140">
        <v>177824.28000000003</v>
      </c>
      <c r="L5" s="140">
        <v>713309.96198783035</v>
      </c>
      <c r="M5" s="140" t="e">
        <v>#VALUE!</v>
      </c>
      <c r="N5" s="140" t="e">
        <v>#DIV/0!</v>
      </c>
      <c r="O5" s="140">
        <v>0</v>
      </c>
      <c r="P5" s="140" t="e">
        <v>#DIV/0!</v>
      </c>
      <c r="Q5" s="140">
        <v>0</v>
      </c>
      <c r="R5" s="140" t="e">
        <v>#DIV/0!</v>
      </c>
      <c r="S5" s="140">
        <v>0</v>
      </c>
      <c r="T5" s="140" t="e">
        <v>#DIV/0!</v>
      </c>
      <c r="U5" s="140">
        <v>0</v>
      </c>
      <c r="V5" s="140" t="e">
        <v>#DIV/0!</v>
      </c>
      <c r="W5" s="140">
        <v>0</v>
      </c>
      <c r="X5" s="140" t="e">
        <v>#DIV/0!</v>
      </c>
      <c r="Y5" s="140">
        <v>0</v>
      </c>
      <c r="Z5" s="140" t="e">
        <v>#DIV/0!</v>
      </c>
      <c r="AA5" s="63" t="e">
        <v>#VALUE!</v>
      </c>
      <c r="AB5" s="64" t="e">
        <v>#DIV/0!</v>
      </c>
      <c r="AD5" s="30" t="e">
        <v>#VALUE!</v>
      </c>
      <c r="AE5" s="31" t="e">
        <v>#DIV/0!</v>
      </c>
      <c r="AF5" s="30">
        <v>0</v>
      </c>
      <c r="AG5" s="41" t="e">
        <v>#DIV/0!</v>
      </c>
      <c r="AH5" s="30" t="e">
        <v>#VALUE!</v>
      </c>
      <c r="AI5" s="40" t="e">
        <v>#DIV/0!</v>
      </c>
    </row>
    <row r="6" spans="1:35" x14ac:dyDescent="0.55000000000000004">
      <c r="A6" s="118" t="s">
        <v>79</v>
      </c>
      <c r="B6" s="103"/>
      <c r="C6" s="120"/>
      <c r="D6" s="121"/>
      <c r="E6" s="120"/>
      <c r="F6" s="121"/>
      <c r="G6" s="120"/>
      <c r="H6" s="121"/>
      <c r="I6" s="120"/>
      <c r="J6" s="121"/>
      <c r="K6" s="120"/>
      <c r="L6" s="121"/>
      <c r="M6" s="120"/>
      <c r="N6" s="121"/>
      <c r="O6" s="120"/>
      <c r="P6" s="121"/>
      <c r="Q6" s="120"/>
      <c r="R6" s="121"/>
      <c r="S6" s="120"/>
      <c r="T6" s="121"/>
      <c r="U6" s="120"/>
      <c r="V6" s="121"/>
      <c r="W6" s="120"/>
      <c r="X6" s="121"/>
      <c r="Y6" s="120"/>
      <c r="Z6" s="121"/>
      <c r="AA6" s="67"/>
      <c r="AB6" s="66"/>
      <c r="AD6" s="3"/>
      <c r="AE6" s="3"/>
      <c r="AF6" s="3"/>
      <c r="AG6" s="3"/>
      <c r="AH6" s="3"/>
      <c r="AI6" s="3"/>
    </row>
    <row r="7" spans="1:35" x14ac:dyDescent="0.55000000000000004">
      <c r="A7" s="68">
        <v>1</v>
      </c>
      <c r="B7" s="147" t="s">
        <v>79</v>
      </c>
      <c r="C7" s="140">
        <v>5011.3</v>
      </c>
      <c r="D7" s="140">
        <v>19594.183000000001</v>
      </c>
      <c r="E7" s="140">
        <v>3799.05</v>
      </c>
      <c r="F7" s="140">
        <v>15576.105</v>
      </c>
      <c r="G7" s="140">
        <v>4144.9799999999996</v>
      </c>
      <c r="H7" s="140">
        <v>16579.919999999998</v>
      </c>
      <c r="I7" s="140">
        <v>3446.33</v>
      </c>
      <c r="J7" s="140">
        <v>13992.099799999998</v>
      </c>
      <c r="K7" s="140">
        <v>3989.89</v>
      </c>
      <c r="L7" s="140">
        <v>15999.458899999998</v>
      </c>
      <c r="M7" s="140">
        <v>0</v>
      </c>
      <c r="N7" s="140" t="e">
        <v>#DIV/0!</v>
      </c>
      <c r="O7" s="140">
        <v>0</v>
      </c>
      <c r="P7" s="140" t="e">
        <v>#DIV/0!</v>
      </c>
      <c r="Q7" s="140">
        <v>0</v>
      </c>
      <c r="R7" s="140" t="e">
        <v>#DIV/0!</v>
      </c>
      <c r="S7" s="140">
        <v>0</v>
      </c>
      <c r="T7" s="140" t="e">
        <v>#DIV/0!</v>
      </c>
      <c r="U7" s="140">
        <v>0</v>
      </c>
      <c r="V7" s="140" t="e">
        <v>#DIV/0!</v>
      </c>
      <c r="W7" s="140">
        <v>0</v>
      </c>
      <c r="X7" s="140" t="e">
        <v>#DIV/0!</v>
      </c>
      <c r="Y7" s="140">
        <v>0</v>
      </c>
      <c r="Z7" s="140" t="e">
        <v>#DIV/0!</v>
      </c>
      <c r="AA7" s="63">
        <v>20391.55</v>
      </c>
      <c r="AB7" s="64" t="e">
        <v>#DIV/0!</v>
      </c>
      <c r="AD7" s="30">
        <v>20391.55</v>
      </c>
      <c r="AE7" s="31" t="e">
        <v>#DIV/0!</v>
      </c>
      <c r="AF7" s="30">
        <v>0</v>
      </c>
      <c r="AG7" s="41" t="e">
        <v>#DIV/0!</v>
      </c>
      <c r="AH7" s="30">
        <v>0</v>
      </c>
      <c r="AI7" s="40" t="e">
        <v>#DIV/0!</v>
      </c>
    </row>
    <row r="8" spans="1:35" x14ac:dyDescent="0.55000000000000004">
      <c r="A8" s="65" t="s">
        <v>29</v>
      </c>
      <c r="B8" s="59"/>
      <c r="C8" s="120"/>
      <c r="D8" s="121"/>
      <c r="E8" s="120"/>
      <c r="F8" s="121"/>
      <c r="G8" s="120"/>
      <c r="H8" s="121"/>
      <c r="I8" s="120"/>
      <c r="J8" s="121"/>
      <c r="K8" s="120"/>
      <c r="L8" s="121"/>
      <c r="M8" s="120"/>
      <c r="N8" s="121"/>
      <c r="O8" s="120"/>
      <c r="P8" s="121"/>
      <c r="Q8" s="120"/>
      <c r="R8" s="121"/>
      <c r="S8" s="120"/>
      <c r="T8" s="121"/>
      <c r="U8" s="120"/>
      <c r="V8" s="121"/>
      <c r="W8" s="120"/>
      <c r="X8" s="121"/>
      <c r="Y8" s="120"/>
      <c r="Z8" s="121"/>
      <c r="AA8" s="67"/>
      <c r="AB8" s="66"/>
      <c r="AD8" s="3"/>
      <c r="AE8" s="3"/>
      <c r="AF8" s="3"/>
      <c r="AG8" s="3"/>
      <c r="AH8" s="3"/>
      <c r="AI8" s="3"/>
    </row>
    <row r="9" spans="1:35" x14ac:dyDescent="0.55000000000000004">
      <c r="A9" s="68">
        <v>1</v>
      </c>
      <c r="B9" s="136" t="s">
        <v>29</v>
      </c>
      <c r="C9" s="140">
        <v>5006</v>
      </c>
      <c r="D9" s="141">
        <v>19595.168318759999</v>
      </c>
      <c r="E9" s="140">
        <v>5441</v>
      </c>
      <c r="F9" s="141">
        <v>22316.039996890002</v>
      </c>
      <c r="G9" s="140">
        <v>7850</v>
      </c>
      <c r="H9" s="141">
        <v>31377.550962500001</v>
      </c>
      <c r="I9" s="140">
        <v>6</v>
      </c>
      <c r="J9" s="141">
        <v>24.360073499999999</v>
      </c>
      <c r="K9" s="140">
        <v>2070</v>
      </c>
      <c r="L9" s="141">
        <v>8308.6650288000001</v>
      </c>
      <c r="M9" s="140">
        <v>-173973</v>
      </c>
      <c r="N9" s="141" t="e">
        <v>#DIV/0!</v>
      </c>
      <c r="O9" s="140">
        <v>0</v>
      </c>
      <c r="P9" s="141" t="e">
        <v>#DIV/0!</v>
      </c>
      <c r="Q9" s="140">
        <v>0</v>
      </c>
      <c r="R9" s="141" t="e">
        <v>#DIV/0!</v>
      </c>
      <c r="S9" s="140">
        <v>0</v>
      </c>
      <c r="T9" s="141" t="e">
        <v>#DIV/0!</v>
      </c>
      <c r="U9" s="140">
        <v>0</v>
      </c>
      <c r="V9" s="141" t="e">
        <v>#DIV/0!</v>
      </c>
      <c r="W9" s="140">
        <v>0</v>
      </c>
      <c r="X9" s="141" t="e">
        <v>#DIV/0!</v>
      </c>
      <c r="Y9" s="140">
        <v>0</v>
      </c>
      <c r="Z9" s="141" t="e">
        <v>#REF!</v>
      </c>
      <c r="AA9" s="63">
        <v>-153600</v>
      </c>
      <c r="AB9" s="64" t="e">
        <v>#DIV/0!</v>
      </c>
      <c r="AC9" s="144"/>
      <c r="AD9" s="30">
        <v>-153600</v>
      </c>
      <c r="AE9" s="31" t="e">
        <v>#DIV/0!</v>
      </c>
      <c r="AF9" s="30">
        <v>0</v>
      </c>
      <c r="AG9" s="41" t="e">
        <v>#DIV/0!</v>
      </c>
      <c r="AH9" s="30">
        <v>0</v>
      </c>
      <c r="AI9" s="40" t="e">
        <v>#DIV/0!</v>
      </c>
    </row>
    <row r="10" spans="1:35" x14ac:dyDescent="0.55000000000000004">
      <c r="A10" s="58" t="s">
        <v>30</v>
      </c>
      <c r="B10" s="59"/>
      <c r="C10" s="120"/>
      <c r="D10" s="121"/>
      <c r="E10" s="120"/>
      <c r="F10" s="121"/>
      <c r="G10" s="120"/>
      <c r="H10" s="121"/>
      <c r="I10" s="120"/>
      <c r="J10" s="121"/>
      <c r="K10" s="120"/>
      <c r="L10" s="121"/>
      <c r="M10" s="120"/>
      <c r="N10" s="121"/>
      <c r="O10" s="120"/>
      <c r="P10" s="121"/>
      <c r="Q10" s="120"/>
      <c r="R10" s="121"/>
      <c r="S10" s="120"/>
      <c r="T10" s="121"/>
      <c r="U10" s="120"/>
      <c r="V10" s="121"/>
      <c r="W10" s="120"/>
      <c r="X10" s="121"/>
      <c r="Y10" s="120"/>
      <c r="Z10" s="121"/>
      <c r="AA10" s="67"/>
      <c r="AB10" s="66"/>
      <c r="AD10" s="3"/>
      <c r="AE10" s="3"/>
      <c r="AF10" s="3"/>
      <c r="AG10" s="3"/>
      <c r="AH10" s="3"/>
      <c r="AI10" s="3"/>
    </row>
    <row r="11" spans="1:35" x14ac:dyDescent="0.55000000000000004">
      <c r="A11" s="68">
        <v>1</v>
      </c>
      <c r="B11" s="136" t="s">
        <v>30</v>
      </c>
      <c r="C11" s="140">
        <v>42402</v>
      </c>
      <c r="D11" s="141">
        <v>165962.94538452002</v>
      </c>
      <c r="E11" s="140">
        <v>51136</v>
      </c>
      <c r="F11" s="141">
        <v>209727.05636684</v>
      </c>
      <c r="G11" s="140">
        <v>46925</v>
      </c>
      <c r="H11" s="141">
        <v>187575.75816124998</v>
      </c>
      <c r="I11" s="140">
        <v>28845</v>
      </c>
      <c r="J11" s="141">
        <v>117111.02321625</v>
      </c>
      <c r="K11" s="140">
        <v>20556</v>
      </c>
      <c r="L11" s="141">
        <v>82491.263962240002</v>
      </c>
      <c r="M11" s="140">
        <v>-3317385</v>
      </c>
      <c r="N11" s="141" t="e">
        <v>#DIV/0!</v>
      </c>
      <c r="O11" s="140">
        <v>0</v>
      </c>
      <c r="P11" s="141" t="e">
        <v>#DIV/0!</v>
      </c>
      <c r="Q11" s="140">
        <v>0</v>
      </c>
      <c r="R11" s="141" t="e">
        <v>#DIV/0!</v>
      </c>
      <c r="S11" s="140">
        <v>0</v>
      </c>
      <c r="T11" s="141" t="e">
        <v>#DIV/0!</v>
      </c>
      <c r="U11" s="140">
        <v>0</v>
      </c>
      <c r="V11" s="141" t="e">
        <v>#DIV/0!</v>
      </c>
      <c r="W11" s="140">
        <v>0</v>
      </c>
      <c r="X11" s="141" t="e">
        <v>#DIV/0!</v>
      </c>
      <c r="Y11" s="140">
        <v>0</v>
      </c>
      <c r="Z11" s="141" t="e">
        <v>#DIV/0!</v>
      </c>
      <c r="AA11" s="63">
        <v>-3127521</v>
      </c>
      <c r="AB11" s="64" t="e">
        <v>#DIV/0!</v>
      </c>
      <c r="AD11" s="30">
        <v>-3127521</v>
      </c>
      <c r="AE11" s="31" t="e">
        <v>#DIV/0!</v>
      </c>
      <c r="AF11" s="30">
        <v>0</v>
      </c>
      <c r="AG11" s="41" t="e">
        <v>#DIV/0!</v>
      </c>
      <c r="AH11" s="30">
        <v>0</v>
      </c>
      <c r="AI11" s="40" t="e">
        <v>#DIV/0!</v>
      </c>
    </row>
    <row r="12" spans="1:35" x14ac:dyDescent="0.55000000000000004">
      <c r="A12" s="65" t="s">
        <v>23</v>
      </c>
      <c r="B12" s="59"/>
      <c r="C12" s="120"/>
      <c r="D12" s="121"/>
      <c r="E12" s="120"/>
      <c r="F12" s="121"/>
      <c r="G12" s="120"/>
      <c r="H12" s="121"/>
      <c r="I12" s="120"/>
      <c r="J12" s="121"/>
      <c r="K12" s="120"/>
      <c r="L12" s="121"/>
      <c r="M12" s="120"/>
      <c r="N12" s="121"/>
      <c r="O12" s="120"/>
      <c r="P12" s="121"/>
      <c r="Q12" s="120"/>
      <c r="R12" s="121"/>
      <c r="S12" s="120"/>
      <c r="T12" s="121"/>
      <c r="U12" s="120"/>
      <c r="V12" s="121"/>
      <c r="W12" s="120"/>
      <c r="X12" s="121"/>
      <c r="Y12" s="120"/>
      <c r="Z12" s="121"/>
      <c r="AA12" s="67"/>
      <c r="AB12" s="66"/>
      <c r="AD12" s="3"/>
      <c r="AE12" s="3"/>
      <c r="AF12" s="3"/>
      <c r="AG12" s="3"/>
      <c r="AH12" s="3"/>
      <c r="AI12" s="3"/>
    </row>
    <row r="13" spans="1:35" x14ac:dyDescent="0.55000000000000004">
      <c r="A13" s="68">
        <v>1</v>
      </c>
      <c r="B13" s="136" t="s">
        <v>23</v>
      </c>
      <c r="C13" s="140">
        <v>4239.7799999999988</v>
      </c>
      <c r="D13" s="141">
        <v>16587.599433178795</v>
      </c>
      <c r="E13" s="140">
        <v>4232.2200000000012</v>
      </c>
      <c r="F13" s="141">
        <v>17356.410145123806</v>
      </c>
      <c r="G13" s="140">
        <v>10510.999999999984</v>
      </c>
      <c r="H13" s="141">
        <v>42032.472347749936</v>
      </c>
      <c r="I13" s="140">
        <v>8012.9999999999982</v>
      </c>
      <c r="J13" s="141">
        <v>32532.828301749989</v>
      </c>
      <c r="K13" s="140">
        <v>7465.5999999999985</v>
      </c>
      <c r="L13" s="141">
        <v>29950.083247103994</v>
      </c>
      <c r="M13" s="140">
        <v>-1240700.6000000001</v>
      </c>
      <c r="N13" s="141" t="e">
        <v>#DIV/0!</v>
      </c>
      <c r="O13" s="140">
        <v>0</v>
      </c>
      <c r="P13" s="141" t="e">
        <v>#DIV/0!</v>
      </c>
      <c r="Q13" s="140">
        <v>0</v>
      </c>
      <c r="R13" s="141" t="e">
        <v>#DIV/0!</v>
      </c>
      <c r="S13" s="140">
        <v>0</v>
      </c>
      <c r="T13" s="141" t="e">
        <v>#DIV/0!</v>
      </c>
      <c r="U13" s="140">
        <v>0</v>
      </c>
      <c r="V13" s="141" t="e">
        <v>#DIV/0!</v>
      </c>
      <c r="W13" s="140">
        <v>0</v>
      </c>
      <c r="X13" s="141" t="e">
        <v>#DIV/0!</v>
      </c>
      <c r="Y13" s="140">
        <v>0</v>
      </c>
      <c r="Z13" s="141" t="e">
        <v>#DIV/0!</v>
      </c>
      <c r="AA13" s="63">
        <v>-1206239</v>
      </c>
      <c r="AB13" s="64" t="e">
        <v>#DIV/0!</v>
      </c>
      <c r="AD13" s="30">
        <v>-1206239</v>
      </c>
      <c r="AE13" s="31" t="e">
        <v>#DIV/0!</v>
      </c>
      <c r="AF13" s="30">
        <v>0</v>
      </c>
      <c r="AG13" s="41" t="e">
        <v>#DIV/0!</v>
      </c>
      <c r="AH13" s="30">
        <v>0</v>
      </c>
      <c r="AI13" s="40" t="e">
        <v>#DIV/0!</v>
      </c>
    </row>
    <row r="14" spans="1:35" x14ac:dyDescent="0.55000000000000004">
      <c r="A14" s="65" t="s">
        <v>31</v>
      </c>
      <c r="B14" s="59"/>
      <c r="C14" s="120"/>
      <c r="D14" s="121"/>
      <c r="E14" s="120"/>
      <c r="F14" s="121"/>
      <c r="G14" s="120"/>
      <c r="H14" s="121"/>
      <c r="I14" s="120"/>
      <c r="J14" s="121"/>
      <c r="K14" s="120"/>
      <c r="L14" s="121"/>
      <c r="M14" s="120"/>
      <c r="N14" s="121"/>
      <c r="O14" s="120"/>
      <c r="P14" s="121"/>
      <c r="Q14" s="120"/>
      <c r="R14" s="121"/>
      <c r="S14" s="120"/>
      <c r="T14" s="121"/>
      <c r="U14" s="120"/>
      <c r="V14" s="121"/>
      <c r="W14" s="120"/>
      <c r="X14" s="121"/>
      <c r="Y14" s="120"/>
      <c r="Z14" s="121"/>
      <c r="AA14" s="67"/>
      <c r="AB14" s="66"/>
      <c r="AD14" s="3"/>
      <c r="AE14" s="3"/>
      <c r="AF14" s="3"/>
      <c r="AG14" s="3"/>
      <c r="AH14" s="3"/>
      <c r="AI14" s="3"/>
    </row>
    <row r="15" spans="1:35" x14ac:dyDescent="0.55000000000000004">
      <c r="A15" s="68">
        <v>1</v>
      </c>
      <c r="B15" s="136" t="s">
        <v>31</v>
      </c>
      <c r="C15" s="140">
        <v>1954</v>
      </c>
      <c r="D15" s="141">
        <v>7648.2968812600002</v>
      </c>
      <c r="E15" s="140">
        <v>2655.72</v>
      </c>
      <c r="F15" s="141">
        <v>10892.054578408801</v>
      </c>
      <c r="G15" s="140">
        <v>2573.9899999999998</v>
      </c>
      <c r="H15" s="141">
        <v>10288.679105097499</v>
      </c>
      <c r="I15" s="140">
        <v>2740.33</v>
      </c>
      <c r="J15" s="141">
        <v>11125.7680892925</v>
      </c>
      <c r="K15" s="140">
        <v>2490.5100000000002</v>
      </c>
      <c r="L15" s="141">
        <v>9996.5281839984018</v>
      </c>
      <c r="M15" s="140">
        <v>-8632</v>
      </c>
      <c r="N15" s="141" t="e">
        <v>#DIV/0!</v>
      </c>
      <c r="O15" s="140">
        <v>0</v>
      </c>
      <c r="P15" s="141" t="e">
        <v>#DIV/0!</v>
      </c>
      <c r="Q15" s="140">
        <v>0</v>
      </c>
      <c r="R15" s="141" t="e">
        <v>#DIV/0!</v>
      </c>
      <c r="S15" s="140">
        <v>0</v>
      </c>
      <c r="T15" s="141" t="e">
        <v>#DIV/0!</v>
      </c>
      <c r="U15" s="140">
        <v>0</v>
      </c>
      <c r="V15" s="141" t="e">
        <v>#DIV/0!</v>
      </c>
      <c r="W15" s="140">
        <v>0</v>
      </c>
      <c r="X15" s="141" t="e">
        <v>#DIV/0!</v>
      </c>
      <c r="Y15" s="140">
        <v>0</v>
      </c>
      <c r="Z15" s="141" t="e">
        <v>#DIV/0!</v>
      </c>
      <c r="AA15" s="63">
        <v>3782.5499999999997</v>
      </c>
      <c r="AB15" s="64" t="e">
        <v>#DIV/0!</v>
      </c>
      <c r="AD15" s="30">
        <v>3782.5499999999993</v>
      </c>
      <c r="AE15" s="31" t="e">
        <v>#DIV/0!</v>
      </c>
      <c r="AF15" s="30">
        <v>0</v>
      </c>
      <c r="AG15" s="41" t="e">
        <v>#DIV/0!</v>
      </c>
      <c r="AH15" s="30">
        <v>0</v>
      </c>
      <c r="AI15" s="40" t="e">
        <v>#DIV/0!</v>
      </c>
    </row>
    <row r="16" spans="1:35" x14ac:dyDescent="0.55000000000000004">
      <c r="A16" s="65" t="s">
        <v>38</v>
      </c>
      <c r="B16" s="59"/>
      <c r="C16" s="120"/>
      <c r="D16" s="121"/>
      <c r="E16" s="120"/>
      <c r="F16" s="121"/>
      <c r="G16" s="120"/>
      <c r="H16" s="121"/>
      <c r="I16" s="120"/>
      <c r="J16" s="121"/>
      <c r="K16" s="120"/>
      <c r="L16" s="121"/>
      <c r="M16" s="120"/>
      <c r="N16" s="121"/>
      <c r="O16" s="120"/>
      <c r="P16" s="121"/>
      <c r="Q16" s="120"/>
      <c r="R16" s="121"/>
      <c r="S16" s="120"/>
      <c r="T16" s="121"/>
      <c r="U16" s="120"/>
      <c r="V16" s="121"/>
      <c r="W16" s="120"/>
      <c r="X16" s="121"/>
      <c r="Y16" s="120"/>
      <c r="Z16" s="121"/>
      <c r="AA16" s="67"/>
      <c r="AB16" s="66"/>
      <c r="AD16" s="3"/>
      <c r="AE16" s="3"/>
      <c r="AF16" s="3"/>
      <c r="AG16" s="3"/>
      <c r="AH16" s="3"/>
      <c r="AI16" s="3"/>
    </row>
    <row r="17" spans="1:35" x14ac:dyDescent="0.55000000000000004">
      <c r="A17" s="62">
        <v>1</v>
      </c>
      <c r="B17" s="129" t="s">
        <v>38</v>
      </c>
      <c r="C17" s="71">
        <v>20573.809999999998</v>
      </c>
      <c r="D17" s="100">
        <v>80504.193968112595</v>
      </c>
      <c r="E17" s="71">
        <v>34021.919999999998</v>
      </c>
      <c r="F17" s="100">
        <v>139530.32632063678</v>
      </c>
      <c r="G17" s="71">
        <v>35161.69</v>
      </c>
      <c r="H17" s="100">
        <v>140573.65995702249</v>
      </c>
      <c r="I17" s="71">
        <v>21217.94</v>
      </c>
      <c r="J17" s="100">
        <v>86145.011794764985</v>
      </c>
      <c r="K17" s="71">
        <v>28942.44</v>
      </c>
      <c r="L17" s="100">
        <v>116139.3827743296</v>
      </c>
      <c r="M17" s="71">
        <v>-830219</v>
      </c>
      <c r="N17" s="100" t="e">
        <v>#DIV/0!</v>
      </c>
      <c r="O17" s="71">
        <v>0</v>
      </c>
      <c r="P17" s="100" t="e">
        <v>#DIV/0!</v>
      </c>
      <c r="Q17" s="71">
        <v>0</v>
      </c>
      <c r="R17" s="100" t="e">
        <v>#DIV/0!</v>
      </c>
      <c r="S17" s="71">
        <v>0</v>
      </c>
      <c r="T17" s="100" t="e">
        <v>#DIV/0!</v>
      </c>
      <c r="U17" s="71">
        <v>0</v>
      </c>
      <c r="V17" s="100" t="e">
        <v>#DIV/0!</v>
      </c>
      <c r="W17" s="71">
        <v>0</v>
      </c>
      <c r="X17" s="100" t="e">
        <v>#DIV/0!</v>
      </c>
      <c r="Y17" s="71">
        <v>0</v>
      </c>
      <c r="Z17" s="100" t="e">
        <v>#DIV/0!</v>
      </c>
      <c r="AA17" s="63">
        <v>-690301.20000000019</v>
      </c>
      <c r="AB17" s="64" t="e">
        <v>#DIV/0!</v>
      </c>
      <c r="AD17" s="30">
        <v>-690301.2</v>
      </c>
      <c r="AE17" s="31" t="e">
        <v>#DIV/0!</v>
      </c>
      <c r="AF17" s="30">
        <v>0</v>
      </c>
      <c r="AG17" s="41" t="e">
        <v>#DIV/0!</v>
      </c>
      <c r="AH17" s="30">
        <v>0</v>
      </c>
      <c r="AI17" s="40" t="e">
        <v>#DIV/0!</v>
      </c>
    </row>
    <row r="18" spans="1:35" x14ac:dyDescent="0.55000000000000004">
      <c r="A18" s="65" t="s">
        <v>22</v>
      </c>
      <c r="B18" s="59"/>
      <c r="C18" s="120"/>
      <c r="D18" s="121"/>
      <c r="E18" s="120"/>
      <c r="F18" s="121"/>
      <c r="G18" s="120"/>
      <c r="H18" s="121"/>
      <c r="I18" s="120"/>
      <c r="J18" s="121"/>
      <c r="K18" s="120"/>
      <c r="L18" s="121"/>
      <c r="M18" s="120"/>
      <c r="N18" s="121"/>
      <c r="O18" s="120"/>
      <c r="P18" s="121"/>
      <c r="Q18" s="120"/>
      <c r="R18" s="121"/>
      <c r="S18" s="120"/>
      <c r="T18" s="121"/>
      <c r="U18" s="120"/>
      <c r="V18" s="121"/>
      <c r="W18" s="120"/>
      <c r="X18" s="121"/>
      <c r="Y18" s="120"/>
      <c r="Z18" s="121"/>
      <c r="AA18" s="67"/>
      <c r="AB18" s="66"/>
      <c r="AD18" s="3"/>
      <c r="AE18" s="3"/>
      <c r="AF18" s="3"/>
      <c r="AG18" s="3"/>
      <c r="AH18" s="3"/>
      <c r="AI18" s="3"/>
    </row>
    <row r="19" spans="1:35" x14ac:dyDescent="0.55000000000000004">
      <c r="A19" s="62">
        <v>1</v>
      </c>
      <c r="B19" s="129" t="s">
        <v>22</v>
      </c>
      <c r="C19" s="71">
        <v>15445.09</v>
      </c>
      <c r="D19" s="100">
        <v>60457.278914981398</v>
      </c>
      <c r="E19" s="71">
        <v>17509.010000000002</v>
      </c>
      <c r="F19" s="100">
        <v>71812.491723202911</v>
      </c>
      <c r="G19" s="71">
        <v>17490.64</v>
      </c>
      <c r="H19" s="100">
        <v>69924.53207401</v>
      </c>
      <c r="I19" s="71">
        <v>7903.25</v>
      </c>
      <c r="J19" s="100">
        <v>32087.291814812499</v>
      </c>
      <c r="K19" s="71">
        <v>10391.41</v>
      </c>
      <c r="L19" s="100">
        <v>41703.770670894402</v>
      </c>
      <c r="M19" s="71">
        <v>-463032</v>
      </c>
      <c r="N19" s="100" t="e">
        <v>#DIV/0!</v>
      </c>
      <c r="O19" s="71">
        <v>0</v>
      </c>
      <c r="P19" s="100" t="e">
        <v>#DIV/0!</v>
      </c>
      <c r="Q19" s="71">
        <v>0</v>
      </c>
      <c r="R19" s="100" t="e">
        <v>#DIV/0!</v>
      </c>
      <c r="S19" s="71">
        <v>0</v>
      </c>
      <c r="T19" s="100" t="e">
        <v>#DIV/0!</v>
      </c>
      <c r="U19" s="71">
        <v>0</v>
      </c>
      <c r="V19" s="100" t="e">
        <v>#DIV/0!</v>
      </c>
      <c r="W19" s="71">
        <v>0</v>
      </c>
      <c r="X19" s="100" t="e">
        <v>#DIV/0!</v>
      </c>
      <c r="Y19" s="71">
        <v>0</v>
      </c>
      <c r="Z19" s="100" t="e">
        <v>#DIV/0!</v>
      </c>
      <c r="AA19" s="63">
        <v>-394292.6</v>
      </c>
      <c r="AB19" s="64" t="e">
        <v>#DIV/0!</v>
      </c>
      <c r="AD19" s="30">
        <v>-394292.6</v>
      </c>
      <c r="AE19" s="31" t="e">
        <v>#DIV/0!</v>
      </c>
      <c r="AF19" s="30">
        <v>0</v>
      </c>
      <c r="AG19" s="41" t="e">
        <v>#DIV/0!</v>
      </c>
      <c r="AH19" s="30">
        <v>0</v>
      </c>
      <c r="AI19" s="40" t="e">
        <v>#DIV/0!</v>
      </c>
    </row>
    <row r="20" spans="1:35" x14ac:dyDescent="0.55000000000000004">
      <c r="A20" s="65" t="s">
        <v>27</v>
      </c>
      <c r="B20" s="59"/>
      <c r="C20" s="120"/>
      <c r="D20" s="121"/>
      <c r="E20" s="120"/>
      <c r="F20" s="121"/>
      <c r="G20" s="120"/>
      <c r="H20" s="121"/>
      <c r="I20" s="120"/>
      <c r="J20" s="121"/>
      <c r="K20" s="120"/>
      <c r="L20" s="121"/>
      <c r="M20" s="120"/>
      <c r="N20" s="121"/>
      <c r="O20" s="120"/>
      <c r="P20" s="121"/>
      <c r="Q20" s="120"/>
      <c r="R20" s="121"/>
      <c r="S20" s="120"/>
      <c r="T20" s="121"/>
      <c r="U20" s="120"/>
      <c r="V20" s="121"/>
      <c r="W20" s="120"/>
      <c r="X20" s="121"/>
      <c r="Y20" s="120"/>
      <c r="Z20" s="121"/>
      <c r="AA20" s="67"/>
      <c r="AB20" s="66"/>
      <c r="AD20" s="3"/>
      <c r="AE20" s="3"/>
      <c r="AF20" s="3"/>
      <c r="AG20" s="3"/>
      <c r="AH20" s="3"/>
      <c r="AI20" s="3"/>
    </row>
    <row r="21" spans="1:35" x14ac:dyDescent="0.55000000000000004">
      <c r="A21" s="62">
        <v>1</v>
      </c>
      <c r="B21" s="129" t="s">
        <v>27</v>
      </c>
      <c r="C21" s="140">
        <v>11632.44</v>
      </c>
      <c r="D21" s="141">
        <v>45482.840400000001</v>
      </c>
      <c r="E21" s="140">
        <v>12989.78</v>
      </c>
      <c r="F21" s="141">
        <v>53258.097999999998</v>
      </c>
      <c r="G21" s="140">
        <v>10893.18</v>
      </c>
      <c r="H21" s="141">
        <v>43572.72</v>
      </c>
      <c r="I21" s="140">
        <v>8074.76</v>
      </c>
      <c r="J21" s="141">
        <v>32783.525600000001</v>
      </c>
      <c r="K21" s="140">
        <v>8723.2199999999993</v>
      </c>
      <c r="L21" s="141">
        <v>34980.112199999996</v>
      </c>
      <c r="M21" s="140">
        <v>0</v>
      </c>
      <c r="N21" s="141" t="e">
        <v>#DIV/0!</v>
      </c>
      <c r="O21" s="140">
        <v>0</v>
      </c>
      <c r="P21" s="141" t="e">
        <v>#DIV/0!</v>
      </c>
      <c r="Q21" s="140">
        <v>0</v>
      </c>
      <c r="R21" s="141" t="e">
        <v>#DIV/0!</v>
      </c>
      <c r="S21" s="140">
        <v>0</v>
      </c>
      <c r="T21" s="141" t="e">
        <v>#DIV/0!</v>
      </c>
      <c r="U21" s="140">
        <v>0</v>
      </c>
      <c r="V21" s="141" t="e">
        <v>#DIV/0!</v>
      </c>
      <c r="W21" s="140">
        <v>0</v>
      </c>
      <c r="X21" s="141" t="e">
        <v>#DIV/0!</v>
      </c>
      <c r="Y21" s="140">
        <v>0</v>
      </c>
      <c r="Z21" s="141" t="e">
        <v>#DIV/0!</v>
      </c>
      <c r="AA21" s="63">
        <v>52313.380000000005</v>
      </c>
      <c r="AB21" s="64" t="e">
        <v>#DIV/0!</v>
      </c>
      <c r="AD21" s="30">
        <v>52313.380000000005</v>
      </c>
      <c r="AE21" s="31" t="e">
        <v>#DIV/0!</v>
      </c>
      <c r="AF21" s="30">
        <v>0</v>
      </c>
      <c r="AG21" s="41" t="e">
        <v>#DIV/0!</v>
      </c>
      <c r="AH21" s="30">
        <v>0</v>
      </c>
      <c r="AI21" s="40" t="e">
        <v>#DIV/0!</v>
      </c>
    </row>
    <row r="22" spans="1:35" x14ac:dyDescent="0.55000000000000004">
      <c r="A22" s="65" t="s">
        <v>24</v>
      </c>
      <c r="B22" s="59"/>
      <c r="C22" s="120"/>
      <c r="D22" s="121"/>
      <c r="E22" s="120"/>
      <c r="F22" s="121"/>
      <c r="G22" s="120"/>
      <c r="H22" s="121"/>
      <c r="I22" s="120"/>
      <c r="J22" s="121"/>
      <c r="K22" s="120"/>
      <c r="L22" s="121"/>
      <c r="M22" s="120"/>
      <c r="N22" s="121"/>
      <c r="O22" s="120"/>
      <c r="P22" s="121"/>
      <c r="Q22" s="120"/>
      <c r="R22" s="121"/>
      <c r="S22" s="120"/>
      <c r="T22" s="121"/>
      <c r="U22" s="120"/>
      <c r="V22" s="121"/>
      <c r="W22" s="120"/>
      <c r="X22" s="121"/>
      <c r="Y22" s="120"/>
      <c r="Z22" s="121"/>
      <c r="AA22" s="67"/>
      <c r="AB22" s="66"/>
      <c r="AD22" s="3"/>
      <c r="AE22" s="3"/>
      <c r="AF22" s="3"/>
      <c r="AG22" s="3"/>
      <c r="AH22" s="3"/>
      <c r="AI22" s="3"/>
    </row>
    <row r="23" spans="1:35" x14ac:dyDescent="0.55000000000000004">
      <c r="A23" s="62">
        <v>1</v>
      </c>
      <c r="B23" s="129" t="s">
        <v>24</v>
      </c>
      <c r="C23" s="71">
        <v>74158.670000000013</v>
      </c>
      <c r="D23" s="100">
        <v>290159.00380050828</v>
      </c>
      <c r="E23" s="71">
        <v>78640.790000000052</v>
      </c>
      <c r="F23" s="100">
        <v>322502.27684463933</v>
      </c>
      <c r="G23" s="71">
        <v>85866.279999999984</v>
      </c>
      <c r="H23" s="100">
        <v>343297.54928826995</v>
      </c>
      <c r="I23" s="71">
        <v>94071.970000000016</v>
      </c>
      <c r="J23" s="100">
        <v>381932.94557213259</v>
      </c>
      <c r="K23" s="71">
        <v>91402.629999999946</v>
      </c>
      <c r="L23" s="100">
        <v>366762.86084669892</v>
      </c>
      <c r="M23" s="71">
        <v>-1682399</v>
      </c>
      <c r="N23" s="100" t="e">
        <v>#DIV/0!</v>
      </c>
      <c r="O23" s="71">
        <v>0</v>
      </c>
      <c r="P23" s="100" t="e">
        <v>#DIV/0!</v>
      </c>
      <c r="Q23" s="71">
        <v>0</v>
      </c>
      <c r="R23" s="100" t="e">
        <v>#DIV/0!</v>
      </c>
      <c r="S23" s="71">
        <v>0</v>
      </c>
      <c r="T23" s="100" t="e">
        <v>#DIV/0!</v>
      </c>
      <c r="U23" s="71">
        <v>0</v>
      </c>
      <c r="V23" s="100" t="e">
        <v>#DIV/0!</v>
      </c>
      <c r="W23" s="71">
        <v>0</v>
      </c>
      <c r="X23" s="100" t="e">
        <v>#DIV/0!</v>
      </c>
      <c r="Y23" s="71">
        <v>0</v>
      </c>
      <c r="Z23" s="100" t="e">
        <v>#DIV/0!</v>
      </c>
      <c r="AA23" s="63">
        <v>-1258258.6600000001</v>
      </c>
      <c r="AB23" s="64" t="e">
        <v>#DIV/0!</v>
      </c>
      <c r="AD23" s="30">
        <v>-1258258.6599999999</v>
      </c>
      <c r="AE23" s="31" t="e">
        <v>#DIV/0!</v>
      </c>
      <c r="AF23" s="30">
        <v>0</v>
      </c>
      <c r="AG23" s="41" t="e">
        <v>#DIV/0!</v>
      </c>
      <c r="AH23" s="30">
        <v>0</v>
      </c>
      <c r="AI23" s="40" t="e">
        <v>#DIV/0!</v>
      </c>
    </row>
    <row r="24" spans="1:35" x14ac:dyDescent="0.55000000000000004">
      <c r="A24" s="65" t="s">
        <v>25</v>
      </c>
      <c r="B24" s="59"/>
      <c r="C24" s="120"/>
      <c r="D24" s="121"/>
      <c r="E24" s="120"/>
      <c r="F24" s="121"/>
      <c r="G24" s="120"/>
      <c r="H24" s="121"/>
      <c r="I24" s="120"/>
      <c r="J24" s="121"/>
      <c r="K24" s="120"/>
      <c r="L24" s="121"/>
      <c r="M24" s="120"/>
      <c r="N24" s="121"/>
      <c r="O24" s="120"/>
      <c r="P24" s="121"/>
      <c r="Q24" s="120"/>
      <c r="R24" s="121"/>
      <c r="S24" s="120"/>
      <c r="T24" s="121"/>
      <c r="U24" s="120"/>
      <c r="V24" s="121"/>
      <c r="W24" s="120"/>
      <c r="X24" s="121"/>
      <c r="Y24" s="120"/>
      <c r="Z24" s="121"/>
      <c r="AA24" s="67"/>
      <c r="AB24" s="66"/>
      <c r="AD24" s="3"/>
      <c r="AE24" s="3"/>
      <c r="AF24" s="3"/>
      <c r="AG24" s="3"/>
      <c r="AH24" s="3"/>
      <c r="AI24" s="3"/>
    </row>
    <row r="25" spans="1:35" x14ac:dyDescent="0.55000000000000004">
      <c r="A25" s="62">
        <v>1</v>
      </c>
      <c r="B25" s="129" t="s">
        <v>25</v>
      </c>
      <c r="C25" s="71">
        <v>4584.82</v>
      </c>
      <c r="D25" s="100">
        <v>17946.528088537198</v>
      </c>
      <c r="E25" s="71">
        <v>5706.63</v>
      </c>
      <c r="F25" s="100">
        <v>23405.510628092703</v>
      </c>
      <c r="G25" s="71">
        <v>7138.5</v>
      </c>
      <c r="H25" s="100">
        <v>28533.585674625003</v>
      </c>
      <c r="I25" s="71">
        <v>5682.85</v>
      </c>
      <c r="J25" s="100">
        <v>23072.440614912499</v>
      </c>
      <c r="K25" s="71">
        <v>5923.53</v>
      </c>
      <c r="L25" s="100">
        <v>23776.148095675202</v>
      </c>
      <c r="M25" s="71">
        <v>38460</v>
      </c>
      <c r="N25" s="100" t="e">
        <v>#DIV/0!</v>
      </c>
      <c r="O25" s="71">
        <v>0</v>
      </c>
      <c r="P25" s="100" t="e">
        <v>#DIV/0!</v>
      </c>
      <c r="Q25" s="71">
        <v>0</v>
      </c>
      <c r="R25" s="100" t="e">
        <v>#DIV/0!</v>
      </c>
      <c r="S25" s="71">
        <v>0</v>
      </c>
      <c r="T25" s="100" t="e">
        <v>#DIV/0!</v>
      </c>
      <c r="U25" s="71">
        <v>0</v>
      </c>
      <c r="V25" s="100" t="e">
        <v>#DIV/0!</v>
      </c>
      <c r="W25" s="71">
        <v>0</v>
      </c>
      <c r="X25" s="100" t="e">
        <v>#DIV/0!</v>
      </c>
      <c r="Y25" s="71">
        <v>0</v>
      </c>
      <c r="Z25" s="100" t="e">
        <v>#DIV/0!</v>
      </c>
      <c r="AA25" s="63">
        <v>67496.329999999987</v>
      </c>
      <c r="AB25" s="64" t="e">
        <v>#DIV/0!</v>
      </c>
      <c r="AD25" s="30">
        <v>67496.33</v>
      </c>
      <c r="AE25" s="31" t="e">
        <v>#DIV/0!</v>
      </c>
      <c r="AF25" s="30">
        <v>0</v>
      </c>
      <c r="AG25" s="41" t="e">
        <v>#DIV/0!</v>
      </c>
      <c r="AH25" s="30">
        <v>0</v>
      </c>
      <c r="AI25" s="40" t="e">
        <v>#DIV/0!</v>
      </c>
    </row>
    <row r="26" spans="1:35" x14ac:dyDescent="0.55000000000000004">
      <c r="A26" s="65" t="s">
        <v>32</v>
      </c>
      <c r="B26" s="59"/>
      <c r="C26" s="120"/>
      <c r="D26" s="121"/>
      <c r="E26" s="120"/>
      <c r="F26" s="121"/>
      <c r="G26" s="120"/>
      <c r="H26" s="121"/>
      <c r="I26" s="120"/>
      <c r="J26" s="121"/>
      <c r="K26" s="120"/>
      <c r="L26" s="121"/>
      <c r="M26" s="120"/>
      <c r="N26" s="121"/>
      <c r="O26" s="120"/>
      <c r="P26" s="121"/>
      <c r="Q26" s="120"/>
      <c r="R26" s="121"/>
      <c r="S26" s="120"/>
      <c r="T26" s="121"/>
      <c r="U26" s="120"/>
      <c r="V26" s="121"/>
      <c r="W26" s="120"/>
      <c r="X26" s="121"/>
      <c r="Y26" s="120"/>
      <c r="Z26" s="121"/>
      <c r="AA26" s="67"/>
      <c r="AB26" s="66"/>
      <c r="AD26" s="3"/>
      <c r="AE26" s="3"/>
      <c r="AF26" s="3"/>
      <c r="AG26" s="3"/>
      <c r="AH26" s="3"/>
      <c r="AI26" s="3"/>
    </row>
    <row r="27" spans="1:35" x14ac:dyDescent="0.55000000000000004">
      <c r="A27" s="62">
        <v>1</v>
      </c>
      <c r="B27" s="129" t="s">
        <v>32</v>
      </c>
      <c r="C27" s="71">
        <v>1743.9499999999534</v>
      </c>
      <c r="D27" s="100">
        <v>6826.4070694168176</v>
      </c>
      <c r="E27" s="71">
        <v>2040.1500000000233</v>
      </c>
      <c r="F27" s="100">
        <v>8367.5921704935954</v>
      </c>
      <c r="G27" s="71">
        <v>2390</v>
      </c>
      <c r="H27" s="100">
        <v>9553.1651975000004</v>
      </c>
      <c r="I27" s="71">
        <v>2409.5599999999977</v>
      </c>
      <c r="J27" s="100">
        <v>9782.8431171099892</v>
      </c>
      <c r="K27" s="71">
        <v>2042.8400000000256</v>
      </c>
      <c r="L27" s="100">
        <v>8199.6489214657031</v>
      </c>
      <c r="M27" s="71">
        <v>-501827.4</v>
      </c>
      <c r="N27" s="100" t="e">
        <v>#DIV/0!</v>
      </c>
      <c r="O27" s="71">
        <v>0</v>
      </c>
      <c r="P27" s="100" t="e">
        <v>#DIV/0!</v>
      </c>
      <c r="Q27" s="71">
        <v>0</v>
      </c>
      <c r="R27" s="100" t="e">
        <v>#DIV/0!</v>
      </c>
      <c r="S27" s="71">
        <v>0</v>
      </c>
      <c r="T27" s="100" t="e">
        <v>#DIV/0!</v>
      </c>
      <c r="U27" s="71">
        <v>0</v>
      </c>
      <c r="V27" s="100" t="e">
        <v>#DIV/0!</v>
      </c>
      <c r="W27" s="71">
        <v>0</v>
      </c>
      <c r="X27" s="100" t="e">
        <v>#DIV/0!</v>
      </c>
      <c r="Y27" s="71">
        <v>0</v>
      </c>
      <c r="Z27" s="100" t="e">
        <v>#DIV/0!</v>
      </c>
      <c r="AA27" s="63">
        <v>-491200.9</v>
      </c>
      <c r="AB27" s="64" t="e">
        <v>#DIV/0!</v>
      </c>
      <c r="AD27" s="30">
        <v>-491200.9</v>
      </c>
      <c r="AE27" s="31" t="e">
        <v>#DIV/0!</v>
      </c>
      <c r="AF27" s="30">
        <v>0</v>
      </c>
      <c r="AG27" s="41" t="e">
        <v>#DIV/0!</v>
      </c>
      <c r="AH27" s="30">
        <v>0</v>
      </c>
      <c r="AI27" s="40" t="e">
        <v>#DIV/0!</v>
      </c>
    </row>
    <row r="28" spans="1:35" x14ac:dyDescent="0.55000000000000004">
      <c r="A28" s="65" t="s">
        <v>26</v>
      </c>
      <c r="B28" s="59"/>
      <c r="C28" s="120"/>
      <c r="D28" s="121"/>
      <c r="E28" s="120"/>
      <c r="F28" s="121"/>
      <c r="G28" s="120"/>
      <c r="H28" s="121"/>
      <c r="I28" s="120"/>
      <c r="J28" s="121"/>
      <c r="K28" s="120"/>
      <c r="L28" s="121"/>
      <c r="M28" s="120"/>
      <c r="N28" s="121"/>
      <c r="O28" s="120"/>
      <c r="P28" s="121"/>
      <c r="Q28" s="120"/>
      <c r="R28" s="121"/>
      <c r="S28" s="120"/>
      <c r="T28" s="121"/>
      <c r="U28" s="120"/>
      <c r="V28" s="121"/>
      <c r="W28" s="120"/>
      <c r="X28" s="121"/>
      <c r="Y28" s="120"/>
      <c r="Z28" s="121"/>
      <c r="AA28" s="67"/>
      <c r="AB28" s="66"/>
      <c r="AD28" s="3"/>
      <c r="AE28" s="3"/>
      <c r="AF28" s="3"/>
      <c r="AG28" s="3"/>
      <c r="AH28" s="3"/>
      <c r="AI28" s="3"/>
    </row>
    <row r="29" spans="1:35" x14ac:dyDescent="0.55000000000000004">
      <c r="A29" s="62">
        <v>1</v>
      </c>
      <c r="B29" s="129" t="s">
        <v>26</v>
      </c>
      <c r="C29" s="71">
        <v>8971.010000000002</v>
      </c>
      <c r="D29" s="100">
        <v>35092.316729980004</v>
      </c>
      <c r="E29" s="71">
        <v>10641.069999999996</v>
      </c>
      <c r="F29" s="100">
        <v>43633.296051559984</v>
      </c>
      <c r="G29" s="71">
        <v>14971.720000000005</v>
      </c>
      <c r="H29" s="100">
        <v>59873.015932000024</v>
      </c>
      <c r="I29" s="71">
        <v>11201.060000000003</v>
      </c>
      <c r="J29" s="100">
        <v>45476.341085000007</v>
      </c>
      <c r="K29" s="71">
        <v>9315.8099999999922</v>
      </c>
      <c r="L29" s="100">
        <v>37365.794525279969</v>
      </c>
      <c r="M29" s="71">
        <v>-57111</v>
      </c>
      <c r="N29" s="100" t="e">
        <v>#DIV/0!</v>
      </c>
      <c r="O29" s="71">
        <v>0</v>
      </c>
      <c r="P29" s="100" t="e">
        <v>#DIV/0!</v>
      </c>
      <c r="Q29" s="71">
        <v>0</v>
      </c>
      <c r="R29" s="100" t="e">
        <v>#DIV/0!</v>
      </c>
      <c r="S29" s="71">
        <v>0</v>
      </c>
      <c r="T29" s="100" t="e">
        <v>#DIV/0!</v>
      </c>
      <c r="U29" s="71">
        <v>0</v>
      </c>
      <c r="V29" s="100" t="e">
        <v>#DIV/0!</v>
      </c>
      <c r="W29" s="71">
        <v>0</v>
      </c>
      <c r="X29" s="100" t="e">
        <v>#DIV/0!</v>
      </c>
      <c r="Y29" s="71">
        <v>0</v>
      </c>
      <c r="Z29" s="100" t="e">
        <v>#DIV/0!</v>
      </c>
      <c r="AA29" s="63">
        <v>-2010.3300000000017</v>
      </c>
      <c r="AB29" s="64" t="e">
        <v>#DIV/0!</v>
      </c>
      <c r="AD29" s="30">
        <v>-2010.3300000000017</v>
      </c>
      <c r="AE29" s="31" t="e">
        <v>#DIV/0!</v>
      </c>
      <c r="AF29" s="30">
        <v>0</v>
      </c>
      <c r="AG29" s="41" t="e">
        <v>#DIV/0!</v>
      </c>
      <c r="AH29" s="30">
        <v>0</v>
      </c>
      <c r="AI29" s="40" t="e">
        <v>#DIV/0!</v>
      </c>
    </row>
    <row r="30" spans="1:35" x14ac:dyDescent="0.55000000000000004">
      <c r="A30" s="65" t="s">
        <v>78</v>
      </c>
      <c r="B30" s="59"/>
      <c r="C30" s="120"/>
      <c r="D30" s="121"/>
      <c r="E30" s="120"/>
      <c r="F30" s="121"/>
      <c r="G30" s="120"/>
      <c r="H30" s="121"/>
      <c r="I30" s="120"/>
      <c r="J30" s="121"/>
      <c r="K30" s="120"/>
      <c r="L30" s="121"/>
      <c r="M30" s="120"/>
      <c r="N30" s="121"/>
      <c r="O30" s="120"/>
      <c r="P30" s="121"/>
      <c r="Q30" s="120"/>
      <c r="R30" s="121"/>
      <c r="S30" s="120"/>
      <c r="T30" s="121"/>
      <c r="U30" s="120"/>
      <c r="V30" s="121"/>
      <c r="W30" s="120"/>
      <c r="X30" s="121"/>
      <c r="Y30" s="120"/>
      <c r="Z30" s="121"/>
      <c r="AA30" s="67"/>
      <c r="AB30" s="66"/>
      <c r="AD30" s="3"/>
      <c r="AE30" s="3"/>
      <c r="AF30" s="3"/>
      <c r="AG30" s="3"/>
      <c r="AH30" s="3"/>
      <c r="AI30" s="3"/>
    </row>
    <row r="31" spans="1:35" x14ac:dyDescent="0.55000000000000004">
      <c r="A31" s="62">
        <v>1</v>
      </c>
      <c r="B31" s="129" t="s">
        <v>28</v>
      </c>
      <c r="C31" s="71">
        <v>45497.96</v>
      </c>
      <c r="D31" s="100">
        <v>177994.99043253783</v>
      </c>
      <c r="E31" s="71">
        <v>47752.159999999996</v>
      </c>
      <c r="F31" s="100">
        <v>195824.70911540795</v>
      </c>
      <c r="G31" s="71">
        <v>55197.549999999996</v>
      </c>
      <c r="H31" s="100">
        <v>220701.35423071749</v>
      </c>
      <c r="I31" s="71">
        <v>64481.63</v>
      </c>
      <c r="J31" s="100">
        <v>261795.74776367247</v>
      </c>
      <c r="K31" s="100">
        <v>57722.17</v>
      </c>
      <c r="L31" s="100">
        <v>231571.48723764636</v>
      </c>
      <c r="M31" s="71">
        <v>-2655162</v>
      </c>
      <c r="N31" s="100" t="e">
        <v>#DIV/0!</v>
      </c>
      <c r="O31" s="71">
        <v>0</v>
      </c>
      <c r="P31" s="100" t="e">
        <v>#DIV/0!</v>
      </c>
      <c r="Q31" s="71">
        <v>0</v>
      </c>
      <c r="R31" s="100" t="e">
        <v>#DIV/0!</v>
      </c>
      <c r="S31" s="71">
        <v>0</v>
      </c>
      <c r="T31" s="100" t="e">
        <v>#DIV/0!</v>
      </c>
      <c r="U31" s="71">
        <v>0</v>
      </c>
      <c r="V31" s="100" t="e">
        <v>#DIV/0!</v>
      </c>
      <c r="W31" s="71">
        <v>0</v>
      </c>
      <c r="X31" s="100" t="e">
        <v>#DIV/0!</v>
      </c>
      <c r="Y31" s="71">
        <v>0</v>
      </c>
      <c r="Z31" s="100" t="e">
        <v>#DIV/0!</v>
      </c>
      <c r="AA31" s="63">
        <v>-2384510.5300000003</v>
      </c>
      <c r="AB31" s="64" t="e">
        <v>#DIV/0!</v>
      </c>
      <c r="AD31" s="30">
        <v>-2384510.5300000003</v>
      </c>
      <c r="AE31" s="31" t="e">
        <v>#DIV/0!</v>
      </c>
      <c r="AF31" s="30">
        <v>0</v>
      </c>
      <c r="AG31" s="41" t="e">
        <v>#DIV/0!</v>
      </c>
      <c r="AH31" s="30">
        <v>0</v>
      </c>
      <c r="AI31" s="40" t="e">
        <v>#DIV/0!</v>
      </c>
    </row>
    <row r="32" spans="1:35" x14ac:dyDescent="0.55000000000000004">
      <c r="A32" s="65" t="s">
        <v>80</v>
      </c>
      <c r="B32" s="59"/>
      <c r="C32" s="120"/>
      <c r="D32" s="121"/>
      <c r="E32" s="120"/>
      <c r="F32" s="121"/>
      <c r="G32" s="120"/>
      <c r="H32" s="121"/>
      <c r="I32" s="120"/>
      <c r="J32" s="121"/>
      <c r="K32" s="120"/>
      <c r="L32" s="121"/>
      <c r="M32" s="120"/>
      <c r="N32" s="121"/>
      <c r="O32" s="120"/>
      <c r="P32" s="121"/>
      <c r="Q32" s="120"/>
      <c r="R32" s="121"/>
      <c r="S32" s="120"/>
      <c r="T32" s="121"/>
      <c r="U32" s="120"/>
      <c r="V32" s="121"/>
      <c r="W32" s="120"/>
      <c r="X32" s="121"/>
      <c r="Y32" s="120"/>
      <c r="Z32" s="121"/>
      <c r="AA32" s="67"/>
      <c r="AB32" s="66"/>
      <c r="AD32" s="3"/>
      <c r="AE32" s="3"/>
      <c r="AF32" s="3"/>
      <c r="AG32" s="3"/>
      <c r="AH32" s="3"/>
      <c r="AI32" s="3"/>
    </row>
    <row r="33" spans="1:36" x14ac:dyDescent="0.55000000000000004">
      <c r="A33" s="62">
        <v>1</v>
      </c>
      <c r="B33" s="129" t="s">
        <v>33</v>
      </c>
      <c r="C33" s="71">
        <v>34730.270000000004</v>
      </c>
      <c r="D33" s="71">
        <v>136352.73069999999</v>
      </c>
      <c r="E33" s="71">
        <v>27009.300000000003</v>
      </c>
      <c r="F33" s="71">
        <v>111147.821</v>
      </c>
      <c r="G33" s="71">
        <v>33048.76</v>
      </c>
      <c r="H33" s="71">
        <v>132659.37</v>
      </c>
      <c r="I33" s="71">
        <v>42146.6</v>
      </c>
      <c r="J33" s="71">
        <v>171260.25599999996</v>
      </c>
      <c r="K33" s="71">
        <v>41919.79</v>
      </c>
      <c r="L33" s="71">
        <v>168574.77289999998</v>
      </c>
      <c r="M33" s="71">
        <v>-239751</v>
      </c>
      <c r="N33" s="71" t="e">
        <v>#DIV/0!</v>
      </c>
      <c r="O33" s="71">
        <v>0</v>
      </c>
      <c r="P33" s="71" t="e">
        <v>#DIV/0!</v>
      </c>
      <c r="Q33" s="71">
        <v>0</v>
      </c>
      <c r="R33" s="71" t="e">
        <v>#DIV/0!</v>
      </c>
      <c r="S33" s="71">
        <v>0</v>
      </c>
      <c r="T33" s="71" t="e">
        <v>#DIV/0!</v>
      </c>
      <c r="U33" s="71">
        <v>0</v>
      </c>
      <c r="V33" s="71" t="e">
        <v>#DIV/0!</v>
      </c>
      <c r="W33" s="71">
        <v>0</v>
      </c>
      <c r="X33" s="71" t="e">
        <v>#DIV/0!</v>
      </c>
      <c r="Y33" s="71">
        <v>0</v>
      </c>
      <c r="Z33" s="71" t="e">
        <v>#DIV/0!</v>
      </c>
      <c r="AA33" s="63">
        <v>-60896.27999999997</v>
      </c>
      <c r="AB33" s="64" t="e">
        <v>#DIV/0!</v>
      </c>
      <c r="AD33" s="30">
        <v>-60896.27999999997</v>
      </c>
      <c r="AE33" s="31" t="e">
        <v>#DIV/0!</v>
      </c>
      <c r="AF33" s="30">
        <v>0</v>
      </c>
      <c r="AG33" s="41" t="e">
        <v>#DIV/0!</v>
      </c>
      <c r="AH33" s="30">
        <v>0</v>
      </c>
      <c r="AI33" s="40" t="e">
        <v>#DIV/0!</v>
      </c>
    </row>
    <row r="34" spans="1:36" x14ac:dyDescent="0.55000000000000004">
      <c r="A34" s="65" t="s">
        <v>76</v>
      </c>
      <c r="B34" s="59"/>
      <c r="C34" s="120"/>
      <c r="D34" s="121"/>
      <c r="E34" s="120"/>
      <c r="F34" s="121"/>
      <c r="G34" s="120"/>
      <c r="H34" s="121"/>
      <c r="I34" s="120"/>
      <c r="J34" s="121"/>
      <c r="K34" s="120"/>
      <c r="L34" s="121"/>
      <c r="M34" s="120"/>
      <c r="N34" s="121"/>
      <c r="O34" s="120"/>
      <c r="P34" s="121"/>
      <c r="Q34" s="120"/>
      <c r="R34" s="121"/>
      <c r="S34" s="120"/>
      <c r="T34" s="121"/>
      <c r="U34" s="120"/>
      <c r="V34" s="121"/>
      <c r="W34" s="120"/>
      <c r="X34" s="121"/>
      <c r="Y34" s="120"/>
      <c r="Z34" s="121"/>
      <c r="AA34" s="67"/>
      <c r="AB34" s="66"/>
      <c r="AD34" s="3"/>
      <c r="AE34" s="3"/>
      <c r="AF34" s="3"/>
      <c r="AG34" s="3"/>
      <c r="AH34" s="3"/>
      <c r="AI34" s="3"/>
    </row>
    <row r="35" spans="1:36" x14ac:dyDescent="0.55000000000000004">
      <c r="A35" s="62">
        <v>1</v>
      </c>
      <c r="B35" s="129" t="s">
        <v>74</v>
      </c>
      <c r="C35" s="71">
        <v>15073.84</v>
      </c>
      <c r="D35" s="71">
        <v>58938.714400000004</v>
      </c>
      <c r="E35" s="71">
        <v>12484.73</v>
      </c>
      <c r="F35" s="71">
        <v>51187.392999999996</v>
      </c>
      <c r="G35" s="71">
        <v>10153.83</v>
      </c>
      <c r="H35" s="71">
        <v>40615.32</v>
      </c>
      <c r="I35" s="71">
        <v>11957.869999999999</v>
      </c>
      <c r="J35" s="71">
        <v>48548.9522</v>
      </c>
      <c r="K35" s="71">
        <v>17117.87</v>
      </c>
      <c r="L35" s="71">
        <v>68642.6587</v>
      </c>
      <c r="M35" s="71">
        <v>-334320</v>
      </c>
      <c r="N35" s="71" t="e">
        <v>#DIV/0!</v>
      </c>
      <c r="O35" s="71">
        <v>0</v>
      </c>
      <c r="P35" s="71" t="e">
        <v>#DIV/0!</v>
      </c>
      <c r="Q35" s="71">
        <v>0</v>
      </c>
      <c r="R35" s="71" t="e">
        <v>#DIV/0!</v>
      </c>
      <c r="S35" s="71">
        <v>0</v>
      </c>
      <c r="T35" s="71" t="e">
        <v>#DIV/0!</v>
      </c>
      <c r="U35" s="71">
        <v>0</v>
      </c>
      <c r="V35" s="71" t="e">
        <v>#DIV/0!</v>
      </c>
      <c r="W35" s="71">
        <v>0</v>
      </c>
      <c r="X35" s="71" t="e">
        <v>#DIV/0!</v>
      </c>
      <c r="Y35" s="71">
        <v>0</v>
      </c>
      <c r="Z35" s="71" t="e">
        <v>#DIV/0!</v>
      </c>
      <c r="AA35" s="106">
        <v>-267531.86</v>
      </c>
      <c r="AB35" s="107" t="e">
        <v>#DIV/0!</v>
      </c>
      <c r="AD35" s="30">
        <v>-267531.86</v>
      </c>
      <c r="AE35" s="31" t="e">
        <v>#DIV/0!</v>
      </c>
      <c r="AF35" s="30">
        <v>0</v>
      </c>
      <c r="AG35" s="41" t="e">
        <v>#DIV/0!</v>
      </c>
      <c r="AH35" s="30">
        <v>0</v>
      </c>
      <c r="AI35" s="40" t="e">
        <v>#DIV/0!</v>
      </c>
    </row>
    <row r="36" spans="1:36" x14ac:dyDescent="0.55000000000000004">
      <c r="A36" s="65" t="s">
        <v>77</v>
      </c>
      <c r="B36" s="59"/>
      <c r="C36" s="120"/>
      <c r="D36" s="121"/>
      <c r="E36" s="120"/>
      <c r="F36" s="121"/>
      <c r="G36" s="120"/>
      <c r="H36" s="121"/>
      <c r="I36" s="120"/>
      <c r="J36" s="121"/>
      <c r="K36" s="120"/>
      <c r="L36" s="121"/>
      <c r="M36" s="120"/>
      <c r="N36" s="121"/>
      <c r="O36" s="120"/>
      <c r="P36" s="121"/>
      <c r="Q36" s="120"/>
      <c r="R36" s="121"/>
      <c r="S36" s="120"/>
      <c r="T36" s="121"/>
      <c r="U36" s="120"/>
      <c r="V36" s="121"/>
      <c r="W36" s="120"/>
      <c r="X36" s="121"/>
      <c r="Y36" s="120"/>
      <c r="Z36" s="121"/>
      <c r="AA36" s="67"/>
      <c r="AB36" s="66"/>
      <c r="AD36" s="3"/>
      <c r="AE36" s="3"/>
      <c r="AF36" s="3"/>
      <c r="AG36" s="3"/>
      <c r="AH36" s="3"/>
      <c r="AI36" s="3"/>
    </row>
    <row r="37" spans="1:36" x14ac:dyDescent="0.55000000000000004">
      <c r="A37" s="62">
        <v>1</v>
      </c>
      <c r="B37" s="129" t="s">
        <v>34</v>
      </c>
      <c r="C37" s="71">
        <v>29198.35</v>
      </c>
      <c r="D37" s="71">
        <v>114269.00928044099</v>
      </c>
      <c r="E37" s="71">
        <v>28971.839999999997</v>
      </c>
      <c r="F37" s="71">
        <v>118821.6272439936</v>
      </c>
      <c r="G37" s="71">
        <v>34598.639999999999</v>
      </c>
      <c r="H37" s="71">
        <v>138304.76773926002</v>
      </c>
      <c r="I37" s="71">
        <v>37794.32</v>
      </c>
      <c r="J37" s="71">
        <v>153445.26008041998</v>
      </c>
      <c r="K37" s="71">
        <v>32173.059999999998</v>
      </c>
      <c r="L37" s="71">
        <v>129114.98817439041</v>
      </c>
      <c r="M37" s="71">
        <v>-2199584</v>
      </c>
      <c r="N37" s="71" t="e">
        <v>#DIV/0!</v>
      </c>
      <c r="O37" s="71">
        <v>0</v>
      </c>
      <c r="P37" s="71" t="e">
        <v>#DIV/0!</v>
      </c>
      <c r="Q37" s="71">
        <v>0</v>
      </c>
      <c r="R37" s="71" t="e">
        <v>#DIV/0!</v>
      </c>
      <c r="S37" s="71">
        <v>0</v>
      </c>
      <c r="T37" s="71" t="e">
        <v>#DIV/0!</v>
      </c>
      <c r="U37" s="71">
        <v>0</v>
      </c>
      <c r="V37" s="71" t="e">
        <v>#DIV/0!</v>
      </c>
      <c r="W37" s="71">
        <v>0</v>
      </c>
      <c r="X37" s="71" t="e">
        <v>#DIV/0!</v>
      </c>
      <c r="Y37" s="71">
        <v>0</v>
      </c>
      <c r="Z37" s="71" t="e">
        <v>#DIV/0!</v>
      </c>
      <c r="AA37" s="106">
        <v>-2036847.79</v>
      </c>
      <c r="AB37" s="107" t="e">
        <v>#DIV/0!</v>
      </c>
      <c r="AD37" s="30">
        <v>-2036847.79</v>
      </c>
      <c r="AE37" s="31" t="e">
        <v>#DIV/0!</v>
      </c>
      <c r="AF37" s="30">
        <v>0</v>
      </c>
      <c r="AG37" s="41" t="e">
        <v>#DIV/0!</v>
      </c>
      <c r="AH37" s="30">
        <v>0</v>
      </c>
      <c r="AI37" s="40" t="e">
        <v>#DIV/0!</v>
      </c>
    </row>
    <row r="38" spans="1:36" x14ac:dyDescent="0.55000000000000004">
      <c r="A38" s="65" t="s">
        <v>35</v>
      </c>
      <c r="B38" s="59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67"/>
      <c r="AB38" s="66"/>
      <c r="AD38" s="3"/>
      <c r="AE38" s="3"/>
      <c r="AF38" s="3"/>
      <c r="AG38" s="3"/>
      <c r="AH38" s="3"/>
      <c r="AI38" s="3"/>
    </row>
    <row r="39" spans="1:36" x14ac:dyDescent="0.55000000000000004">
      <c r="A39" s="62">
        <v>1</v>
      </c>
      <c r="B39" s="129" t="s">
        <v>35</v>
      </c>
      <c r="C39" s="71">
        <v>14741</v>
      </c>
      <c r="D39" s="71">
        <v>57658.415550819998</v>
      </c>
      <c r="E39" s="71">
        <v>12626.000000000016</v>
      </c>
      <c r="F39" s="71">
        <v>51772.739233030064</v>
      </c>
      <c r="G39" s="71">
        <v>11353.999999999978</v>
      </c>
      <c r="H39" s="71">
        <v>45405.12151099991</v>
      </c>
      <c r="I39" s="71">
        <v>18364.999999999996</v>
      </c>
      <c r="J39" s="71">
        <v>74561.972519999967</v>
      </c>
      <c r="K39" s="71">
        <v>14327.000000000004</v>
      </c>
      <c r="L39" s="71">
        <v>57466.415098240024</v>
      </c>
      <c r="M39" s="71">
        <v>-3250847</v>
      </c>
      <c r="N39" s="71" t="e">
        <v>#DIV/0!</v>
      </c>
      <c r="O39" s="71">
        <v>0</v>
      </c>
      <c r="P39" s="71" t="e">
        <v>#DIV/0!</v>
      </c>
      <c r="Q39" s="71">
        <v>0</v>
      </c>
      <c r="R39" s="71" t="e">
        <v>#DIV/0!</v>
      </c>
      <c r="S39" s="71">
        <v>0</v>
      </c>
      <c r="T39" s="71" t="e">
        <v>#DIV/0!</v>
      </c>
      <c r="U39" s="71">
        <v>0</v>
      </c>
      <c r="V39" s="71" t="e">
        <v>#DIV/0!</v>
      </c>
      <c r="W39" s="71">
        <v>0</v>
      </c>
      <c r="X39" s="71" t="e">
        <v>#DIV/0!</v>
      </c>
      <c r="Y39" s="71">
        <v>0</v>
      </c>
      <c r="Z39" s="71" t="e">
        <v>#DIV/0!</v>
      </c>
      <c r="AA39" s="106">
        <v>-3179434</v>
      </c>
      <c r="AB39" s="107" t="e">
        <v>#DIV/0!</v>
      </c>
      <c r="AD39" s="30">
        <v>-3179434</v>
      </c>
      <c r="AE39" s="31" t="e">
        <v>#DIV/0!</v>
      </c>
      <c r="AF39" s="30">
        <v>0</v>
      </c>
      <c r="AG39" s="41" t="e">
        <v>#DIV/0!</v>
      </c>
      <c r="AH39" s="30">
        <v>0</v>
      </c>
      <c r="AI39" s="40" t="e">
        <v>#DIV/0!</v>
      </c>
    </row>
    <row r="40" spans="1:36" x14ac:dyDescent="0.55000000000000004">
      <c r="A40" s="65" t="s">
        <v>39</v>
      </c>
      <c r="B40" s="59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70"/>
      <c r="AB40" s="69"/>
      <c r="AD40" s="3"/>
      <c r="AE40" s="3"/>
      <c r="AF40" s="3"/>
      <c r="AG40" s="3"/>
      <c r="AH40" s="3"/>
      <c r="AI40" s="3"/>
    </row>
    <row r="41" spans="1:36" x14ac:dyDescent="0.55000000000000004">
      <c r="A41" s="62">
        <v>1</v>
      </c>
      <c r="B41" s="129" t="s">
        <v>40</v>
      </c>
      <c r="C41" s="71">
        <v>1849</v>
      </c>
      <c r="D41" s="71">
        <v>7229.5900000000011</v>
      </c>
      <c r="E41" s="71">
        <v>1738</v>
      </c>
      <c r="F41" s="71">
        <v>7125.7999999999984</v>
      </c>
      <c r="G41" s="71">
        <v>739</v>
      </c>
      <c r="H41" s="71">
        <v>2956</v>
      </c>
      <c r="I41" s="71">
        <v>2711</v>
      </c>
      <c r="J41" s="71">
        <v>11006.659999999998</v>
      </c>
      <c r="K41" s="71">
        <v>982</v>
      </c>
      <c r="L41" s="71">
        <v>3937.8199999999993</v>
      </c>
      <c r="M41" s="71">
        <v>-85032</v>
      </c>
      <c r="N41" s="71" t="e">
        <v>#DIV/0!</v>
      </c>
      <c r="O41" s="71">
        <v>0</v>
      </c>
      <c r="P41" s="71" t="e">
        <v>#DIV/0!</v>
      </c>
      <c r="Q41" s="71">
        <v>0</v>
      </c>
      <c r="R41" s="71" t="e">
        <v>#DIV/0!</v>
      </c>
      <c r="S41" s="71">
        <v>0</v>
      </c>
      <c r="T41" s="71" t="e">
        <v>#DIV/0!</v>
      </c>
      <c r="U41" s="71">
        <v>0</v>
      </c>
      <c r="V41" s="71" t="e">
        <v>#DIV/0!</v>
      </c>
      <c r="W41" s="71">
        <v>0</v>
      </c>
      <c r="X41" s="71" t="e">
        <v>#DIV/0!</v>
      </c>
      <c r="Y41" s="71">
        <v>0</v>
      </c>
      <c r="Z41" s="71" t="e">
        <v>#DIV/0!</v>
      </c>
      <c r="AA41" s="106">
        <v>-77013</v>
      </c>
      <c r="AB41" s="107" t="e">
        <v>#DIV/0!</v>
      </c>
      <c r="AD41" s="30">
        <v>-77013</v>
      </c>
      <c r="AE41" s="31" t="e">
        <v>#DIV/0!</v>
      </c>
      <c r="AF41" s="30">
        <v>0</v>
      </c>
      <c r="AG41" s="41" t="e">
        <v>#DIV/0!</v>
      </c>
      <c r="AH41" s="30">
        <v>0</v>
      </c>
      <c r="AI41" s="40" t="e">
        <v>#DIV/0!</v>
      </c>
    </row>
    <row r="42" spans="1:36" x14ac:dyDescent="0.55000000000000004">
      <c r="A42" s="118" t="s">
        <v>83</v>
      </c>
      <c r="B42" s="103"/>
      <c r="C42" s="137"/>
      <c r="D42" s="139"/>
      <c r="E42" s="137"/>
      <c r="F42" s="139"/>
      <c r="G42" s="137"/>
      <c r="H42" s="139"/>
      <c r="I42" s="137"/>
      <c r="J42" s="139"/>
      <c r="K42" s="137"/>
      <c r="L42" s="139"/>
      <c r="M42" s="137"/>
      <c r="N42" s="139"/>
      <c r="O42" s="137"/>
      <c r="P42" s="139"/>
      <c r="Q42" s="137"/>
      <c r="R42" s="139"/>
      <c r="S42" s="137"/>
      <c r="T42" s="139"/>
      <c r="U42" s="137"/>
      <c r="V42" s="139"/>
      <c r="W42" s="137"/>
      <c r="X42" s="139"/>
      <c r="Y42" s="137"/>
      <c r="Z42" s="139"/>
      <c r="AA42" s="114"/>
      <c r="AB42" s="113"/>
      <c r="AD42" s="98"/>
      <c r="AE42" s="98"/>
      <c r="AF42" s="98"/>
      <c r="AG42" s="98"/>
      <c r="AH42" s="98"/>
      <c r="AI42" s="98"/>
    </row>
    <row r="43" spans="1:36" x14ac:dyDescent="0.55000000000000004">
      <c r="A43" s="104">
        <v>1</v>
      </c>
      <c r="B43" s="129" t="s">
        <v>4</v>
      </c>
      <c r="C43" s="71">
        <v>44659</v>
      </c>
      <c r="D43" s="100">
        <v>188468.16</v>
      </c>
      <c r="E43" s="71">
        <v>54886.01</v>
      </c>
      <c r="F43" s="71">
        <v>231411.87</v>
      </c>
      <c r="G43" s="71">
        <v>56488</v>
      </c>
      <c r="H43" s="71">
        <v>239054.99</v>
      </c>
      <c r="I43" s="71">
        <v>61940.01</v>
      </c>
      <c r="J43" s="71">
        <v>252408.12</v>
      </c>
      <c r="K43" s="71">
        <v>69448</v>
      </c>
      <c r="L43" s="71">
        <v>294991.46000000002</v>
      </c>
      <c r="M43" s="71">
        <v>-2302</v>
      </c>
      <c r="N43" s="71" t="e">
        <v>#DIV/0!</v>
      </c>
      <c r="O43" s="71">
        <v>0</v>
      </c>
      <c r="P43" s="71" t="e">
        <v>#DIV/0!</v>
      </c>
      <c r="Q43" s="71">
        <v>0</v>
      </c>
      <c r="R43" s="71" t="e">
        <v>#DIV/0!</v>
      </c>
      <c r="S43" s="71">
        <v>0</v>
      </c>
      <c r="T43" s="71" t="e">
        <v>#DIV/0!</v>
      </c>
      <c r="U43" s="71">
        <v>0</v>
      </c>
      <c r="V43" s="71" t="e">
        <v>#DIV/0!</v>
      </c>
      <c r="W43" s="71">
        <v>0</v>
      </c>
      <c r="X43" s="71" t="e">
        <v>#DIV/0!</v>
      </c>
      <c r="Y43" s="71">
        <v>0</v>
      </c>
      <c r="Z43" s="71" t="e">
        <v>#DIV/0!</v>
      </c>
      <c r="AA43" s="106">
        <v>285119.02</v>
      </c>
      <c r="AB43" s="107" t="e">
        <v>#DIV/0!</v>
      </c>
      <c r="AD43" s="99">
        <v>285119.02</v>
      </c>
      <c r="AE43" s="100" t="e">
        <v>#DIV/0!</v>
      </c>
      <c r="AF43" s="99">
        <v>0</v>
      </c>
      <c r="AG43" s="102" t="e">
        <v>#DIV/0!</v>
      </c>
      <c r="AH43" s="99">
        <v>0</v>
      </c>
      <c r="AI43" s="101" t="e">
        <v>#DIV/0!</v>
      </c>
    </row>
    <row r="44" spans="1:36" x14ac:dyDescent="0.55000000000000004">
      <c r="A44" s="118" t="s">
        <v>81</v>
      </c>
      <c r="B44" s="124"/>
      <c r="C44" s="137"/>
      <c r="D44" s="139"/>
      <c r="E44" s="137"/>
      <c r="F44" s="121"/>
      <c r="G44" s="120"/>
      <c r="H44" s="139"/>
      <c r="I44" s="137"/>
      <c r="J44" s="139"/>
      <c r="K44" s="137"/>
      <c r="L44" s="139"/>
      <c r="M44" s="137"/>
      <c r="N44" s="139"/>
      <c r="O44" s="137"/>
      <c r="P44" s="139"/>
      <c r="Q44" s="137"/>
      <c r="R44" s="139"/>
      <c r="S44" s="137"/>
      <c r="T44" s="139"/>
      <c r="U44" s="137"/>
      <c r="V44" s="139"/>
      <c r="W44" s="137"/>
      <c r="X44" s="139"/>
      <c r="Y44" s="137"/>
      <c r="Z44" s="139"/>
      <c r="AA44" s="112"/>
      <c r="AB44" s="113"/>
      <c r="AD44" s="98"/>
      <c r="AE44" s="98"/>
      <c r="AF44" s="98"/>
      <c r="AG44" s="98"/>
      <c r="AH44" s="98"/>
      <c r="AI44" s="98"/>
    </row>
    <row r="45" spans="1:36" x14ac:dyDescent="0.55000000000000004">
      <c r="A45" s="104">
        <v>1</v>
      </c>
      <c r="B45" s="129" t="s">
        <v>5</v>
      </c>
      <c r="C45" s="71">
        <v>22568</v>
      </c>
      <c r="D45" s="71">
        <v>84491.12</v>
      </c>
      <c r="E45" s="71">
        <v>12051</v>
      </c>
      <c r="F45" s="71">
        <v>52573.75</v>
      </c>
      <c r="G45" s="71">
        <v>10739</v>
      </c>
      <c r="H45" s="71">
        <v>46142.18</v>
      </c>
      <c r="I45" s="71">
        <v>10154</v>
      </c>
      <c r="J45" s="71">
        <v>44026.329999999994</v>
      </c>
      <c r="K45" s="71">
        <v>13737</v>
      </c>
      <c r="L45" s="71">
        <v>64388.939999999995</v>
      </c>
      <c r="M45" s="71">
        <v>-78904</v>
      </c>
      <c r="N45" s="71" t="e">
        <v>#DIV/0!</v>
      </c>
      <c r="O45" s="71">
        <v>0</v>
      </c>
      <c r="P45" s="71" t="e">
        <v>#DIV/0!</v>
      </c>
      <c r="Q45" s="71">
        <v>0</v>
      </c>
      <c r="R45" s="71" t="e">
        <v>#DIV/0!</v>
      </c>
      <c r="S45" s="71">
        <v>0</v>
      </c>
      <c r="T45" s="71" t="e">
        <v>#DIV/0!</v>
      </c>
      <c r="U45" s="71">
        <v>0</v>
      </c>
      <c r="V45" s="71" t="e">
        <v>#DIV/0!</v>
      </c>
      <c r="W45" s="71">
        <v>0</v>
      </c>
      <c r="X45" s="71" t="e">
        <v>#DIV/0!</v>
      </c>
      <c r="Y45" s="71">
        <v>0</v>
      </c>
      <c r="Z45" s="71" t="e">
        <v>#DIV/0!</v>
      </c>
      <c r="AA45" s="106">
        <v>-9655</v>
      </c>
      <c r="AB45" s="107" t="e">
        <v>#DIV/0!</v>
      </c>
      <c r="AD45" s="99">
        <v>-9655</v>
      </c>
      <c r="AE45" s="100" t="e">
        <v>#DIV/0!</v>
      </c>
      <c r="AF45" s="99">
        <v>0</v>
      </c>
      <c r="AG45" s="102" t="e">
        <v>#DIV/0!</v>
      </c>
      <c r="AH45" s="99">
        <v>0</v>
      </c>
      <c r="AI45" s="101" t="e">
        <v>#DIV/0!</v>
      </c>
    </row>
    <row r="46" spans="1:36" x14ac:dyDescent="0.55000000000000004">
      <c r="A46" s="118" t="s">
        <v>82</v>
      </c>
      <c r="B46" s="103"/>
      <c r="C46" s="137"/>
      <c r="D46" s="139"/>
      <c r="E46" s="137"/>
      <c r="F46" s="139"/>
      <c r="G46" s="137"/>
      <c r="H46" s="139"/>
      <c r="I46" s="137"/>
      <c r="J46" s="139"/>
      <c r="K46" s="137"/>
      <c r="L46" s="139"/>
      <c r="M46" s="137"/>
      <c r="N46" s="139"/>
      <c r="O46" s="137"/>
      <c r="P46" s="139"/>
      <c r="Q46" s="137"/>
      <c r="R46" s="139"/>
      <c r="S46" s="137"/>
      <c r="T46" s="139"/>
      <c r="U46" s="137"/>
      <c r="V46" s="139"/>
      <c r="W46" s="137"/>
      <c r="X46" s="139"/>
      <c r="Y46" s="137"/>
      <c r="Z46" s="139"/>
      <c r="AA46" s="112"/>
      <c r="AB46" s="113"/>
      <c r="AD46" s="98"/>
      <c r="AE46" s="98"/>
      <c r="AF46" s="98"/>
      <c r="AG46" s="98"/>
      <c r="AH46" s="98"/>
      <c r="AI46" s="98"/>
    </row>
    <row r="47" spans="1:36" x14ac:dyDescent="0.55000000000000004">
      <c r="A47" s="115">
        <v>1</v>
      </c>
      <c r="B47" s="109" t="s">
        <v>82</v>
      </c>
      <c r="C47" s="71">
        <v>43462.1</v>
      </c>
      <c r="D47" s="71">
        <v>191692.96</v>
      </c>
      <c r="E47" s="71">
        <v>48332.83</v>
      </c>
      <c r="F47" s="71">
        <v>215072.44000000003</v>
      </c>
      <c r="G47" s="71">
        <v>58108.37</v>
      </c>
      <c r="H47" s="71">
        <v>254944.56999999998</v>
      </c>
      <c r="I47" s="71">
        <v>69294.209999999992</v>
      </c>
      <c r="J47" s="71">
        <v>299964.74999999994</v>
      </c>
      <c r="K47" s="71">
        <v>58371.21</v>
      </c>
      <c r="L47" s="71">
        <v>256603.75</v>
      </c>
      <c r="M47" s="71">
        <v>0</v>
      </c>
      <c r="N47" s="71">
        <v>0</v>
      </c>
      <c r="O47" s="71">
        <v>0</v>
      </c>
      <c r="P47" s="71">
        <v>0</v>
      </c>
      <c r="Q47" s="71">
        <v>0</v>
      </c>
      <c r="R47" s="71">
        <v>0</v>
      </c>
      <c r="S47" s="71">
        <v>0</v>
      </c>
      <c r="T47" s="71">
        <v>0</v>
      </c>
      <c r="U47" s="71">
        <v>0</v>
      </c>
      <c r="V47" s="71">
        <v>0</v>
      </c>
      <c r="W47" s="71">
        <v>0</v>
      </c>
      <c r="X47" s="71">
        <v>0</v>
      </c>
      <c r="Y47" s="71">
        <v>0</v>
      </c>
      <c r="Z47" s="71">
        <v>0</v>
      </c>
      <c r="AA47" s="106">
        <v>277568.71999999997</v>
      </c>
      <c r="AB47" s="107">
        <v>1218278.47</v>
      </c>
      <c r="AD47" s="99">
        <v>277568.71999999997</v>
      </c>
      <c r="AE47" s="100">
        <v>1218278.47</v>
      </c>
      <c r="AF47" s="99">
        <v>0</v>
      </c>
      <c r="AG47" s="102">
        <v>0</v>
      </c>
      <c r="AH47" s="99">
        <v>0</v>
      </c>
      <c r="AI47" s="101">
        <v>0</v>
      </c>
    </row>
    <row r="48" spans="1:36" x14ac:dyDescent="0.55000000000000004">
      <c r="A48" s="118" t="s">
        <v>7</v>
      </c>
      <c r="B48" s="103"/>
      <c r="C48" s="120"/>
      <c r="D48" s="121"/>
      <c r="E48" s="120"/>
      <c r="F48" s="121"/>
      <c r="G48" s="120"/>
      <c r="H48" s="121"/>
      <c r="I48" s="120"/>
      <c r="J48" s="121"/>
      <c r="K48" s="120"/>
      <c r="L48" s="121"/>
      <c r="M48" s="120"/>
      <c r="N48" s="121"/>
      <c r="O48" s="120"/>
      <c r="P48" s="121"/>
      <c r="Q48" s="120"/>
      <c r="R48" s="121"/>
      <c r="S48" s="120"/>
      <c r="T48" s="121"/>
      <c r="U48" s="120"/>
      <c r="V48" s="121"/>
      <c r="W48" s="120"/>
      <c r="X48" s="121"/>
      <c r="Y48" s="120"/>
      <c r="Z48" s="121"/>
      <c r="AA48" s="119"/>
      <c r="AB48" s="122"/>
      <c r="AD48" s="123"/>
      <c r="AE48" s="122"/>
      <c r="AF48" s="123"/>
      <c r="AG48" s="116"/>
      <c r="AH48" s="123"/>
      <c r="AI48" s="125"/>
      <c r="AJ48" s="117"/>
    </row>
    <row r="49" spans="1:35" x14ac:dyDescent="0.55000000000000004">
      <c r="A49" s="115">
        <v>1</v>
      </c>
      <c r="B49" s="129" t="s">
        <v>7</v>
      </c>
      <c r="C49" s="71">
        <v>81831.570000000007</v>
      </c>
      <c r="D49" s="100">
        <v>339961.06</v>
      </c>
      <c r="E49" s="71">
        <v>91553.2</v>
      </c>
      <c r="F49" s="100">
        <v>394156.27</v>
      </c>
      <c r="G49" s="71">
        <v>103493.59</v>
      </c>
      <c r="H49" s="100">
        <v>439651.31</v>
      </c>
      <c r="I49" s="71">
        <v>76773.709999999992</v>
      </c>
      <c r="J49" s="100">
        <v>330900.62</v>
      </c>
      <c r="K49" s="71">
        <v>75198.78</v>
      </c>
      <c r="L49" s="100">
        <v>330007.89</v>
      </c>
      <c r="M49" s="71">
        <v>0</v>
      </c>
      <c r="N49" s="100">
        <v>0</v>
      </c>
      <c r="O49" s="71">
        <v>0</v>
      </c>
      <c r="P49" s="100">
        <v>0</v>
      </c>
      <c r="Q49" s="71">
        <v>0</v>
      </c>
      <c r="R49" s="100">
        <v>0</v>
      </c>
      <c r="S49" s="71">
        <v>0</v>
      </c>
      <c r="T49" s="100">
        <v>0</v>
      </c>
      <c r="U49" s="71">
        <v>0</v>
      </c>
      <c r="V49" s="100">
        <v>0</v>
      </c>
      <c r="W49" s="71">
        <v>0</v>
      </c>
      <c r="X49" s="100">
        <v>0</v>
      </c>
      <c r="Y49" s="71">
        <v>0</v>
      </c>
      <c r="Z49" s="100">
        <v>0</v>
      </c>
      <c r="AA49" s="106">
        <v>428850.85</v>
      </c>
      <c r="AB49" s="107">
        <v>1834677.1500000001</v>
      </c>
      <c r="AD49" s="99">
        <v>428850.85</v>
      </c>
      <c r="AE49" s="100">
        <v>1834677.1500000004</v>
      </c>
      <c r="AF49" s="99">
        <v>0</v>
      </c>
      <c r="AG49" s="102">
        <v>0</v>
      </c>
      <c r="AH49" s="99">
        <v>0</v>
      </c>
      <c r="AI49" s="101">
        <v>0</v>
      </c>
    </row>
    <row r="50" spans="1:35" x14ac:dyDescent="0.55000000000000004">
      <c r="A50" s="118" t="s">
        <v>8</v>
      </c>
      <c r="B50" s="103"/>
      <c r="C50" s="137"/>
      <c r="D50" s="139"/>
      <c r="E50" s="137"/>
      <c r="F50" s="139"/>
      <c r="G50" s="137"/>
      <c r="H50" s="139"/>
      <c r="I50" s="137"/>
      <c r="J50" s="139"/>
      <c r="K50" s="137"/>
      <c r="L50" s="139"/>
      <c r="M50" s="137"/>
      <c r="N50" s="139"/>
      <c r="O50" s="137"/>
      <c r="P50" s="139"/>
      <c r="Q50" s="137"/>
      <c r="R50" s="139"/>
      <c r="S50" s="137"/>
      <c r="T50" s="139"/>
      <c r="U50" s="137"/>
      <c r="V50" s="139"/>
      <c r="W50" s="137"/>
      <c r="X50" s="139"/>
      <c r="Y50" s="137"/>
      <c r="Z50" s="139"/>
      <c r="AA50" s="112"/>
      <c r="AB50" s="113"/>
      <c r="AD50" s="98"/>
      <c r="AE50" s="98"/>
      <c r="AF50" s="98"/>
      <c r="AG50" s="98"/>
      <c r="AH50" s="98"/>
      <c r="AI50" s="98"/>
    </row>
    <row r="51" spans="1:35" x14ac:dyDescent="0.55000000000000004">
      <c r="A51" s="115">
        <v>1</v>
      </c>
      <c r="B51" s="128" t="s">
        <v>8</v>
      </c>
      <c r="C51" s="71">
        <v>27504.49</v>
      </c>
      <c r="D51" s="100">
        <v>125181.9</v>
      </c>
      <c r="E51" s="71">
        <v>29699.910000000003</v>
      </c>
      <c r="F51" s="100">
        <v>140053.87</v>
      </c>
      <c r="G51" s="71">
        <v>31940.25</v>
      </c>
      <c r="H51" s="100">
        <v>122122.85</v>
      </c>
      <c r="I51" s="71">
        <v>24779.03</v>
      </c>
      <c r="J51" s="100">
        <v>113100.94</v>
      </c>
      <c r="K51" s="71">
        <v>24496.739999999998</v>
      </c>
      <c r="L51" s="100">
        <v>113626.17000000001</v>
      </c>
      <c r="M51" s="71">
        <v>0</v>
      </c>
      <c r="N51" s="100">
        <v>0</v>
      </c>
      <c r="O51" s="71">
        <v>0</v>
      </c>
      <c r="P51" s="100">
        <v>0</v>
      </c>
      <c r="Q51" s="71">
        <v>0</v>
      </c>
      <c r="R51" s="100">
        <v>0</v>
      </c>
      <c r="S51" s="71">
        <v>0</v>
      </c>
      <c r="T51" s="100">
        <v>0</v>
      </c>
      <c r="U51" s="71">
        <v>0</v>
      </c>
      <c r="V51" s="100">
        <v>0</v>
      </c>
      <c r="W51" s="71">
        <v>0</v>
      </c>
      <c r="X51" s="100">
        <v>0</v>
      </c>
      <c r="Y51" s="71">
        <v>0</v>
      </c>
      <c r="Z51" s="100">
        <v>0</v>
      </c>
      <c r="AA51" s="106">
        <v>138420.41999999998</v>
      </c>
      <c r="AB51" s="107">
        <v>614085.73</v>
      </c>
      <c r="AD51" s="99">
        <v>138420.42000000001</v>
      </c>
      <c r="AE51" s="100">
        <v>614085.73</v>
      </c>
      <c r="AF51" s="99">
        <v>0</v>
      </c>
      <c r="AG51" s="102">
        <v>0</v>
      </c>
      <c r="AH51" s="99">
        <v>0</v>
      </c>
      <c r="AI51" s="101">
        <v>0</v>
      </c>
    </row>
  </sheetData>
  <autoFilter ref="A3:H23"/>
  <pageMargins left="0.55118110236220474" right="0.55118110236220474" top="0.70866141732283472" bottom="0.78740157480314965" header="0.51181102362204722" footer="0.51181102362204722"/>
  <pageSetup scale="82" orientation="landscape" r:id="rId1"/>
  <headerFooter alignWithMargins="0">
    <oddFooter>&amp;R&amp;"Angsana New,ธรรมดา"งานอนุรักษ์พลังงานและสิ่งแวดล้อม.
นายสุรเดช  คิดการงาน (ผอส.04244)</oddFooter>
  </headerFooter>
  <colBreaks count="1" manualBreakCount="1">
    <brk id="12" max="61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R10" sqref="R10"/>
    </sheetView>
  </sheetViews>
  <sheetFormatPr defaultRowHeight="19.8" x14ac:dyDescent="0.5"/>
  <cols>
    <col min="1" max="1" width="0" style="78" hidden="1" customWidth="1"/>
    <col min="2" max="2" width="9" style="84" customWidth="1"/>
    <col min="3" max="3" width="12.77734375" style="84" customWidth="1"/>
    <col min="4" max="4" width="12.77734375" style="85" hidden="1" customWidth="1"/>
    <col min="5" max="5" width="12.77734375" style="84" customWidth="1"/>
    <col min="6" max="6" width="12.77734375" style="85" hidden="1" customWidth="1"/>
    <col min="7" max="14" width="10.77734375" style="78" customWidth="1"/>
    <col min="15" max="16384" width="8.88671875" style="78"/>
  </cols>
  <sheetData>
    <row r="2" spans="2:6" x14ac:dyDescent="0.5">
      <c r="B2" s="32" t="s">
        <v>9</v>
      </c>
      <c r="C2" s="33" t="str">
        <f>'2569-คณะ,สำนัก'!B21</f>
        <v>วิทยาลัยบริหารศาสตร์</v>
      </c>
      <c r="D2" s="76"/>
      <c r="E2" s="34"/>
      <c r="F2" s="77"/>
    </row>
    <row r="3" spans="2:6" ht="21.6" x14ac:dyDescent="0.5">
      <c r="B3" s="35"/>
      <c r="C3" s="36" t="s">
        <v>58</v>
      </c>
      <c r="D3" s="79" t="s">
        <v>45</v>
      </c>
      <c r="E3" s="36" t="s">
        <v>72</v>
      </c>
      <c r="F3" s="79" t="s">
        <v>59</v>
      </c>
    </row>
    <row r="4" spans="2:6" x14ac:dyDescent="0.5">
      <c r="B4" s="37" t="s">
        <v>10</v>
      </c>
      <c r="C4" s="38" t="str">
        <f>'2568-คณะ,สำนัก'!C21</f>
        <v>เสีย</v>
      </c>
      <c r="D4" s="80" t="str">
        <f>'2568-คณะ,สำนัก'!D21</f>
        <v>เสีย</v>
      </c>
      <c r="E4" s="38">
        <f>'2569-คณะ,สำนัก'!C21</f>
        <v>11632.44</v>
      </c>
      <c r="F4" s="80">
        <f>'2569-คณะ,สำนัก'!D21</f>
        <v>45482.840400000001</v>
      </c>
    </row>
    <row r="5" spans="2:6" x14ac:dyDescent="0.5">
      <c r="B5" s="37" t="s">
        <v>11</v>
      </c>
      <c r="C5" s="38">
        <f>'2568-คณะ,สำนัก'!E21</f>
        <v>12712.12</v>
      </c>
      <c r="D5" s="80">
        <f>'2568-คณะ,สำนัก'!F21</f>
        <v>55228.308358588409</v>
      </c>
      <c r="E5" s="38">
        <f>'2569-คณะ,สำนัก'!E21</f>
        <v>12989.78</v>
      </c>
      <c r="F5" s="80">
        <f>'2569-คณะ,สำนัก'!F21</f>
        <v>53258.097999999998</v>
      </c>
    </row>
    <row r="6" spans="2:6" x14ac:dyDescent="0.5">
      <c r="B6" s="37" t="s">
        <v>12</v>
      </c>
      <c r="C6" s="38">
        <f>'2568-คณะ,สำนัก'!G21</f>
        <v>11865.07</v>
      </c>
      <c r="D6" s="80">
        <f>'2568-คณะ,สำนัก'!H21</f>
        <v>50985.589613114098</v>
      </c>
      <c r="E6" s="38">
        <f>'2569-คณะ,สำนัก'!G21</f>
        <v>10893.18</v>
      </c>
      <c r="F6" s="80">
        <f>'2569-คณะ,สำนัก'!H21</f>
        <v>43572.72</v>
      </c>
    </row>
    <row r="7" spans="2:6" x14ac:dyDescent="0.5">
      <c r="B7" s="37" t="s">
        <v>13</v>
      </c>
      <c r="C7" s="38">
        <f>'2568-คณะ,สำนัก'!I21</f>
        <v>9177.33</v>
      </c>
      <c r="D7" s="80">
        <f>'2568-คณะ,สำนัก'!J21</f>
        <v>40417.802330521197</v>
      </c>
      <c r="E7" s="38">
        <f>'2569-คณะ,สำนัก'!I21</f>
        <v>8074.76</v>
      </c>
      <c r="F7" s="80">
        <f>'2569-คณะ,สำนัก'!J21</f>
        <v>32783.525600000001</v>
      </c>
    </row>
    <row r="8" spans="2:6" x14ac:dyDescent="0.5">
      <c r="B8" s="37" t="s">
        <v>14</v>
      </c>
      <c r="C8" s="38">
        <f>'2568-คณะ,สำนัก'!K21</f>
        <v>9626.15</v>
      </c>
      <c r="D8" s="80">
        <f>'2568-คณะ,สำนัก'!L21</f>
        <v>39646.814027271495</v>
      </c>
      <c r="E8" s="38">
        <f>'2569-คณะ,สำนัก'!K21</f>
        <v>8723.2199999999993</v>
      </c>
      <c r="F8" s="80">
        <f>'2569-คณะ,สำนัก'!L21</f>
        <v>34980.112199999996</v>
      </c>
    </row>
    <row r="9" spans="2:6" x14ac:dyDescent="0.5">
      <c r="B9" s="37" t="s">
        <v>15</v>
      </c>
      <c r="C9" s="38">
        <f>'2568-คณะ,สำนัก'!M21</f>
        <v>15363.67</v>
      </c>
      <c r="D9" s="80">
        <f>'2568-คณะ,สำนัก'!N21</f>
        <v>64151.314738407404</v>
      </c>
      <c r="E9" s="142">
        <f>'2569-คณะ,สำนัก'!K22</f>
        <v>0</v>
      </c>
      <c r="F9" s="80" t="e">
        <f>'2569-คณะ,สำนัก'!N21</f>
        <v>#DIV/0!</v>
      </c>
    </row>
    <row r="10" spans="2:6" x14ac:dyDescent="0.5">
      <c r="B10" s="37" t="s">
        <v>16</v>
      </c>
      <c r="C10" s="38">
        <f>'2568-คณะ,สำนัก'!O21</f>
        <v>22332.7</v>
      </c>
      <c r="D10" s="80">
        <f>'2568-คณะ,สำนัก'!P21</f>
        <v>94229.788616184</v>
      </c>
      <c r="E10" s="38">
        <f>'2569-คณะ,สำนัก'!O21</f>
        <v>0</v>
      </c>
      <c r="F10" s="80" t="e">
        <f>'2569-คณะ,สำนัก'!P21</f>
        <v>#DIV/0!</v>
      </c>
    </row>
    <row r="11" spans="2:6" x14ac:dyDescent="0.5">
      <c r="B11" s="37" t="s">
        <v>17</v>
      </c>
      <c r="C11" s="38">
        <f>'2568-คณะ,สำนัก'!Q21</f>
        <v>20984.25</v>
      </c>
      <c r="D11" s="80">
        <f>'2568-คณะ,สำนัก'!R21</f>
        <v>88540.187338260002</v>
      </c>
      <c r="E11" s="38">
        <f>'2569-คณะ,สำนัก'!Q21</f>
        <v>0</v>
      </c>
      <c r="F11" s="80" t="e">
        <f>'2569-คณะ,สำนัก'!R21</f>
        <v>#DIV/0!</v>
      </c>
    </row>
    <row r="12" spans="2:6" x14ac:dyDescent="0.5">
      <c r="B12" s="37" t="s">
        <v>18</v>
      </c>
      <c r="C12" s="38">
        <f>'2568-คณะ,สำนัก'!S21</f>
        <v>23787.09</v>
      </c>
      <c r="D12" s="80">
        <f>'2568-คณะ,สำนัก'!T21</f>
        <v>100366.38930779281</v>
      </c>
      <c r="E12" s="38">
        <f>'2569-คณะ,สำนัก'!S21</f>
        <v>0</v>
      </c>
      <c r="F12" s="80" t="e">
        <f>'2569-คณะ,สำนัก'!T21</f>
        <v>#DIV/0!</v>
      </c>
    </row>
    <row r="13" spans="2:6" x14ac:dyDescent="0.5">
      <c r="B13" s="37" t="s">
        <v>19</v>
      </c>
      <c r="C13" s="38">
        <f>'2568-คณะ,สำนัก'!U21</f>
        <v>13755.2</v>
      </c>
      <c r="D13" s="80">
        <f>'2568-คณะ,สำนัก'!V21</f>
        <v>58038.194592384003</v>
      </c>
      <c r="E13" s="38">
        <f>'2569-คณะ,สำนัก'!U21</f>
        <v>0</v>
      </c>
      <c r="F13" s="80" t="e">
        <f>'2569-คณะ,สำนัก'!V21</f>
        <v>#DIV/0!</v>
      </c>
    </row>
    <row r="14" spans="2:6" ht="19.2" customHeight="1" x14ac:dyDescent="0.5">
      <c r="B14" s="37" t="s">
        <v>20</v>
      </c>
      <c r="C14" s="38">
        <f>'2568-คณะ,สำนัก'!W21</f>
        <v>8656.32</v>
      </c>
      <c r="D14" s="80">
        <f>'2568-คณะ,สำนัก'!X21</f>
        <v>36524.164287974403</v>
      </c>
      <c r="E14" s="38">
        <f>'2569-คณะ,สำนัก'!W21</f>
        <v>0</v>
      </c>
      <c r="F14" s="80" t="e">
        <f>'2569-คณะ,สำนัก'!X21</f>
        <v>#DIV/0!</v>
      </c>
    </row>
    <row r="15" spans="2:6" x14ac:dyDescent="0.5">
      <c r="B15" s="37" t="s">
        <v>21</v>
      </c>
      <c r="C15" s="38">
        <f>'2568-คณะ,สำนัก'!Y21</f>
        <v>9123.32</v>
      </c>
      <c r="D15" s="80">
        <f>'2568-คณะ,สำนัก'!Z21</f>
        <v>38494.607238614401</v>
      </c>
      <c r="E15" s="38">
        <f>'2569-คณะ,สำนัก'!Y21</f>
        <v>0</v>
      </c>
      <c r="F15" s="80" t="e">
        <f>'2569-คณะ,สำนัก'!Z21</f>
        <v>#DIV/0!</v>
      </c>
    </row>
    <row r="30" spans="2:6" x14ac:dyDescent="0.5">
      <c r="B30" s="32" t="s">
        <v>9</v>
      </c>
      <c r="C30" s="33" t="str">
        <f>C2</f>
        <v>วิทยาลัยบริหารศาสตร์</v>
      </c>
      <c r="D30" s="76"/>
      <c r="E30" s="34"/>
      <c r="F30" s="81"/>
    </row>
    <row r="31" spans="2:6" x14ac:dyDescent="0.5">
      <c r="B31" s="35"/>
      <c r="C31" s="36" t="s">
        <v>59</v>
      </c>
      <c r="D31" s="79"/>
      <c r="E31" s="36" t="s">
        <v>73</v>
      </c>
      <c r="F31" s="82"/>
    </row>
    <row r="32" spans="2:6" x14ac:dyDescent="0.5">
      <c r="B32" s="37" t="s">
        <v>10</v>
      </c>
      <c r="C32" s="38" t="str">
        <f>D4</f>
        <v>เสีย</v>
      </c>
      <c r="D32" s="80"/>
      <c r="E32" s="38">
        <f>F4</f>
        <v>45482.840400000001</v>
      </c>
      <c r="F32" s="83"/>
    </row>
    <row r="33" spans="2:6" x14ac:dyDescent="0.5">
      <c r="B33" s="37" t="s">
        <v>11</v>
      </c>
      <c r="C33" s="38">
        <f t="shared" ref="C33:C43" si="0">D5</f>
        <v>55228.308358588409</v>
      </c>
      <c r="D33" s="80"/>
      <c r="E33" s="38">
        <f t="shared" ref="E33:E43" si="1">F5</f>
        <v>53258.097999999998</v>
      </c>
      <c r="F33" s="83"/>
    </row>
    <row r="34" spans="2:6" x14ac:dyDescent="0.5">
      <c r="B34" s="37" t="s">
        <v>12</v>
      </c>
      <c r="C34" s="38">
        <f t="shared" si="0"/>
        <v>50985.589613114098</v>
      </c>
      <c r="D34" s="80"/>
      <c r="E34" s="38">
        <f t="shared" si="1"/>
        <v>43572.72</v>
      </c>
      <c r="F34" s="83"/>
    </row>
    <row r="35" spans="2:6" x14ac:dyDescent="0.5">
      <c r="B35" s="37" t="s">
        <v>13</v>
      </c>
      <c r="C35" s="38">
        <f t="shared" si="0"/>
        <v>40417.802330521197</v>
      </c>
      <c r="D35" s="80"/>
      <c r="E35" s="38">
        <f t="shared" si="1"/>
        <v>32783.525600000001</v>
      </c>
      <c r="F35" s="83"/>
    </row>
    <row r="36" spans="2:6" x14ac:dyDescent="0.5">
      <c r="B36" s="37" t="s">
        <v>14</v>
      </c>
      <c r="C36" s="38">
        <f t="shared" si="0"/>
        <v>39646.814027271495</v>
      </c>
      <c r="D36" s="80"/>
      <c r="E36" s="38">
        <f t="shared" si="1"/>
        <v>34980.112199999996</v>
      </c>
      <c r="F36" s="83"/>
    </row>
    <row r="37" spans="2:6" x14ac:dyDescent="0.5">
      <c r="B37" s="37" t="s">
        <v>15</v>
      </c>
      <c r="C37" s="38">
        <f t="shared" si="0"/>
        <v>64151.314738407404</v>
      </c>
      <c r="D37" s="80"/>
      <c r="E37" s="38" t="e">
        <f t="shared" si="1"/>
        <v>#DIV/0!</v>
      </c>
      <c r="F37" s="83"/>
    </row>
    <row r="38" spans="2:6" x14ac:dyDescent="0.5">
      <c r="B38" s="37" t="s">
        <v>16</v>
      </c>
      <c r="C38" s="38">
        <f t="shared" si="0"/>
        <v>94229.788616184</v>
      </c>
      <c r="D38" s="80"/>
      <c r="E38" s="38" t="e">
        <f t="shared" si="1"/>
        <v>#DIV/0!</v>
      </c>
      <c r="F38" s="83"/>
    </row>
    <row r="39" spans="2:6" x14ac:dyDescent="0.5">
      <c r="B39" s="37" t="s">
        <v>17</v>
      </c>
      <c r="C39" s="38">
        <f t="shared" si="0"/>
        <v>88540.187338260002</v>
      </c>
      <c r="D39" s="80"/>
      <c r="E39" s="38" t="e">
        <f t="shared" si="1"/>
        <v>#DIV/0!</v>
      </c>
      <c r="F39" s="83"/>
    </row>
    <row r="40" spans="2:6" x14ac:dyDescent="0.5">
      <c r="B40" s="37" t="s">
        <v>18</v>
      </c>
      <c r="C40" s="38">
        <f t="shared" si="0"/>
        <v>100366.38930779281</v>
      </c>
      <c r="D40" s="80"/>
      <c r="E40" s="38" t="e">
        <f t="shared" si="1"/>
        <v>#DIV/0!</v>
      </c>
      <c r="F40" s="83"/>
    </row>
    <row r="41" spans="2:6" x14ac:dyDescent="0.5">
      <c r="B41" s="37" t="s">
        <v>19</v>
      </c>
      <c r="C41" s="38">
        <f t="shared" si="0"/>
        <v>58038.194592384003</v>
      </c>
      <c r="D41" s="80"/>
      <c r="E41" s="38" t="e">
        <f t="shared" si="1"/>
        <v>#DIV/0!</v>
      </c>
      <c r="F41" s="83"/>
    </row>
    <row r="42" spans="2:6" x14ac:dyDescent="0.5">
      <c r="B42" s="37" t="s">
        <v>20</v>
      </c>
      <c r="C42" s="38">
        <f t="shared" si="0"/>
        <v>36524.164287974403</v>
      </c>
      <c r="D42" s="80"/>
      <c r="E42" s="38" t="e">
        <f t="shared" si="1"/>
        <v>#DIV/0!</v>
      </c>
      <c r="F42" s="83"/>
    </row>
    <row r="43" spans="2:6" x14ac:dyDescent="0.5">
      <c r="B43" s="37" t="s">
        <v>21</v>
      </c>
      <c r="C43" s="38">
        <f t="shared" si="0"/>
        <v>38494.607238614401</v>
      </c>
      <c r="D43" s="80"/>
      <c r="E43" s="38" t="e">
        <f t="shared" si="1"/>
        <v>#DIV/0!</v>
      </c>
      <c r="F43" s="8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R11" sqref="R11"/>
    </sheetView>
  </sheetViews>
  <sheetFormatPr defaultRowHeight="19.8" x14ac:dyDescent="0.5"/>
  <cols>
    <col min="1" max="1" width="0" style="78" hidden="1" customWidth="1"/>
    <col min="2" max="2" width="9" style="84" customWidth="1"/>
    <col min="3" max="3" width="12.77734375" style="84" customWidth="1"/>
    <col min="4" max="4" width="12.77734375" style="85" hidden="1" customWidth="1"/>
    <col min="5" max="5" width="12.77734375" style="84" customWidth="1"/>
    <col min="6" max="6" width="12.77734375" style="85" hidden="1" customWidth="1"/>
    <col min="7" max="14" width="10.77734375" style="78" customWidth="1"/>
    <col min="15" max="16384" width="8.88671875" style="78"/>
  </cols>
  <sheetData>
    <row r="2" spans="2:6" x14ac:dyDescent="0.5">
      <c r="B2" s="32" t="s">
        <v>9</v>
      </c>
      <c r="C2" s="33" t="str">
        <f>'2569-คณะ,สำนัก'!B23</f>
        <v>คณะวิทยาศาสตร์</v>
      </c>
      <c r="D2" s="76"/>
      <c r="E2" s="34"/>
      <c r="F2" s="77"/>
    </row>
    <row r="3" spans="2:6" ht="21.6" x14ac:dyDescent="0.5">
      <c r="B3" s="35"/>
      <c r="C3" s="36" t="s">
        <v>44</v>
      </c>
      <c r="D3" s="79" t="s">
        <v>45</v>
      </c>
      <c r="E3" s="36" t="s">
        <v>58</v>
      </c>
      <c r="F3" s="79" t="s">
        <v>59</v>
      </c>
    </row>
    <row r="4" spans="2:6" x14ac:dyDescent="0.5">
      <c r="B4" s="37" t="s">
        <v>10</v>
      </c>
      <c r="C4" s="38">
        <f>'2568-คณะ,สำนัก'!C23</f>
        <v>25257.96</v>
      </c>
      <c r="D4" s="80">
        <f>'2568-คณะ,สำนัก'!D23</f>
        <v>106083.432</v>
      </c>
      <c r="E4" s="38">
        <f>'2569-คณะ,สำนัก'!C23</f>
        <v>74158.670000000013</v>
      </c>
      <c r="F4" s="80">
        <f>'2569-คณะ,สำนัก'!D23</f>
        <v>290159.00380050828</v>
      </c>
    </row>
    <row r="5" spans="2:6" x14ac:dyDescent="0.5">
      <c r="B5" s="37" t="s">
        <v>11</v>
      </c>
      <c r="C5" s="38">
        <f>'2568-คณะ,สำนัก'!E23</f>
        <v>70004.37</v>
      </c>
      <c r="D5" s="80">
        <f>'2568-คณะ,สำนัก'!F23</f>
        <v>303924.57435648004</v>
      </c>
      <c r="E5" s="38">
        <f>'2569-คณะ,สำนัก'!E23</f>
        <v>78640.790000000052</v>
      </c>
      <c r="F5" s="80">
        <f>'2569-คณะ,สำนัก'!F23</f>
        <v>322502.27684463933</v>
      </c>
    </row>
    <row r="6" spans="2:6" x14ac:dyDescent="0.5">
      <c r="B6" s="37" t="s">
        <v>12</v>
      </c>
      <c r="C6" s="38">
        <f>'2568-คณะ,สำนัก'!G23</f>
        <v>95345.38</v>
      </c>
      <c r="D6" s="80">
        <f>'2568-คณะ,สำนัก'!H23</f>
        <v>409904.81196190999</v>
      </c>
      <c r="E6" s="38">
        <f>'2569-คณะ,สำนัก'!G23</f>
        <v>85866.279999999984</v>
      </c>
      <c r="F6" s="80">
        <f>'2569-คณะ,สำนัก'!H23</f>
        <v>343297.54928826995</v>
      </c>
    </row>
    <row r="7" spans="2:6" x14ac:dyDescent="0.5">
      <c r="B7" s="37" t="s">
        <v>13</v>
      </c>
      <c r="C7" s="38">
        <f>'2568-คณะ,สำนัก'!I23</f>
        <v>102932.33</v>
      </c>
      <c r="D7" s="80">
        <f>'2568-คณะ,สำนัก'!J23</f>
        <v>453046.47821835999</v>
      </c>
      <c r="E7" s="38">
        <f>'2569-คณะ,สำนัก'!I23</f>
        <v>94071.970000000016</v>
      </c>
      <c r="F7" s="80">
        <f>'2569-คณะ,สำนัก'!J23</f>
        <v>381932.94557213259</v>
      </c>
    </row>
    <row r="8" spans="2:6" x14ac:dyDescent="0.5">
      <c r="B8" s="37" t="s">
        <v>14</v>
      </c>
      <c r="C8" s="38">
        <f>'2568-คณะ,สำนัก'!K23</f>
        <v>87772.909999999989</v>
      </c>
      <c r="D8" s="80">
        <f>'2568-คณะ,สำนัก'!L23</f>
        <v>361589.87926663994</v>
      </c>
      <c r="E8" s="38">
        <f>'2569-คณะ,สำนัก'!K23</f>
        <v>91402.629999999946</v>
      </c>
      <c r="F8" s="80">
        <f>'2569-คณะ,สำนัก'!L23</f>
        <v>366762.86084669892</v>
      </c>
    </row>
    <row r="9" spans="2:6" x14ac:dyDescent="0.5">
      <c r="B9" s="37" t="s">
        <v>15</v>
      </c>
      <c r="C9" s="38">
        <f>'2568-คณะ,สำนัก'!M23</f>
        <v>94515.24000000002</v>
      </c>
      <c r="D9" s="80">
        <f>'2568-คณะ,สำนัก'!N23</f>
        <v>394955.20853922004</v>
      </c>
      <c r="E9" s="142">
        <v>0</v>
      </c>
      <c r="F9" s="80" t="e">
        <f>'2569-คณะ,สำนัก'!N23</f>
        <v>#DIV/0!</v>
      </c>
    </row>
    <row r="10" spans="2:6" x14ac:dyDescent="0.5">
      <c r="B10" s="37" t="s">
        <v>16</v>
      </c>
      <c r="C10" s="38">
        <f>'2568-คณะ,สำนัก'!O23</f>
        <v>89036.65</v>
      </c>
      <c r="D10" s="80">
        <f>'2568-คณะ,สำนัก'!P23</f>
        <v>375711.32713304</v>
      </c>
      <c r="E10" s="38">
        <f>'2569-คณะ,สำนัก'!O23</f>
        <v>0</v>
      </c>
      <c r="F10" s="80" t="e">
        <f>'2569-คณะ,สำนัก'!P23</f>
        <v>#DIV/0!</v>
      </c>
    </row>
    <row r="11" spans="2:6" x14ac:dyDescent="0.5">
      <c r="B11" s="37" t="s">
        <v>17</v>
      </c>
      <c r="C11" s="38">
        <f>'2568-คณะ,สำนัก'!Q23</f>
        <v>128237.79000000001</v>
      </c>
      <c r="D11" s="80">
        <f>'2568-คณะ,สำนัก'!R23</f>
        <v>532095.99037620006</v>
      </c>
      <c r="E11" s="86">
        <f>'2569-คณะ,สำนัก'!Q23</f>
        <v>0</v>
      </c>
      <c r="F11" s="87" t="e">
        <f>'2569-คณะ,สำนัก'!R23</f>
        <v>#DIV/0!</v>
      </c>
    </row>
    <row r="12" spans="2:6" x14ac:dyDescent="0.5">
      <c r="B12" s="37" t="s">
        <v>18</v>
      </c>
      <c r="C12" s="38">
        <f>'2568-คณะ,สำนัก'!S23</f>
        <v>168078.03000000003</v>
      </c>
      <c r="D12" s="80">
        <f>'2568-คณะ,สำนัก'!T23</f>
        <v>704699.42990414356</v>
      </c>
      <c r="E12" s="86">
        <f>'2569-คณะ,สำนัก'!S23</f>
        <v>0</v>
      </c>
      <c r="F12" s="87" t="e">
        <f>'2569-คณะ,สำนัก'!T23</f>
        <v>#DIV/0!</v>
      </c>
    </row>
    <row r="13" spans="2:6" x14ac:dyDescent="0.5">
      <c r="B13" s="37" t="s">
        <v>19</v>
      </c>
      <c r="C13" s="38">
        <f>'2568-คณะ,สำนัก'!U23</f>
        <v>94372.709999999963</v>
      </c>
      <c r="D13" s="80">
        <f>'2568-คณะ,สำนัก'!V23</f>
        <v>390971.9568742665</v>
      </c>
      <c r="E13" s="38">
        <f>'2569-คณะ,สำนัก'!U23</f>
        <v>0</v>
      </c>
      <c r="F13" s="80" t="e">
        <f>'2569-คณะ,สำนัก'!V23</f>
        <v>#DIV/0!</v>
      </c>
    </row>
    <row r="14" spans="2:6" ht="19.2" customHeight="1" x14ac:dyDescent="0.5">
      <c r="B14" s="37" t="s">
        <v>20</v>
      </c>
      <c r="C14" s="38">
        <f>'2568-คณะ,สำนัก'!W23</f>
        <v>73993.270000000033</v>
      </c>
      <c r="D14" s="80">
        <f>'2568-คณะ,สำนัก'!X23</f>
        <v>295425.95282980334</v>
      </c>
      <c r="E14" s="127">
        <v>0</v>
      </c>
      <c r="F14" s="80" t="e">
        <f>'2569-คณะ,สำนัก'!X23</f>
        <v>#DIV/0!</v>
      </c>
    </row>
    <row r="15" spans="2:6" x14ac:dyDescent="0.5">
      <c r="B15" s="37" t="s">
        <v>21</v>
      </c>
      <c r="C15" s="38">
        <f>'2568-คณะ,สำนัก'!Y23</f>
        <v>73495.599999999948</v>
      </c>
      <c r="D15" s="80">
        <f>'2568-คณะ,สำนัก'!Z23</f>
        <v>293451.73125580361</v>
      </c>
      <c r="E15" s="38">
        <f>'2569-คณะ,สำนัก'!Y23</f>
        <v>0</v>
      </c>
      <c r="F15" s="80" t="e">
        <f>'2569-คณะ,สำนัก'!Z23</f>
        <v>#DIV/0!</v>
      </c>
    </row>
    <row r="30" spans="2:6" x14ac:dyDescent="0.5">
      <c r="B30" s="32" t="s">
        <v>9</v>
      </c>
      <c r="C30" s="33" t="str">
        <f>C2</f>
        <v>คณะวิทยาศาสตร์</v>
      </c>
      <c r="D30" s="76"/>
      <c r="E30" s="34"/>
      <c r="F30" s="81"/>
    </row>
    <row r="31" spans="2:6" x14ac:dyDescent="0.5">
      <c r="B31" s="35"/>
      <c r="C31" s="36" t="str">
        <f>D3</f>
        <v>ค่าไฟฟ้า 67  (บาท)</v>
      </c>
      <c r="D31" s="79"/>
      <c r="E31" s="36" t="str">
        <f>F3</f>
        <v>ค่าไฟฟ้า 68  (บาท)</v>
      </c>
      <c r="F31" s="82"/>
    </row>
    <row r="32" spans="2:6" x14ac:dyDescent="0.5">
      <c r="B32" s="37" t="s">
        <v>10</v>
      </c>
      <c r="C32" s="38">
        <f>D4</f>
        <v>106083.432</v>
      </c>
      <c r="D32" s="80"/>
      <c r="E32" s="38">
        <f>F4</f>
        <v>290159.00380050828</v>
      </c>
      <c r="F32" s="83"/>
    </row>
    <row r="33" spans="2:6" x14ac:dyDescent="0.5">
      <c r="B33" s="37" t="s">
        <v>11</v>
      </c>
      <c r="C33" s="38">
        <f t="shared" ref="C33:C43" si="0">D5</f>
        <v>303924.57435648004</v>
      </c>
      <c r="D33" s="80"/>
      <c r="E33" s="38">
        <f t="shared" ref="E33:E43" si="1">F5</f>
        <v>322502.27684463933</v>
      </c>
      <c r="F33" s="83"/>
    </row>
    <row r="34" spans="2:6" x14ac:dyDescent="0.5">
      <c r="B34" s="37" t="s">
        <v>12</v>
      </c>
      <c r="C34" s="38">
        <f t="shared" si="0"/>
        <v>409904.81196190999</v>
      </c>
      <c r="D34" s="80"/>
      <c r="E34" s="38">
        <f t="shared" si="1"/>
        <v>343297.54928826995</v>
      </c>
      <c r="F34" s="83"/>
    </row>
    <row r="35" spans="2:6" x14ac:dyDescent="0.5">
      <c r="B35" s="37" t="s">
        <v>13</v>
      </c>
      <c r="C35" s="38">
        <f t="shared" si="0"/>
        <v>453046.47821835999</v>
      </c>
      <c r="D35" s="80"/>
      <c r="E35" s="38">
        <f t="shared" si="1"/>
        <v>381932.94557213259</v>
      </c>
      <c r="F35" s="83"/>
    </row>
    <row r="36" spans="2:6" x14ac:dyDescent="0.5">
      <c r="B36" s="37" t="s">
        <v>14</v>
      </c>
      <c r="C36" s="38">
        <f t="shared" si="0"/>
        <v>361589.87926663994</v>
      </c>
      <c r="D36" s="80"/>
      <c r="E36" s="38">
        <f t="shared" si="1"/>
        <v>366762.86084669892</v>
      </c>
      <c r="F36" s="83"/>
    </row>
    <row r="37" spans="2:6" x14ac:dyDescent="0.5">
      <c r="B37" s="37" t="s">
        <v>15</v>
      </c>
      <c r="C37" s="38">
        <f t="shared" si="0"/>
        <v>394955.20853922004</v>
      </c>
      <c r="D37" s="80"/>
      <c r="E37" s="38" t="e">
        <f t="shared" si="1"/>
        <v>#DIV/0!</v>
      </c>
      <c r="F37" s="83"/>
    </row>
    <row r="38" spans="2:6" x14ac:dyDescent="0.5">
      <c r="B38" s="37" t="s">
        <v>16</v>
      </c>
      <c r="C38" s="38">
        <f t="shared" si="0"/>
        <v>375711.32713304</v>
      </c>
      <c r="D38" s="80"/>
      <c r="E38" s="38" t="e">
        <f t="shared" si="1"/>
        <v>#DIV/0!</v>
      </c>
      <c r="F38" s="83"/>
    </row>
    <row r="39" spans="2:6" x14ac:dyDescent="0.5">
      <c r="B39" s="37" t="s">
        <v>17</v>
      </c>
      <c r="C39" s="38">
        <f t="shared" si="0"/>
        <v>532095.99037620006</v>
      </c>
      <c r="D39" s="80"/>
      <c r="E39" s="38" t="e">
        <f t="shared" si="1"/>
        <v>#DIV/0!</v>
      </c>
      <c r="F39" s="83"/>
    </row>
    <row r="40" spans="2:6" x14ac:dyDescent="0.5">
      <c r="B40" s="37" t="s">
        <v>18</v>
      </c>
      <c r="C40" s="38">
        <f t="shared" si="0"/>
        <v>704699.42990414356</v>
      </c>
      <c r="D40" s="80"/>
      <c r="E40" s="38" t="e">
        <f t="shared" si="1"/>
        <v>#DIV/0!</v>
      </c>
      <c r="F40" s="83"/>
    </row>
    <row r="41" spans="2:6" x14ac:dyDescent="0.5">
      <c r="B41" s="37" t="s">
        <v>19</v>
      </c>
      <c r="C41" s="38">
        <f t="shared" si="0"/>
        <v>390971.9568742665</v>
      </c>
      <c r="D41" s="80"/>
      <c r="E41" s="38" t="e">
        <f t="shared" si="1"/>
        <v>#DIV/0!</v>
      </c>
      <c r="F41" s="83"/>
    </row>
    <row r="42" spans="2:6" x14ac:dyDescent="0.5">
      <c r="B42" s="37" t="s">
        <v>20</v>
      </c>
      <c r="C42" s="38">
        <f t="shared" si="0"/>
        <v>295425.95282980334</v>
      </c>
      <c r="D42" s="80"/>
      <c r="E42" s="38" t="e">
        <f t="shared" si="1"/>
        <v>#DIV/0!</v>
      </c>
      <c r="F42" s="83"/>
    </row>
    <row r="43" spans="2:6" x14ac:dyDescent="0.5">
      <c r="B43" s="37" t="s">
        <v>21</v>
      </c>
      <c r="C43" s="38">
        <f t="shared" si="0"/>
        <v>293451.73125580361</v>
      </c>
      <c r="D43" s="80"/>
      <c r="E43" s="38" t="e">
        <f t="shared" si="1"/>
        <v>#DIV/0!</v>
      </c>
      <c r="F43" s="8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Q9" sqref="Q9"/>
    </sheetView>
  </sheetViews>
  <sheetFormatPr defaultRowHeight="19.8" x14ac:dyDescent="0.5"/>
  <cols>
    <col min="1" max="1" width="0" style="78" hidden="1" customWidth="1"/>
    <col min="2" max="2" width="9" style="84" customWidth="1"/>
    <col min="3" max="3" width="12.77734375" style="84" customWidth="1"/>
    <col min="4" max="4" width="12.77734375" style="85" hidden="1" customWidth="1"/>
    <col min="5" max="5" width="12.77734375" style="84" customWidth="1"/>
    <col min="6" max="6" width="12.77734375" style="85" hidden="1" customWidth="1"/>
    <col min="7" max="14" width="10.77734375" style="78" customWidth="1"/>
    <col min="15" max="16384" width="8.88671875" style="78"/>
  </cols>
  <sheetData>
    <row r="2" spans="2:6" x14ac:dyDescent="0.5">
      <c r="B2" s="32" t="s">
        <v>9</v>
      </c>
      <c r="C2" s="33" t="str">
        <f>'2569-คณะ,สำนัก'!B25</f>
        <v>คณะเศรษฐศาสตร์</v>
      </c>
      <c r="D2" s="76"/>
      <c r="E2" s="34"/>
      <c r="F2" s="77"/>
    </row>
    <row r="3" spans="2:6" ht="21.6" x14ac:dyDescent="0.5">
      <c r="B3" s="35"/>
      <c r="C3" s="36" t="s">
        <v>58</v>
      </c>
      <c r="D3" s="79" t="s">
        <v>45</v>
      </c>
      <c r="E3" s="36" t="s">
        <v>72</v>
      </c>
      <c r="F3" s="79" t="s">
        <v>59</v>
      </c>
    </row>
    <row r="4" spans="2:6" x14ac:dyDescent="0.5">
      <c r="B4" s="37" t="s">
        <v>10</v>
      </c>
      <c r="C4" s="38">
        <f>'2568-คณะ,สำนัก'!C25</f>
        <v>5678.43</v>
      </c>
      <c r="D4" s="80">
        <f>'2568-คณะ,สำนัก'!D25</f>
        <v>23824.445382033304</v>
      </c>
      <c r="E4" s="38">
        <f>'2569-คณะ,สำนัก'!C25</f>
        <v>4584.82</v>
      </c>
      <c r="F4" s="80">
        <f>'2569-คณะ,สำนัก'!D25</f>
        <v>17946.528088537198</v>
      </c>
    </row>
    <row r="5" spans="2:6" x14ac:dyDescent="0.5">
      <c r="B5" s="37" t="s">
        <v>11</v>
      </c>
      <c r="C5" s="38">
        <f>'2568-คณะ,สำนัก'!E25</f>
        <v>7844.4400000000005</v>
      </c>
      <c r="D5" s="80">
        <f>'2568-คณะ,สำนัก'!F25</f>
        <v>34080.479984490805</v>
      </c>
      <c r="E5" s="38">
        <f>'2569-คณะ,สำนัก'!E25</f>
        <v>5706.63</v>
      </c>
      <c r="F5" s="80">
        <f>'2569-คณะ,สำนัก'!F25</f>
        <v>23405.510628092703</v>
      </c>
    </row>
    <row r="6" spans="2:6" x14ac:dyDescent="0.5">
      <c r="B6" s="37" t="s">
        <v>12</v>
      </c>
      <c r="C6" s="38">
        <f>'2568-คณะ,สำนัก'!G25</f>
        <v>9687.81</v>
      </c>
      <c r="D6" s="80">
        <f>'2568-คณะ,สำนัก'!H25</f>
        <v>41629.649459280292</v>
      </c>
      <c r="E6" s="38">
        <f>'2569-คณะ,สำนัก'!G25</f>
        <v>7138.5</v>
      </c>
      <c r="F6" s="80">
        <f>'2569-คณะ,สำนัก'!H25</f>
        <v>28533.585674625003</v>
      </c>
    </row>
    <row r="7" spans="2:6" x14ac:dyDescent="0.5">
      <c r="B7" s="37" t="s">
        <v>13</v>
      </c>
      <c r="C7" s="38">
        <f>'2568-คณะ,สำนัก'!I25</f>
        <v>6465.16</v>
      </c>
      <c r="D7" s="80">
        <f>'2568-คณะ,สำนัก'!J25</f>
        <v>28473.157107262399</v>
      </c>
      <c r="E7" s="38">
        <f>'2569-คณะ,สำนัก'!I25</f>
        <v>5682.85</v>
      </c>
      <c r="F7" s="80">
        <f>'2569-คณะ,สำนัก'!J25</f>
        <v>23072.440614912499</v>
      </c>
    </row>
    <row r="8" spans="2:6" x14ac:dyDescent="0.5">
      <c r="B8" s="37" t="s">
        <v>14</v>
      </c>
      <c r="C8" s="38">
        <f>'2568-คณะ,สำนัก'!K25</f>
        <v>6657.29</v>
      </c>
      <c r="D8" s="80">
        <f>'2568-คณะ,สำนัก'!L25</f>
        <v>27419.096789018899</v>
      </c>
      <c r="E8" s="38">
        <f>'2569-คณะ,สำนัก'!K25</f>
        <v>5923.53</v>
      </c>
      <c r="F8" s="80">
        <f>'2569-คณะ,สำนัก'!L25</f>
        <v>23776.148095675202</v>
      </c>
    </row>
    <row r="9" spans="2:6" x14ac:dyDescent="0.5">
      <c r="B9" s="37" t="s">
        <v>15</v>
      </c>
      <c r="C9" s="38">
        <f>'2568-คณะ,สำนัก'!M25</f>
        <v>10755.16</v>
      </c>
      <c r="D9" s="80">
        <f>'2568-คณะ,สำนัก'!N25</f>
        <v>44908.388049335197</v>
      </c>
      <c r="E9" s="142">
        <v>0</v>
      </c>
      <c r="F9" s="80" t="e">
        <f>'2569-คณะ,สำนัก'!N25</f>
        <v>#DIV/0!</v>
      </c>
    </row>
    <row r="10" spans="2:6" x14ac:dyDescent="0.5">
      <c r="B10" s="37" t="s">
        <v>16</v>
      </c>
      <c r="C10" s="38">
        <f>'2568-คณะ,สำนัก'!O25</f>
        <v>13285.22</v>
      </c>
      <c r="D10" s="80">
        <f>'2568-คณะ,สำนัก'!P25</f>
        <v>56055.177937262401</v>
      </c>
      <c r="E10" s="38">
        <f>'2569-คณะ,สำนัก'!O25</f>
        <v>0</v>
      </c>
      <c r="F10" s="80" t="e">
        <f>'2569-คณะ,สำนัก'!P25</f>
        <v>#DIV/0!</v>
      </c>
    </row>
    <row r="11" spans="2:6" x14ac:dyDescent="0.5">
      <c r="B11" s="37" t="s">
        <v>17</v>
      </c>
      <c r="C11" s="38">
        <f>'2568-คณะ,สำนัก'!Q25</f>
        <v>12848.13</v>
      </c>
      <c r="D11" s="80">
        <f>'2568-คณะ,สำนัก'!R25</f>
        <v>53289.882758543405</v>
      </c>
      <c r="E11" s="86">
        <f>'2569-คณะ,สำนัก'!Q25</f>
        <v>0</v>
      </c>
      <c r="F11" s="87" t="e">
        <f>'2569-คณะ,สำนัก'!R25</f>
        <v>#DIV/0!</v>
      </c>
    </row>
    <row r="12" spans="2:6" x14ac:dyDescent="0.5">
      <c r="B12" s="37" t="s">
        <v>18</v>
      </c>
      <c r="C12" s="38">
        <f>'2568-คณะ,สำนัก'!S25</f>
        <v>12099.65</v>
      </c>
      <c r="D12" s="80">
        <f>'2568-คณะ,สำนัก'!T25</f>
        <v>50744.561693641001</v>
      </c>
      <c r="E12" s="38">
        <f>'2569-คณะ,สำนัก'!S25</f>
        <v>0</v>
      </c>
      <c r="F12" s="80" t="e">
        <f>'2569-คณะ,สำนัก'!T25</f>
        <v>#DIV/0!</v>
      </c>
    </row>
    <row r="13" spans="2:6" x14ac:dyDescent="0.5">
      <c r="B13" s="37" t="s">
        <v>19</v>
      </c>
      <c r="C13" s="38">
        <f>'2568-คณะ,สำนัก'!U25</f>
        <v>9572</v>
      </c>
      <c r="D13" s="80">
        <f>'2568-คณะ,สำนัก'!V25</f>
        <v>39673.269316279999</v>
      </c>
      <c r="E13" s="38">
        <f>'2569-คณะ,สำนัก'!U25</f>
        <v>0</v>
      </c>
      <c r="F13" s="80" t="e">
        <f>'2569-คณะ,สำนัก'!V25</f>
        <v>#DIV/0!</v>
      </c>
    </row>
    <row r="14" spans="2:6" ht="19.2" customHeight="1" x14ac:dyDescent="0.5">
      <c r="B14" s="37" t="s">
        <v>20</v>
      </c>
      <c r="C14" s="38">
        <f>'2568-คณะ,สำนัก'!W25</f>
        <v>4813</v>
      </c>
      <c r="D14" s="80">
        <f>'2568-คณะ,สำนัก'!X25</f>
        <v>19224.23168528</v>
      </c>
      <c r="E14" s="127">
        <v>0</v>
      </c>
      <c r="F14" s="80" t="e">
        <f>'2569-คณะ,สำนัก'!X25</f>
        <v>#DIV/0!</v>
      </c>
    </row>
    <row r="15" spans="2:6" x14ac:dyDescent="0.5">
      <c r="B15" s="37" t="s">
        <v>21</v>
      </c>
      <c r="C15" s="38">
        <f>'2568-คณะ,สำนัก'!Y25</f>
        <v>5214.43</v>
      </c>
      <c r="D15" s="80">
        <f>'2568-คณะ,สำนัก'!Z25</f>
        <v>20830.796750735401</v>
      </c>
      <c r="E15" s="38">
        <f>'2569-คณะ,สำนัก'!Y25</f>
        <v>0</v>
      </c>
      <c r="F15" s="80" t="e">
        <f>'2569-คณะ,สำนัก'!Z25</f>
        <v>#DIV/0!</v>
      </c>
    </row>
    <row r="30" spans="2:6" x14ac:dyDescent="0.5">
      <c r="B30" s="32" t="s">
        <v>9</v>
      </c>
      <c r="C30" s="33" t="str">
        <f>C2</f>
        <v>คณะเศรษฐศาสตร์</v>
      </c>
      <c r="D30" s="76"/>
      <c r="E30" s="34"/>
      <c r="F30" s="81"/>
    </row>
    <row r="31" spans="2:6" x14ac:dyDescent="0.5">
      <c r="B31" s="35"/>
      <c r="C31" s="36" t="s">
        <v>59</v>
      </c>
      <c r="D31" s="79"/>
      <c r="E31" s="36" t="s">
        <v>73</v>
      </c>
      <c r="F31" s="82"/>
    </row>
    <row r="32" spans="2:6" x14ac:dyDescent="0.5">
      <c r="B32" s="37" t="s">
        <v>10</v>
      </c>
      <c r="C32" s="38">
        <f>D4</f>
        <v>23824.445382033304</v>
      </c>
      <c r="D32" s="80"/>
      <c r="E32" s="38">
        <f>F4</f>
        <v>17946.528088537198</v>
      </c>
      <c r="F32" s="83"/>
    </row>
    <row r="33" spans="2:6" x14ac:dyDescent="0.5">
      <c r="B33" s="37" t="s">
        <v>11</v>
      </c>
      <c r="C33" s="38">
        <f t="shared" ref="C33:C43" si="0">D5</f>
        <v>34080.479984490805</v>
      </c>
      <c r="D33" s="80"/>
      <c r="E33" s="38">
        <f>F5</f>
        <v>23405.510628092703</v>
      </c>
      <c r="F33" s="83"/>
    </row>
    <row r="34" spans="2:6" x14ac:dyDescent="0.5">
      <c r="B34" s="37" t="s">
        <v>12</v>
      </c>
      <c r="C34" s="38">
        <f t="shared" si="0"/>
        <v>41629.649459280292</v>
      </c>
      <c r="D34" s="80"/>
      <c r="E34" s="38">
        <f t="shared" ref="E34:E43" si="1">F6</f>
        <v>28533.585674625003</v>
      </c>
      <c r="F34" s="83"/>
    </row>
    <row r="35" spans="2:6" x14ac:dyDescent="0.5">
      <c r="B35" s="37" t="s">
        <v>13</v>
      </c>
      <c r="C35" s="38">
        <f t="shared" si="0"/>
        <v>28473.157107262399</v>
      </c>
      <c r="D35" s="80"/>
      <c r="E35" s="38">
        <f t="shared" si="1"/>
        <v>23072.440614912499</v>
      </c>
      <c r="F35" s="83"/>
    </row>
    <row r="36" spans="2:6" x14ac:dyDescent="0.5">
      <c r="B36" s="37" t="s">
        <v>14</v>
      </c>
      <c r="C36" s="38">
        <f t="shared" si="0"/>
        <v>27419.096789018899</v>
      </c>
      <c r="D36" s="80"/>
      <c r="E36" s="38">
        <f t="shared" si="1"/>
        <v>23776.148095675202</v>
      </c>
      <c r="F36" s="83"/>
    </row>
    <row r="37" spans="2:6" x14ac:dyDescent="0.5">
      <c r="B37" s="37" t="s">
        <v>15</v>
      </c>
      <c r="C37" s="38">
        <f t="shared" si="0"/>
        <v>44908.388049335197</v>
      </c>
      <c r="D37" s="80"/>
      <c r="E37" s="38" t="e">
        <f t="shared" si="1"/>
        <v>#DIV/0!</v>
      </c>
      <c r="F37" s="83"/>
    </row>
    <row r="38" spans="2:6" x14ac:dyDescent="0.5">
      <c r="B38" s="37" t="s">
        <v>16</v>
      </c>
      <c r="C38" s="38">
        <f t="shared" si="0"/>
        <v>56055.177937262401</v>
      </c>
      <c r="D38" s="80"/>
      <c r="E38" s="38" t="e">
        <f t="shared" si="1"/>
        <v>#DIV/0!</v>
      </c>
      <c r="F38" s="83"/>
    </row>
    <row r="39" spans="2:6" x14ac:dyDescent="0.5">
      <c r="B39" s="37" t="s">
        <v>17</v>
      </c>
      <c r="C39" s="38">
        <f t="shared" si="0"/>
        <v>53289.882758543405</v>
      </c>
      <c r="D39" s="80"/>
      <c r="E39" s="38" t="e">
        <f t="shared" si="1"/>
        <v>#DIV/0!</v>
      </c>
      <c r="F39" s="83"/>
    </row>
    <row r="40" spans="2:6" x14ac:dyDescent="0.5">
      <c r="B40" s="37" t="s">
        <v>18</v>
      </c>
      <c r="C40" s="38">
        <f t="shared" si="0"/>
        <v>50744.561693641001</v>
      </c>
      <c r="D40" s="80"/>
      <c r="E40" s="38" t="e">
        <f t="shared" si="1"/>
        <v>#DIV/0!</v>
      </c>
      <c r="F40" s="83"/>
    </row>
    <row r="41" spans="2:6" x14ac:dyDescent="0.5">
      <c r="B41" s="37" t="s">
        <v>19</v>
      </c>
      <c r="C41" s="38">
        <f t="shared" si="0"/>
        <v>39673.269316279999</v>
      </c>
      <c r="D41" s="80"/>
      <c r="E41" s="38" t="e">
        <f t="shared" si="1"/>
        <v>#DIV/0!</v>
      </c>
      <c r="F41" s="83"/>
    </row>
    <row r="42" spans="2:6" x14ac:dyDescent="0.5">
      <c r="B42" s="37" t="s">
        <v>20</v>
      </c>
      <c r="C42" s="38">
        <f t="shared" si="0"/>
        <v>19224.23168528</v>
      </c>
      <c r="D42" s="80"/>
      <c r="E42" s="38" t="e">
        <f t="shared" si="1"/>
        <v>#DIV/0!</v>
      </c>
      <c r="F42" s="83"/>
    </row>
    <row r="43" spans="2:6" x14ac:dyDescent="0.5">
      <c r="B43" s="37" t="s">
        <v>21</v>
      </c>
      <c r="C43" s="38">
        <f t="shared" si="0"/>
        <v>20830.796750735401</v>
      </c>
      <c r="D43" s="80"/>
      <c r="E43" s="38" t="e">
        <f t="shared" si="1"/>
        <v>#DIV/0!</v>
      </c>
      <c r="F43" s="8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R12" sqref="R12"/>
    </sheetView>
  </sheetViews>
  <sheetFormatPr defaultRowHeight="19.8" x14ac:dyDescent="0.5"/>
  <cols>
    <col min="1" max="1" width="0" style="78" hidden="1" customWidth="1"/>
    <col min="2" max="2" width="9" style="84" customWidth="1"/>
    <col min="3" max="3" width="12.77734375" style="84" customWidth="1"/>
    <col min="4" max="4" width="12.77734375" style="85" hidden="1" customWidth="1"/>
    <col min="5" max="5" width="12.77734375" style="84" customWidth="1"/>
    <col min="6" max="6" width="12.77734375" style="85" hidden="1" customWidth="1"/>
    <col min="7" max="14" width="10.77734375" style="78" customWidth="1"/>
    <col min="15" max="16384" width="8.88671875" style="78"/>
  </cols>
  <sheetData>
    <row r="2" spans="2:6" x14ac:dyDescent="0.5">
      <c r="B2" s="32" t="s">
        <v>9</v>
      </c>
      <c r="C2" s="33" t="str">
        <f>'2569-คณะ,สำนัก'!B27</f>
        <v>คณะเทคโนโลยีสารสนเทศและการสื่อสาร</v>
      </c>
      <c r="D2" s="76"/>
      <c r="E2" s="34"/>
      <c r="F2" s="77"/>
    </row>
    <row r="3" spans="2:6" ht="21.6" x14ac:dyDescent="0.5">
      <c r="B3" s="35"/>
      <c r="C3" s="36" t="s">
        <v>58</v>
      </c>
      <c r="D3" s="79" t="s">
        <v>45</v>
      </c>
      <c r="E3" s="36" t="s">
        <v>72</v>
      </c>
      <c r="F3" s="79" t="s">
        <v>59</v>
      </c>
    </row>
    <row r="4" spans="2:6" x14ac:dyDescent="0.5">
      <c r="B4" s="37" t="s">
        <v>10</v>
      </c>
      <c r="C4" s="38">
        <f>'2568-คณะ,สำนัก'!C27</f>
        <v>2435.7000000000116</v>
      </c>
      <c r="D4" s="80">
        <f>'2568-คณะ,สำนัก'!D27</f>
        <v>10219.23341786705</v>
      </c>
      <c r="E4" s="38">
        <f>'2569-คณะ,สำนัก'!C27</f>
        <v>1743.9499999999534</v>
      </c>
      <c r="F4" s="80">
        <f>'2569-คณะ,สำนัก'!D27</f>
        <v>6826.4070694168176</v>
      </c>
    </row>
    <row r="5" spans="2:6" x14ac:dyDescent="0.5">
      <c r="B5" s="37" t="s">
        <v>11</v>
      </c>
      <c r="C5" s="38">
        <f>'2568-คณะ,สำนัก'!E27</f>
        <v>2566.2999999999884</v>
      </c>
      <c r="D5" s="80">
        <f>'2568-คณะ,สำนัก'!F27</f>
        <v>11149.391898490951</v>
      </c>
      <c r="E5" s="38">
        <f>'2569-คณะ,สำนัก'!E27</f>
        <v>2040.1500000000233</v>
      </c>
      <c r="F5" s="80">
        <f>'2569-คณะ,สำนัก'!F27</f>
        <v>8367.5921704935954</v>
      </c>
    </row>
    <row r="6" spans="2:6" x14ac:dyDescent="0.5">
      <c r="B6" s="37" t="s">
        <v>12</v>
      </c>
      <c r="C6" s="38">
        <f>'2568-คณะ,สำนัก'!G27</f>
        <v>2487</v>
      </c>
      <c r="D6" s="80">
        <f>'2568-คณะ,สำนัก'!H27</f>
        <v>10686.929058809999</v>
      </c>
      <c r="E6" s="38">
        <f>'2569-คณะ,สำนัก'!G27</f>
        <v>2390</v>
      </c>
      <c r="F6" s="80">
        <f>'2569-คณะ,สำนัก'!H27</f>
        <v>9553.1651975000004</v>
      </c>
    </row>
    <row r="7" spans="2:6" x14ac:dyDescent="0.5">
      <c r="B7" s="37" t="s">
        <v>13</v>
      </c>
      <c r="C7" s="38">
        <f>'2568-คณะ,สำนัก'!I27</f>
        <v>2313</v>
      </c>
      <c r="D7" s="80">
        <f>'2568-คณะ,สำนัก'!J27</f>
        <v>10186.663963319999</v>
      </c>
      <c r="E7" s="38">
        <f>'2569-คณะ,สำนัก'!I27</f>
        <v>2409.5599999999977</v>
      </c>
      <c r="F7" s="80">
        <f>'2569-คณะ,สำนัก'!J27</f>
        <v>9782.8431171099892</v>
      </c>
    </row>
    <row r="8" spans="2:6" x14ac:dyDescent="0.5">
      <c r="B8" s="37" t="s">
        <v>14</v>
      </c>
      <c r="C8" s="38">
        <f>'2568-คณะ,สำนัก'!K27</f>
        <v>4330</v>
      </c>
      <c r="D8" s="80">
        <f>'2568-คณะ,สำนัก'!L27</f>
        <v>17833.7865853</v>
      </c>
      <c r="E8" s="38">
        <f>'2569-คณะ,สำนัก'!K27</f>
        <v>2042.8400000000256</v>
      </c>
      <c r="F8" s="80">
        <f>'2569-คณะ,สำนัก'!L27</f>
        <v>8199.6489214657031</v>
      </c>
    </row>
    <row r="9" spans="2:6" x14ac:dyDescent="0.5">
      <c r="B9" s="37" t="s">
        <v>15</v>
      </c>
      <c r="C9" s="38">
        <f>'2568-คณะ,สำนัก'!M27</f>
        <v>2591</v>
      </c>
      <c r="D9" s="80">
        <f>'2568-คณะ,สำนัก'!N27</f>
        <v>10818.77289002</v>
      </c>
      <c r="E9" s="142">
        <v>0</v>
      </c>
      <c r="F9" s="80" t="e">
        <f>'2569-คณะ,สำนัก'!N27</f>
        <v>#DIV/0!</v>
      </c>
    </row>
    <row r="10" spans="2:6" x14ac:dyDescent="0.5">
      <c r="B10" s="37" t="s">
        <v>16</v>
      </c>
      <c r="C10" s="38">
        <f>'2568-คณะ,สำนัก'!O27</f>
        <v>3839.640000000014</v>
      </c>
      <c r="D10" s="80">
        <f>'2568-คณะ,สำนัก'!P27</f>
        <v>16200.83848178886</v>
      </c>
      <c r="E10" s="86">
        <f>'2569-คณะ,สำนัก'!O27</f>
        <v>0</v>
      </c>
      <c r="F10" s="87" t="e">
        <f>'2569-คณะ,สำนัก'!P27</f>
        <v>#DIV/0!</v>
      </c>
    </row>
    <row r="11" spans="2:6" x14ac:dyDescent="0.5">
      <c r="B11" s="37" t="s">
        <v>17</v>
      </c>
      <c r="C11" s="38">
        <f>'2568-คณะ,สำนัก'!Q27</f>
        <v>3336.4799999999814</v>
      </c>
      <c r="D11" s="80">
        <f>'2568-คณะ,สำนัก'!R27</f>
        <v>13838.638621046324</v>
      </c>
      <c r="E11" s="38">
        <f>'2569-คณะ,สำนัก'!Q27</f>
        <v>0</v>
      </c>
      <c r="F11" s="80" t="e">
        <f>'2569-คณะ,สำนัก'!R27</f>
        <v>#DIV/0!</v>
      </c>
    </row>
    <row r="12" spans="2:6" x14ac:dyDescent="0.5">
      <c r="B12" s="37" t="s">
        <v>18</v>
      </c>
      <c r="C12" s="38">
        <f>'2568-คณะ,สำนัก'!S27</f>
        <v>4672.4899999999907</v>
      </c>
      <c r="D12" s="80">
        <f>'2568-คณะ,สำนัก'!T27</f>
        <v>19595.89385378256</v>
      </c>
      <c r="E12" s="38">
        <f>'2569-คณะ,สำนัก'!S27</f>
        <v>0</v>
      </c>
      <c r="F12" s="80" t="e">
        <f>'2569-คณะ,สำนัก'!T27</f>
        <v>#DIV/0!</v>
      </c>
    </row>
    <row r="13" spans="2:6" x14ac:dyDescent="0.5">
      <c r="B13" s="37" t="s">
        <v>19</v>
      </c>
      <c r="C13" s="38">
        <f>'2568-คณะ,สำนัก'!U27</f>
        <v>2278.0310000000172</v>
      </c>
      <c r="D13" s="80">
        <f>'2568-คณะ,สำนัก'!V27</f>
        <v>9441.8029015707616</v>
      </c>
      <c r="E13" s="38">
        <f>'2569-คณะ,สำนัก'!U27</f>
        <v>0</v>
      </c>
      <c r="F13" s="80" t="e">
        <f>'2569-คณะ,สำนัก'!V27</f>
        <v>#DIV/0!</v>
      </c>
    </row>
    <row r="14" spans="2:6" ht="19.2" customHeight="1" x14ac:dyDescent="0.5">
      <c r="B14" s="37" t="s">
        <v>20</v>
      </c>
      <c r="C14" s="38">
        <f>'2568-คณะ,สำนัก'!W27</f>
        <v>1646.3589999999967</v>
      </c>
      <c r="D14" s="80">
        <f>'2568-คณะ,สำนัก'!X27</f>
        <v>6575.9374305310275</v>
      </c>
      <c r="E14" s="126">
        <v>0</v>
      </c>
      <c r="F14" s="80" t="e">
        <f>'2569-คณะ,สำนัก'!X27</f>
        <v>#DIV/0!</v>
      </c>
    </row>
    <row r="15" spans="2:6" x14ac:dyDescent="0.5">
      <c r="B15" s="37" t="s">
        <v>21</v>
      </c>
      <c r="C15" s="38">
        <f>'2568-คณะ,สำนัก'!Y27</f>
        <v>1764.9000000000233</v>
      </c>
      <c r="D15" s="80">
        <f>'2568-คณะ,สำนัก'!Z27</f>
        <v>7050.4874330220928</v>
      </c>
      <c r="E15" s="38">
        <f>'2569-คณะ,สำนัก'!Y27</f>
        <v>0</v>
      </c>
      <c r="F15" s="80" t="e">
        <f>'2569-คณะ,สำนัก'!Z27</f>
        <v>#DIV/0!</v>
      </c>
    </row>
    <row r="30" spans="2:6" x14ac:dyDescent="0.5">
      <c r="B30" s="32" t="s">
        <v>9</v>
      </c>
      <c r="C30" s="33" t="str">
        <f>C2</f>
        <v>คณะเทคโนโลยีสารสนเทศและการสื่อสาร</v>
      </c>
      <c r="D30" s="76"/>
      <c r="E30" s="34"/>
      <c r="F30" s="81"/>
    </row>
    <row r="31" spans="2:6" x14ac:dyDescent="0.5">
      <c r="B31" s="35"/>
      <c r="C31" s="36" t="s">
        <v>59</v>
      </c>
      <c r="D31" s="79"/>
      <c r="E31" s="36" t="s">
        <v>73</v>
      </c>
      <c r="F31" s="82"/>
    </row>
    <row r="32" spans="2:6" x14ac:dyDescent="0.5">
      <c r="B32" s="37" t="s">
        <v>10</v>
      </c>
      <c r="C32" s="38">
        <f>D4</f>
        <v>10219.23341786705</v>
      </c>
      <c r="D32" s="80"/>
      <c r="E32" s="38">
        <f>F4</f>
        <v>6826.4070694168176</v>
      </c>
      <c r="F32" s="83"/>
    </row>
    <row r="33" spans="2:6" x14ac:dyDescent="0.5">
      <c r="B33" s="37" t="s">
        <v>11</v>
      </c>
      <c r="C33" s="38">
        <f t="shared" ref="C33:C43" si="0">D5</f>
        <v>11149.391898490951</v>
      </c>
      <c r="D33" s="80"/>
      <c r="E33" s="38">
        <f>F5</f>
        <v>8367.5921704935954</v>
      </c>
      <c r="F33" s="83"/>
    </row>
    <row r="34" spans="2:6" x14ac:dyDescent="0.5">
      <c r="B34" s="37" t="s">
        <v>12</v>
      </c>
      <c r="C34" s="38">
        <f t="shared" si="0"/>
        <v>10686.929058809999</v>
      </c>
      <c r="D34" s="80"/>
      <c r="E34" s="38">
        <f t="shared" ref="E34:E43" si="1">F6</f>
        <v>9553.1651975000004</v>
      </c>
      <c r="F34" s="83"/>
    </row>
    <row r="35" spans="2:6" x14ac:dyDescent="0.5">
      <c r="B35" s="37" t="s">
        <v>13</v>
      </c>
      <c r="C35" s="38">
        <f t="shared" si="0"/>
        <v>10186.663963319999</v>
      </c>
      <c r="D35" s="80"/>
      <c r="E35" s="38">
        <f t="shared" si="1"/>
        <v>9782.8431171099892</v>
      </c>
      <c r="F35" s="83"/>
    </row>
    <row r="36" spans="2:6" x14ac:dyDescent="0.5">
      <c r="B36" s="37" t="s">
        <v>14</v>
      </c>
      <c r="C36" s="38">
        <f t="shared" si="0"/>
        <v>17833.7865853</v>
      </c>
      <c r="D36" s="80"/>
      <c r="E36" s="38">
        <f t="shared" si="1"/>
        <v>8199.6489214657031</v>
      </c>
      <c r="F36" s="83"/>
    </row>
    <row r="37" spans="2:6" x14ac:dyDescent="0.5">
      <c r="B37" s="37" t="s">
        <v>15</v>
      </c>
      <c r="C37" s="38">
        <f t="shared" si="0"/>
        <v>10818.77289002</v>
      </c>
      <c r="D37" s="80"/>
      <c r="E37" s="38" t="e">
        <f t="shared" si="1"/>
        <v>#DIV/0!</v>
      </c>
      <c r="F37" s="83"/>
    </row>
    <row r="38" spans="2:6" x14ac:dyDescent="0.5">
      <c r="B38" s="37" t="s">
        <v>16</v>
      </c>
      <c r="C38" s="38">
        <f t="shared" si="0"/>
        <v>16200.83848178886</v>
      </c>
      <c r="D38" s="80"/>
      <c r="E38" s="38" t="e">
        <f t="shared" si="1"/>
        <v>#DIV/0!</v>
      </c>
      <c r="F38" s="83"/>
    </row>
    <row r="39" spans="2:6" x14ac:dyDescent="0.5">
      <c r="B39" s="37" t="s">
        <v>17</v>
      </c>
      <c r="C39" s="38">
        <f t="shared" si="0"/>
        <v>13838.638621046324</v>
      </c>
      <c r="D39" s="80"/>
      <c r="E39" s="38" t="e">
        <f t="shared" si="1"/>
        <v>#DIV/0!</v>
      </c>
      <c r="F39" s="83"/>
    </row>
    <row r="40" spans="2:6" x14ac:dyDescent="0.5">
      <c r="B40" s="37" t="s">
        <v>18</v>
      </c>
      <c r="C40" s="38">
        <f t="shared" si="0"/>
        <v>19595.89385378256</v>
      </c>
      <c r="D40" s="80"/>
      <c r="E40" s="38" t="e">
        <f t="shared" si="1"/>
        <v>#DIV/0!</v>
      </c>
      <c r="F40" s="83"/>
    </row>
    <row r="41" spans="2:6" x14ac:dyDescent="0.5">
      <c r="B41" s="37" t="s">
        <v>19</v>
      </c>
      <c r="C41" s="38">
        <f t="shared" si="0"/>
        <v>9441.8029015707616</v>
      </c>
      <c r="D41" s="80"/>
      <c r="E41" s="38" t="e">
        <f t="shared" si="1"/>
        <v>#DIV/0!</v>
      </c>
      <c r="F41" s="83"/>
    </row>
    <row r="42" spans="2:6" x14ac:dyDescent="0.5">
      <c r="B42" s="37" t="s">
        <v>20</v>
      </c>
      <c r="C42" s="38">
        <f t="shared" si="0"/>
        <v>6575.9374305310275</v>
      </c>
      <c r="D42" s="80"/>
      <c r="E42" s="38" t="e">
        <f t="shared" si="1"/>
        <v>#DIV/0!</v>
      </c>
      <c r="F42" s="83"/>
    </row>
    <row r="43" spans="2:6" x14ac:dyDescent="0.5">
      <c r="B43" s="37" t="s">
        <v>21</v>
      </c>
      <c r="C43" s="38">
        <f t="shared" si="0"/>
        <v>7050.4874330220928</v>
      </c>
      <c r="D43" s="80"/>
      <c r="E43" s="38" t="e">
        <f t="shared" si="1"/>
        <v>#DIV/0!</v>
      </c>
      <c r="F43" s="8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R11" sqref="R11"/>
    </sheetView>
  </sheetViews>
  <sheetFormatPr defaultRowHeight="19.8" x14ac:dyDescent="0.5"/>
  <cols>
    <col min="1" max="1" width="0" style="78" hidden="1" customWidth="1"/>
    <col min="2" max="2" width="9" style="84" customWidth="1"/>
    <col min="3" max="3" width="12.77734375" style="84" customWidth="1"/>
    <col min="4" max="4" width="12.77734375" style="85" hidden="1" customWidth="1"/>
    <col min="5" max="5" width="12.77734375" style="84" customWidth="1"/>
    <col min="6" max="6" width="12.77734375" style="85" hidden="1" customWidth="1"/>
    <col min="7" max="14" width="10.77734375" style="78" customWidth="1"/>
    <col min="15" max="16384" width="8.88671875" style="78"/>
  </cols>
  <sheetData>
    <row r="2" spans="2:6" x14ac:dyDescent="0.5">
      <c r="B2" s="32" t="s">
        <v>9</v>
      </c>
      <c r="C2" s="33" t="str">
        <f>'2569-คณะ,สำนัก'!B29</f>
        <v>คณะสถาปัตยกรรมศาสตร์และการออกแบบสิ่งแวดล้อม</v>
      </c>
      <c r="D2" s="76"/>
      <c r="E2" s="34"/>
      <c r="F2" s="77"/>
    </row>
    <row r="3" spans="2:6" ht="21.6" x14ac:dyDescent="0.5">
      <c r="B3" s="35"/>
      <c r="C3" s="36" t="s">
        <v>58</v>
      </c>
      <c r="D3" s="79" t="s">
        <v>45</v>
      </c>
      <c r="E3" s="36" t="s">
        <v>72</v>
      </c>
      <c r="F3" s="79" t="s">
        <v>59</v>
      </c>
    </row>
    <row r="4" spans="2:6" x14ac:dyDescent="0.5">
      <c r="B4" s="37" t="s">
        <v>10</v>
      </c>
      <c r="C4" s="38">
        <f>'2568-คณะ,สำนัก'!C29</f>
        <v>5801.26</v>
      </c>
      <c r="D4" s="80">
        <f>'2568-คณะ,สำนัก'!D29</f>
        <v>24364.179890430001</v>
      </c>
      <c r="E4" s="38">
        <f>'2569-คณะ,สำนัก'!C29</f>
        <v>8971.010000000002</v>
      </c>
      <c r="F4" s="80">
        <f>'2569-คณะ,สำนัก'!D29</f>
        <v>35092.316729980004</v>
      </c>
    </row>
    <row r="5" spans="2:6" x14ac:dyDescent="0.5">
      <c r="B5" s="37" t="s">
        <v>11</v>
      </c>
      <c r="C5" s="38">
        <f>'2568-คณะ,สำนัก'!E29</f>
        <v>7391.89</v>
      </c>
      <c r="D5" s="80">
        <f>'2568-คณะ,สำนัก'!F29</f>
        <v>32082.51401789</v>
      </c>
      <c r="E5" s="38">
        <f>'2569-คณะ,สำนัก'!E29</f>
        <v>10641.069999999996</v>
      </c>
      <c r="F5" s="80">
        <f>'2569-คณะ,สำนัก'!F29</f>
        <v>43633.296051559984</v>
      </c>
    </row>
    <row r="6" spans="2:6" x14ac:dyDescent="0.5">
      <c r="B6" s="37" t="s">
        <v>12</v>
      </c>
      <c r="C6" s="38">
        <f>'2568-คณะ,สำนัก'!G29</f>
        <v>11779.85</v>
      </c>
      <c r="D6" s="80">
        <f>'2568-คณะ,สำนัก'!H29</f>
        <v>50652.187235149999</v>
      </c>
      <c r="E6" s="38">
        <f>'2569-คณะ,สำนัก'!G29</f>
        <v>14971.720000000005</v>
      </c>
      <c r="F6" s="80">
        <f>'2569-คณะ,สำนัก'!H29</f>
        <v>59873.015932000024</v>
      </c>
    </row>
    <row r="7" spans="2:6" x14ac:dyDescent="0.5">
      <c r="B7" s="37" t="s">
        <v>13</v>
      </c>
      <c r="C7" s="38">
        <f>'2568-คณะ,สำนัก'!I29</f>
        <v>13076.78</v>
      </c>
      <c r="D7" s="80">
        <f>'2568-คณะ,สำนัก'!J29</f>
        <v>57540.169144768006</v>
      </c>
      <c r="E7" s="38">
        <f>'2569-คณะ,สำนัก'!I29</f>
        <v>11201.060000000003</v>
      </c>
      <c r="F7" s="80">
        <f>'2569-คณะ,สำนัก'!J29</f>
        <v>45476.341085000007</v>
      </c>
    </row>
    <row r="8" spans="2:6" x14ac:dyDescent="0.5">
      <c r="B8" s="37" t="s">
        <v>14</v>
      </c>
      <c r="C8" s="38">
        <f>'2568-คณะ,สำนัก'!K29</f>
        <v>10009.33</v>
      </c>
      <c r="D8" s="80">
        <f>'2568-คณะ,สำนัก'!L29</f>
        <v>41237.988489759999</v>
      </c>
      <c r="E8" s="38">
        <f>'2569-คณะ,สำนัก'!K29</f>
        <v>9315.8099999999922</v>
      </c>
      <c r="F8" s="80">
        <f>'2569-คณะ,สำนัก'!L29</f>
        <v>37365.794525279969</v>
      </c>
    </row>
    <row r="9" spans="2:6" x14ac:dyDescent="0.5">
      <c r="B9" s="37" t="s">
        <v>15</v>
      </c>
      <c r="C9" s="38">
        <f>'2568-คณะ,สำนัก'!M29</f>
        <v>12170.13</v>
      </c>
      <c r="D9" s="80">
        <f>'2568-คณะ,สำนัก'!N29</f>
        <v>50870.274322679994</v>
      </c>
      <c r="E9" s="142">
        <v>0</v>
      </c>
      <c r="F9" s="80" t="e">
        <f>'2569-คณะ,สำนัก'!N29</f>
        <v>#DIV/0!</v>
      </c>
    </row>
    <row r="10" spans="2:6" x14ac:dyDescent="0.5">
      <c r="B10" s="37" t="s">
        <v>16</v>
      </c>
      <c r="C10" s="38">
        <f>'2568-คณะ,สำนัก'!O29</f>
        <v>13952.89</v>
      </c>
      <c r="D10" s="80">
        <f>'2568-คณะ,สำนัก'!P29</f>
        <v>58881.104077263997</v>
      </c>
      <c r="E10" s="38">
        <f>'2569-คณะ,สำนัก'!O29</f>
        <v>0</v>
      </c>
      <c r="F10" s="80" t="e">
        <f>'2569-คณะ,สำนัก'!P29</f>
        <v>#DIV/0!</v>
      </c>
    </row>
    <row r="11" spans="2:6" x14ac:dyDescent="0.5">
      <c r="B11" s="37" t="s">
        <v>17</v>
      </c>
      <c r="C11" s="38">
        <f>'2568-คณะ,สำนัก'!Q29</f>
        <v>13473.06</v>
      </c>
      <c r="D11" s="80">
        <f>'2568-คณะ,สำนัก'!R29</f>
        <v>55912.539964648</v>
      </c>
      <c r="E11" s="38">
        <f>'2569-คณะ,สำนัก'!Q29</f>
        <v>0</v>
      </c>
      <c r="F11" s="80" t="e">
        <f>'2569-คณะ,สำนัก'!R29</f>
        <v>#DIV/0!</v>
      </c>
    </row>
    <row r="12" spans="2:6" x14ac:dyDescent="0.5">
      <c r="B12" s="37" t="s">
        <v>18</v>
      </c>
      <c r="C12" s="38">
        <f>'2568-คณะ,สำนัก'!S29</f>
        <v>13170.79</v>
      </c>
      <c r="D12" s="80">
        <f>'2568-คณะ,สำนัก'!T29</f>
        <v>55187.020986620017</v>
      </c>
      <c r="E12" s="38">
        <f>'2569-คณะ,สำนัก'!S29</f>
        <v>0</v>
      </c>
      <c r="F12" s="80" t="e">
        <f>'2569-คณะ,สำนัก'!T29</f>
        <v>#DIV/0!</v>
      </c>
    </row>
    <row r="13" spans="2:6" x14ac:dyDescent="0.5">
      <c r="B13" s="37" t="s">
        <v>19</v>
      </c>
      <c r="C13" s="38">
        <f>'2568-คณะ,สำนัก'!U29</f>
        <v>17323.099999999999</v>
      </c>
      <c r="D13" s="80">
        <f>'2568-คณะ,สำนัก'!V29</f>
        <v>71751.043502031986</v>
      </c>
      <c r="E13" s="38">
        <f>'2569-คณะ,สำนัก'!U29</f>
        <v>0</v>
      </c>
      <c r="F13" s="80" t="e">
        <f>'2569-คณะ,สำนัก'!V29</f>
        <v>#DIV/0!</v>
      </c>
    </row>
    <row r="14" spans="2:6" ht="19.2" customHeight="1" x14ac:dyDescent="0.5">
      <c r="B14" s="37" t="s">
        <v>20</v>
      </c>
      <c r="C14" s="38">
        <f>'2568-คณะ,สำนัก'!W29</f>
        <v>6633.48</v>
      </c>
      <c r="D14" s="80">
        <f>'2568-คณะ,สำนัก'!X29</f>
        <v>26468.398313632002</v>
      </c>
      <c r="E14" s="126">
        <v>0</v>
      </c>
      <c r="F14" s="80" t="e">
        <f>'2569-คณะ,สำนัก'!X29</f>
        <v>#DIV/0!</v>
      </c>
    </row>
    <row r="15" spans="2:6" x14ac:dyDescent="0.5">
      <c r="B15" s="37" t="s">
        <v>21</v>
      </c>
      <c r="C15" s="38">
        <f>'2568-คณะ,สำนัก'!Y29</f>
        <v>5712.34</v>
      </c>
      <c r="D15" s="80">
        <f>'2568-คณะ,สำนัก'!Z29</f>
        <v>22792.752200748004</v>
      </c>
      <c r="E15" s="38">
        <f>'2569-คณะ,สำนัก'!Y29</f>
        <v>0</v>
      </c>
      <c r="F15" s="80" t="e">
        <f>'2569-คณะ,สำนัก'!Z29</f>
        <v>#DIV/0!</v>
      </c>
    </row>
    <row r="30" spans="2:6" x14ac:dyDescent="0.5">
      <c r="B30" s="32" t="s">
        <v>9</v>
      </c>
      <c r="C30" s="33" t="str">
        <f>C2</f>
        <v>คณะสถาปัตยกรรมศาสตร์และการออกแบบสิ่งแวดล้อม</v>
      </c>
      <c r="D30" s="76"/>
      <c r="E30" s="34"/>
      <c r="F30" s="81"/>
    </row>
    <row r="31" spans="2:6" x14ac:dyDescent="0.5">
      <c r="B31" s="35"/>
      <c r="C31" s="36" t="s">
        <v>59</v>
      </c>
      <c r="D31" s="79"/>
      <c r="E31" s="36" t="s">
        <v>73</v>
      </c>
      <c r="F31" s="82"/>
    </row>
    <row r="32" spans="2:6" x14ac:dyDescent="0.5">
      <c r="B32" s="37" t="s">
        <v>10</v>
      </c>
      <c r="C32" s="38">
        <f>D4</f>
        <v>24364.179890430001</v>
      </c>
      <c r="D32" s="80"/>
      <c r="E32" s="38">
        <f>F4</f>
        <v>35092.316729980004</v>
      </c>
      <c r="F32" s="83"/>
    </row>
    <row r="33" spans="2:6" x14ac:dyDescent="0.5">
      <c r="B33" s="37" t="s">
        <v>11</v>
      </c>
      <c r="C33" s="38">
        <f t="shared" ref="C33:C43" si="0">D5</f>
        <v>32082.51401789</v>
      </c>
      <c r="D33" s="80"/>
      <c r="E33" s="38">
        <f t="shared" ref="E33:E43" si="1">F5</f>
        <v>43633.296051559984</v>
      </c>
      <c r="F33" s="83"/>
    </row>
    <row r="34" spans="2:6" x14ac:dyDescent="0.5">
      <c r="B34" s="37" t="s">
        <v>12</v>
      </c>
      <c r="C34" s="38">
        <f t="shared" si="0"/>
        <v>50652.187235149999</v>
      </c>
      <c r="D34" s="80"/>
      <c r="E34" s="38">
        <f t="shared" si="1"/>
        <v>59873.015932000024</v>
      </c>
      <c r="F34" s="83"/>
    </row>
    <row r="35" spans="2:6" x14ac:dyDescent="0.5">
      <c r="B35" s="37" t="s">
        <v>13</v>
      </c>
      <c r="C35" s="38">
        <f t="shared" si="0"/>
        <v>57540.169144768006</v>
      </c>
      <c r="D35" s="80"/>
      <c r="E35" s="38">
        <f t="shared" si="1"/>
        <v>45476.341085000007</v>
      </c>
      <c r="F35" s="83"/>
    </row>
    <row r="36" spans="2:6" x14ac:dyDescent="0.5">
      <c r="B36" s="37" t="s">
        <v>14</v>
      </c>
      <c r="C36" s="38">
        <f t="shared" si="0"/>
        <v>41237.988489759999</v>
      </c>
      <c r="D36" s="80"/>
      <c r="E36" s="38">
        <f t="shared" si="1"/>
        <v>37365.794525279969</v>
      </c>
      <c r="F36" s="83"/>
    </row>
    <row r="37" spans="2:6" x14ac:dyDescent="0.5">
      <c r="B37" s="37" t="s">
        <v>15</v>
      </c>
      <c r="C37" s="38">
        <f t="shared" si="0"/>
        <v>50870.274322679994</v>
      </c>
      <c r="D37" s="80"/>
      <c r="E37" s="38" t="e">
        <f t="shared" si="1"/>
        <v>#DIV/0!</v>
      </c>
      <c r="F37" s="83"/>
    </row>
    <row r="38" spans="2:6" x14ac:dyDescent="0.5">
      <c r="B38" s="37" t="s">
        <v>16</v>
      </c>
      <c r="C38" s="38">
        <f t="shared" si="0"/>
        <v>58881.104077263997</v>
      </c>
      <c r="D38" s="80"/>
      <c r="E38" s="38" t="e">
        <f t="shared" si="1"/>
        <v>#DIV/0!</v>
      </c>
      <c r="F38" s="83"/>
    </row>
    <row r="39" spans="2:6" x14ac:dyDescent="0.5">
      <c r="B39" s="37" t="s">
        <v>17</v>
      </c>
      <c r="C39" s="38">
        <f t="shared" si="0"/>
        <v>55912.539964648</v>
      </c>
      <c r="D39" s="80"/>
      <c r="E39" s="38" t="e">
        <f t="shared" si="1"/>
        <v>#DIV/0!</v>
      </c>
      <c r="F39" s="83"/>
    </row>
    <row r="40" spans="2:6" x14ac:dyDescent="0.5">
      <c r="B40" s="37" t="s">
        <v>18</v>
      </c>
      <c r="C40" s="38">
        <f t="shared" si="0"/>
        <v>55187.020986620017</v>
      </c>
      <c r="D40" s="80"/>
      <c r="E40" s="38" t="e">
        <f t="shared" si="1"/>
        <v>#DIV/0!</v>
      </c>
      <c r="F40" s="83"/>
    </row>
    <row r="41" spans="2:6" x14ac:dyDescent="0.5">
      <c r="B41" s="37" t="s">
        <v>19</v>
      </c>
      <c r="C41" s="38">
        <f t="shared" si="0"/>
        <v>71751.043502031986</v>
      </c>
      <c r="D41" s="80"/>
      <c r="E41" s="38" t="e">
        <f t="shared" si="1"/>
        <v>#DIV/0!</v>
      </c>
      <c r="F41" s="83"/>
    </row>
    <row r="42" spans="2:6" x14ac:dyDescent="0.5">
      <c r="B42" s="37" t="s">
        <v>20</v>
      </c>
      <c r="C42" s="38">
        <f t="shared" si="0"/>
        <v>26468.398313632002</v>
      </c>
      <c r="D42" s="80"/>
      <c r="E42" s="38" t="e">
        <f t="shared" si="1"/>
        <v>#DIV/0!</v>
      </c>
      <c r="F42" s="83"/>
    </row>
    <row r="43" spans="2:6" x14ac:dyDescent="0.5">
      <c r="B43" s="37" t="s">
        <v>21</v>
      </c>
      <c r="C43" s="38">
        <f t="shared" si="0"/>
        <v>22792.752200748004</v>
      </c>
      <c r="D43" s="80"/>
      <c r="E43" s="38" t="e">
        <f t="shared" si="1"/>
        <v>#DIV/0!</v>
      </c>
      <c r="F43" s="8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T11" sqref="T11"/>
    </sheetView>
  </sheetViews>
  <sheetFormatPr defaultRowHeight="19.8" x14ac:dyDescent="0.5"/>
  <cols>
    <col min="1" max="1" width="0" style="78" hidden="1" customWidth="1"/>
    <col min="2" max="2" width="9" style="84" customWidth="1"/>
    <col min="3" max="3" width="12.77734375" style="84" customWidth="1"/>
    <col min="4" max="4" width="12.77734375" style="85" hidden="1" customWidth="1"/>
    <col min="5" max="5" width="12.77734375" style="84" customWidth="1"/>
    <col min="6" max="6" width="12.77734375" style="85" hidden="1" customWidth="1"/>
    <col min="7" max="14" width="10.77734375" style="78" customWidth="1"/>
    <col min="15" max="16384" width="8.88671875" style="78"/>
  </cols>
  <sheetData>
    <row r="2" spans="2:6" x14ac:dyDescent="0.5">
      <c r="B2" s="32" t="s">
        <v>9</v>
      </c>
      <c r="C2" s="33" t="s">
        <v>78</v>
      </c>
      <c r="D2" s="76"/>
      <c r="E2" s="34"/>
      <c r="F2" s="77"/>
    </row>
    <row r="3" spans="2:6" ht="21.6" x14ac:dyDescent="0.5">
      <c r="B3" s="35"/>
      <c r="C3" s="36" t="s">
        <v>58</v>
      </c>
      <c r="D3" s="79" t="s">
        <v>45</v>
      </c>
      <c r="E3" s="36" t="s">
        <v>72</v>
      </c>
      <c r="F3" s="79" t="s">
        <v>59</v>
      </c>
    </row>
    <row r="4" spans="2:6" x14ac:dyDescent="0.5">
      <c r="B4" s="37" t="s">
        <v>10</v>
      </c>
      <c r="C4" s="38">
        <f>'2568-คณะ,สำนัก'!C31</f>
        <v>44288.77</v>
      </c>
      <c r="D4" s="80">
        <f>'2568-คณะ,สำนัก'!D31</f>
        <v>185929.76442620764</v>
      </c>
      <c r="E4" s="38">
        <f>'2569-คณะ,สำนัก'!C31</f>
        <v>45497.96</v>
      </c>
      <c r="F4" s="80">
        <f>'2569-คณะ,สำนัก'!D31</f>
        <v>177994.99043253783</v>
      </c>
    </row>
    <row r="5" spans="2:6" x14ac:dyDescent="0.5">
      <c r="B5" s="37" t="s">
        <v>11</v>
      </c>
      <c r="C5" s="38">
        <f>'2568-คณะ,สำนัก'!E31</f>
        <v>48761.72</v>
      </c>
      <c r="D5" s="80">
        <f>'2568-คณะ,สำนัก'!F31</f>
        <v>211721.0180458345</v>
      </c>
      <c r="E5" s="38">
        <f>'2569-คณะ,สำนัก'!E31</f>
        <v>47752.159999999996</v>
      </c>
      <c r="F5" s="80">
        <f>'2569-คณะ,สำนัก'!F31</f>
        <v>195824.70911540795</v>
      </c>
    </row>
    <row r="6" spans="2:6" x14ac:dyDescent="0.5">
      <c r="B6" s="37" t="s">
        <v>12</v>
      </c>
      <c r="C6" s="38">
        <f>'2568-คณะ,สำนัก'!G31</f>
        <v>69996.33</v>
      </c>
      <c r="D6" s="80">
        <f>'2568-คณะ,สำนัก'!H31</f>
        <v>300893.20701180352</v>
      </c>
      <c r="E6" s="88">
        <f>'2569-คณะ,สำนัก'!G31</f>
        <v>55197.549999999996</v>
      </c>
      <c r="F6" s="80">
        <f>'2569-คณะ,สำนัก'!H31</f>
        <v>220701.35423071749</v>
      </c>
    </row>
    <row r="7" spans="2:6" x14ac:dyDescent="0.5">
      <c r="B7" s="37" t="s">
        <v>13</v>
      </c>
      <c r="C7" s="38">
        <f>'2568-คณะ,สำนัก'!I31</f>
        <v>63978.59</v>
      </c>
      <c r="D7" s="80">
        <f>'2568-คณะ,สำนัก'!J31</f>
        <v>281617.4910617104</v>
      </c>
      <c r="E7" s="38">
        <f>'2569-คณะ,สำนัก'!I31</f>
        <v>64481.63</v>
      </c>
      <c r="F7" s="80">
        <f>'2569-คณะ,สำนัก'!J31</f>
        <v>261795.74776367247</v>
      </c>
    </row>
    <row r="8" spans="2:6" x14ac:dyDescent="0.5">
      <c r="B8" s="37" t="s">
        <v>14</v>
      </c>
      <c r="C8" s="38">
        <f>'2568-คณะ,สำนัก'!K31</f>
        <v>59616.799999999996</v>
      </c>
      <c r="D8" s="80">
        <f>'2568-คณะ,สำนัก'!L31</f>
        <v>245584.4622899543</v>
      </c>
      <c r="E8" s="38">
        <f>'2569-คณะ,สำนัก'!K31</f>
        <v>57722.17</v>
      </c>
      <c r="F8" s="80">
        <f>'2569-คณะ,สำนัก'!L31</f>
        <v>231571.48723764636</v>
      </c>
    </row>
    <row r="9" spans="2:6" x14ac:dyDescent="0.5">
      <c r="B9" s="37" t="s">
        <v>15</v>
      </c>
      <c r="C9" s="38">
        <f>'2568-คณะ,สำนัก'!M31</f>
        <v>63183.18</v>
      </c>
      <c r="D9" s="80">
        <f>'2568-คณะ,สำนัก'!N31</f>
        <v>263962.57355330285</v>
      </c>
      <c r="E9" s="142">
        <v>0</v>
      </c>
      <c r="F9" s="87" t="e">
        <f>'2569-คณะ,สำนัก'!N31</f>
        <v>#DIV/0!</v>
      </c>
    </row>
    <row r="10" spans="2:6" x14ac:dyDescent="0.5">
      <c r="B10" s="37" t="s">
        <v>16</v>
      </c>
      <c r="C10" s="38">
        <f>'2568-คณะ,สำนัก'!O31</f>
        <v>72776.73000000001</v>
      </c>
      <c r="D10" s="80">
        <f>'2568-คณะ,สำนัก'!P31</f>
        <v>307094.25868128479</v>
      </c>
      <c r="E10" s="86">
        <f>'2569-คณะ,สำนัก'!O31</f>
        <v>0</v>
      </c>
      <c r="F10" s="87" t="e">
        <f>'2569-คณะ,สำนัก'!P31</f>
        <v>#DIV/0!</v>
      </c>
    </row>
    <row r="11" spans="2:6" x14ac:dyDescent="0.5">
      <c r="B11" s="37" t="s">
        <v>17</v>
      </c>
      <c r="C11" s="38">
        <f>'2568-คณะ,สำนัก'!Q31</f>
        <v>70715.670000000013</v>
      </c>
      <c r="D11" s="80">
        <f>'2568-คณะ,สำนัก'!R31</f>
        <v>293387.01753795345</v>
      </c>
      <c r="E11" s="38">
        <f>'2569-คณะ,สำนัก'!Q31</f>
        <v>0</v>
      </c>
      <c r="F11" s="80" t="e">
        <f>'2569-คณะ,สำนัก'!R31</f>
        <v>#DIV/0!</v>
      </c>
    </row>
    <row r="12" spans="2:6" x14ac:dyDescent="0.5">
      <c r="B12" s="37" t="s">
        <v>18</v>
      </c>
      <c r="C12" s="38">
        <f>'2568-คณะ,สำนัก'!S31</f>
        <v>73352.58</v>
      </c>
      <c r="D12" s="80">
        <f>'2568-คณะ,สำนัก'!T31</f>
        <v>307505.03496428276</v>
      </c>
      <c r="E12" s="38">
        <f>'2569-คณะ,สำนัก'!S31</f>
        <v>0</v>
      </c>
      <c r="F12" s="80" t="e">
        <f>'2569-คณะ,สำนัก'!T31</f>
        <v>#DIV/0!</v>
      </c>
    </row>
    <row r="13" spans="2:6" x14ac:dyDescent="0.5">
      <c r="B13" s="37" t="s">
        <v>19</v>
      </c>
      <c r="C13" s="38">
        <f>'2568-คณะ,สำนัก'!U31</f>
        <v>65321.57</v>
      </c>
      <c r="D13" s="80">
        <f>'2568-คณะ,สำนัก'!V31</f>
        <v>270584.02821702068</v>
      </c>
      <c r="E13" s="38">
        <f>'2569-คณะ,สำนัก'!U31</f>
        <v>0</v>
      </c>
      <c r="F13" s="80" t="e">
        <f>'2569-คณะ,สำนัก'!V31</f>
        <v>#DIV/0!</v>
      </c>
    </row>
    <row r="14" spans="2:6" ht="19.2" customHeight="1" x14ac:dyDescent="0.5">
      <c r="B14" s="37" t="s">
        <v>20</v>
      </c>
      <c r="C14" s="38">
        <f>'2568-คณะ,สำนัก'!W31</f>
        <v>77794.127200000003</v>
      </c>
      <c r="D14" s="80">
        <f>'2568-คณะ,สำนัก'!X31</f>
        <v>150507.6641553184</v>
      </c>
      <c r="E14" s="126">
        <v>0</v>
      </c>
      <c r="F14" s="80" t="e">
        <f>'2569-คณะ,สำนัก'!X31</f>
        <v>#DIV/0!</v>
      </c>
    </row>
    <row r="15" spans="2:6" x14ac:dyDescent="0.5">
      <c r="B15" s="37" t="s">
        <v>21</v>
      </c>
      <c r="C15" s="38">
        <f>'2568-คณะ,สำนัก'!Y31</f>
        <v>43279.58</v>
      </c>
      <c r="D15" s="80">
        <f>'2568-คณะ,สำนัก'!Z31</f>
        <v>172785.67224502561</v>
      </c>
      <c r="E15" s="38">
        <f>'2569-คณะ,สำนัก'!Y31</f>
        <v>0</v>
      </c>
      <c r="F15" s="80" t="e">
        <f>'2569-คณะ,สำนัก'!Z31</f>
        <v>#DIV/0!</v>
      </c>
    </row>
    <row r="30" spans="2:6" x14ac:dyDescent="0.5">
      <c r="B30" s="32" t="s">
        <v>9</v>
      </c>
      <c r="C30" s="33" t="str">
        <f>C2</f>
        <v>คณะผลิตกรรมการเกษตร + ศูนย์กล้วยไม้</v>
      </c>
      <c r="D30" s="76"/>
      <c r="E30" s="34"/>
      <c r="F30" s="81"/>
    </row>
    <row r="31" spans="2:6" x14ac:dyDescent="0.5">
      <c r="B31" s="35"/>
      <c r="C31" s="36" t="s">
        <v>59</v>
      </c>
      <c r="D31" s="79"/>
      <c r="E31" s="36" t="s">
        <v>73</v>
      </c>
      <c r="F31" s="82"/>
    </row>
    <row r="32" spans="2:6" x14ac:dyDescent="0.5">
      <c r="B32" s="37" t="s">
        <v>10</v>
      </c>
      <c r="C32" s="38">
        <f>D4</f>
        <v>185929.76442620764</v>
      </c>
      <c r="D32" s="80"/>
      <c r="E32" s="38">
        <f t="shared" ref="E32:E43" si="0">F4</f>
        <v>177994.99043253783</v>
      </c>
      <c r="F32" s="83"/>
    </row>
    <row r="33" spans="2:6" x14ac:dyDescent="0.5">
      <c r="B33" s="37" t="s">
        <v>11</v>
      </c>
      <c r="C33" s="38">
        <f t="shared" ref="C33:C43" si="1">D5</f>
        <v>211721.0180458345</v>
      </c>
      <c r="D33" s="80"/>
      <c r="E33" s="38">
        <f t="shared" si="0"/>
        <v>195824.70911540795</v>
      </c>
      <c r="F33" s="83"/>
    </row>
    <row r="34" spans="2:6" x14ac:dyDescent="0.5">
      <c r="B34" s="37" t="s">
        <v>12</v>
      </c>
      <c r="C34" s="38">
        <f t="shared" si="1"/>
        <v>300893.20701180352</v>
      </c>
      <c r="D34" s="80"/>
      <c r="E34" s="38">
        <f t="shared" si="0"/>
        <v>220701.35423071749</v>
      </c>
      <c r="F34" s="83"/>
    </row>
    <row r="35" spans="2:6" x14ac:dyDescent="0.5">
      <c r="B35" s="37" t="s">
        <v>13</v>
      </c>
      <c r="C35" s="38">
        <f t="shared" si="1"/>
        <v>281617.4910617104</v>
      </c>
      <c r="D35" s="80"/>
      <c r="E35" s="38">
        <f t="shared" si="0"/>
        <v>261795.74776367247</v>
      </c>
      <c r="F35" s="83"/>
    </row>
    <row r="36" spans="2:6" x14ac:dyDescent="0.5">
      <c r="B36" s="37" t="s">
        <v>14</v>
      </c>
      <c r="C36" s="38">
        <f t="shared" si="1"/>
        <v>245584.4622899543</v>
      </c>
      <c r="D36" s="80"/>
      <c r="E36" s="38">
        <f t="shared" si="0"/>
        <v>231571.48723764636</v>
      </c>
      <c r="F36" s="83"/>
    </row>
    <row r="37" spans="2:6" x14ac:dyDescent="0.5">
      <c r="B37" s="37" t="s">
        <v>15</v>
      </c>
      <c r="C37" s="38">
        <f t="shared" si="1"/>
        <v>263962.57355330285</v>
      </c>
      <c r="D37" s="80"/>
      <c r="E37" s="38" t="e">
        <f t="shared" si="0"/>
        <v>#DIV/0!</v>
      </c>
      <c r="F37" s="83"/>
    </row>
    <row r="38" spans="2:6" x14ac:dyDescent="0.5">
      <c r="B38" s="37" t="s">
        <v>16</v>
      </c>
      <c r="C38" s="38">
        <f t="shared" si="1"/>
        <v>307094.25868128479</v>
      </c>
      <c r="D38" s="80"/>
      <c r="E38" s="38" t="e">
        <f t="shared" si="0"/>
        <v>#DIV/0!</v>
      </c>
      <c r="F38" s="83"/>
    </row>
    <row r="39" spans="2:6" x14ac:dyDescent="0.5">
      <c r="B39" s="37" t="s">
        <v>17</v>
      </c>
      <c r="C39" s="38">
        <f t="shared" si="1"/>
        <v>293387.01753795345</v>
      </c>
      <c r="D39" s="80"/>
      <c r="E39" s="38" t="e">
        <f t="shared" si="0"/>
        <v>#DIV/0!</v>
      </c>
      <c r="F39" s="83"/>
    </row>
    <row r="40" spans="2:6" x14ac:dyDescent="0.5">
      <c r="B40" s="37" t="s">
        <v>18</v>
      </c>
      <c r="C40" s="38">
        <f t="shared" si="1"/>
        <v>307505.03496428276</v>
      </c>
      <c r="D40" s="80"/>
      <c r="E40" s="38" t="e">
        <f t="shared" si="0"/>
        <v>#DIV/0!</v>
      </c>
      <c r="F40" s="83"/>
    </row>
    <row r="41" spans="2:6" x14ac:dyDescent="0.5">
      <c r="B41" s="37" t="s">
        <v>19</v>
      </c>
      <c r="C41" s="38">
        <f t="shared" si="1"/>
        <v>270584.02821702068</v>
      </c>
      <c r="D41" s="80"/>
      <c r="E41" s="38" t="e">
        <f t="shared" si="0"/>
        <v>#DIV/0!</v>
      </c>
      <c r="F41" s="83"/>
    </row>
    <row r="42" spans="2:6" x14ac:dyDescent="0.5">
      <c r="B42" s="37" t="s">
        <v>20</v>
      </c>
      <c r="C42" s="38">
        <f t="shared" si="1"/>
        <v>150507.6641553184</v>
      </c>
      <c r="D42" s="80"/>
      <c r="E42" s="38" t="e">
        <f t="shared" si="0"/>
        <v>#DIV/0!</v>
      </c>
      <c r="F42" s="83"/>
    </row>
    <row r="43" spans="2:6" x14ac:dyDescent="0.5">
      <c r="B43" s="37" t="s">
        <v>21</v>
      </c>
      <c r="C43" s="38">
        <f t="shared" si="1"/>
        <v>172785.67224502561</v>
      </c>
      <c r="D43" s="80"/>
      <c r="E43" s="38" t="e">
        <f t="shared" si="0"/>
        <v>#DIV/0!</v>
      </c>
      <c r="F43" s="8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T10" sqref="T10"/>
    </sheetView>
  </sheetViews>
  <sheetFormatPr defaultRowHeight="19.8" x14ac:dyDescent="0.5"/>
  <cols>
    <col min="1" max="1" width="0" style="78" hidden="1" customWidth="1"/>
    <col min="2" max="2" width="9" style="84" customWidth="1"/>
    <col min="3" max="3" width="12.77734375" style="84" customWidth="1"/>
    <col min="4" max="4" width="12.77734375" style="85" hidden="1" customWidth="1"/>
    <col min="5" max="5" width="12.77734375" style="84" customWidth="1"/>
    <col min="6" max="6" width="12.77734375" style="85" hidden="1" customWidth="1"/>
    <col min="7" max="14" width="10.77734375" style="78" customWidth="1"/>
    <col min="15" max="16384" width="8.88671875" style="78"/>
  </cols>
  <sheetData>
    <row r="2" spans="2:6" x14ac:dyDescent="0.5">
      <c r="B2" s="32" t="s">
        <v>9</v>
      </c>
      <c r="C2" s="33" t="s">
        <v>80</v>
      </c>
      <c r="D2" s="76"/>
      <c r="E2" s="34"/>
      <c r="F2" s="77"/>
    </row>
    <row r="3" spans="2:6" ht="21.6" x14ac:dyDescent="0.5">
      <c r="B3" s="35"/>
      <c r="C3" s="36" t="s">
        <v>58</v>
      </c>
      <c r="D3" s="79" t="s">
        <v>45</v>
      </c>
      <c r="E3" s="36" t="s">
        <v>72</v>
      </c>
      <c r="F3" s="79" t="s">
        <v>59</v>
      </c>
    </row>
    <row r="4" spans="2:6" x14ac:dyDescent="0.5">
      <c r="B4" s="37" t="s">
        <v>10</v>
      </c>
      <c r="C4" s="38">
        <f>'2568-คณะ,สำนัก'!C33</f>
        <v>25844.36</v>
      </c>
      <c r="D4" s="80">
        <f>'2568-คณะ,สำนัก'!D33</f>
        <v>109508.89200000002</v>
      </c>
      <c r="E4" s="38">
        <f>'2569-คณะ,สำนัก'!C33</f>
        <v>34730.270000000004</v>
      </c>
      <c r="F4" s="80">
        <f>'2569-คณะ,สำนัก'!D33</f>
        <v>136352.73069999999</v>
      </c>
    </row>
    <row r="5" spans="2:6" x14ac:dyDescent="0.5">
      <c r="B5" s="37" t="s">
        <v>11</v>
      </c>
      <c r="C5" s="38">
        <f>'2568-คณะ,สำนัก'!E33</f>
        <v>30723.09</v>
      </c>
      <c r="D5" s="80">
        <f>'2568-คณะ,สำนัก'!F33</f>
        <v>134245.48059999998</v>
      </c>
      <c r="E5" s="38">
        <f>'2569-คณะ,สำนัก'!E33</f>
        <v>27009.300000000003</v>
      </c>
      <c r="F5" s="80">
        <f>'2569-คณะ,สำนัก'!F33</f>
        <v>111147.821</v>
      </c>
    </row>
    <row r="6" spans="2:6" x14ac:dyDescent="0.5">
      <c r="B6" s="37" t="s">
        <v>12</v>
      </c>
      <c r="C6" s="38">
        <f>'2568-คณะ,สำนัก'!G33</f>
        <v>42849.46</v>
      </c>
      <c r="D6" s="80">
        <f>'2568-คณะ,สำนัก'!H33</f>
        <v>185243.598</v>
      </c>
      <c r="E6" s="88">
        <f>'2569-คณะ,สำนัก'!G33</f>
        <v>33048.76</v>
      </c>
      <c r="F6" s="80">
        <f>'2569-คณะ,สำนัก'!H33</f>
        <v>132659.37</v>
      </c>
    </row>
    <row r="7" spans="2:6" x14ac:dyDescent="0.5">
      <c r="B7" s="37" t="s">
        <v>13</v>
      </c>
      <c r="C7" s="38">
        <f>'2568-คณะ,สำนัก'!I33</f>
        <v>48258.630000000005</v>
      </c>
      <c r="D7" s="80">
        <f>'2568-คณะ,สำนัก'!J33</f>
        <v>212880.00800000003</v>
      </c>
      <c r="E7" s="38">
        <f>'2569-คณะ,สำนัก'!I33</f>
        <v>42146.6</v>
      </c>
      <c r="F7" s="80">
        <f>'2569-คณะ,สำนัก'!J33</f>
        <v>171260.25599999996</v>
      </c>
    </row>
    <row r="8" spans="2:6" x14ac:dyDescent="0.5">
      <c r="B8" s="37" t="s">
        <v>14</v>
      </c>
      <c r="C8" s="38">
        <f>'2568-คณะ,สำนัก'!K33</f>
        <v>46789.39</v>
      </c>
      <c r="D8" s="80">
        <f>'2568-คณะ,สำนัก'!L33</f>
        <v>193315.52679999999</v>
      </c>
      <c r="E8" s="38">
        <f>'2569-คณะ,สำนัก'!K33</f>
        <v>41919.79</v>
      </c>
      <c r="F8" s="80">
        <f>'2569-คณะ,สำนัก'!L33</f>
        <v>168574.77289999998</v>
      </c>
    </row>
    <row r="9" spans="2:6" x14ac:dyDescent="0.5">
      <c r="B9" s="37" t="s">
        <v>15</v>
      </c>
      <c r="C9" s="38">
        <f>'2568-คณะ,สำนัก'!M33</f>
        <v>49991.82</v>
      </c>
      <c r="D9" s="80">
        <f>'2568-คณะ,สำนัก'!N33</f>
        <v>209471.74759999997</v>
      </c>
      <c r="E9" s="142">
        <v>0</v>
      </c>
      <c r="F9" s="80" t="e">
        <f>'2569-คณะ,สำนัก'!N33</f>
        <v>#DIV/0!</v>
      </c>
    </row>
    <row r="10" spans="2:6" x14ac:dyDescent="0.5">
      <c r="B10" s="37" t="s">
        <v>16</v>
      </c>
      <c r="C10" s="38">
        <f>'2568-คณะ,สำนัก'!O33</f>
        <v>43422.879999999997</v>
      </c>
      <c r="D10" s="80">
        <f>'2568-คณะ,สำนัก'!P33</f>
        <v>183703.53359999997</v>
      </c>
      <c r="E10" s="86">
        <f>'2569-คณะ,สำนัก'!O33</f>
        <v>0</v>
      </c>
      <c r="F10" s="87" t="e">
        <f>'2569-คณะ,สำนัก'!P33</f>
        <v>#DIV/0!</v>
      </c>
    </row>
    <row r="11" spans="2:6" x14ac:dyDescent="0.5">
      <c r="B11" s="37" t="s">
        <v>17</v>
      </c>
      <c r="C11" s="38">
        <f>'2568-คณะ,สำนัก'!Q33</f>
        <v>45823.1</v>
      </c>
      <c r="D11" s="80">
        <f>'2568-คณะ,สำนัก'!R33</f>
        <v>190706.81849999999</v>
      </c>
      <c r="E11" s="86">
        <f>'2569-คณะ,สำนัก'!Q33</f>
        <v>0</v>
      </c>
      <c r="F11" s="87" t="e">
        <f>'2569-คณะ,สำนัก'!R33</f>
        <v>#DIV/0!</v>
      </c>
    </row>
    <row r="12" spans="2:6" x14ac:dyDescent="0.5">
      <c r="B12" s="37" t="s">
        <v>18</v>
      </c>
      <c r="C12" s="38">
        <f>'2568-คณะ,สำนัก'!S33</f>
        <v>42827.990000000005</v>
      </c>
      <c r="D12" s="80">
        <f>'2568-คณะ,สำนัก'!T33</f>
        <v>179939.86120000004</v>
      </c>
      <c r="E12" s="86">
        <f>'2569-คณะ,สำนัก'!S33</f>
        <v>0</v>
      </c>
      <c r="F12" s="87" t="e">
        <f>'2569-คณะ,สำนัก'!T33</f>
        <v>#DIV/0!</v>
      </c>
    </row>
    <row r="13" spans="2:6" x14ac:dyDescent="0.5">
      <c r="B13" s="37" t="s">
        <v>19</v>
      </c>
      <c r="C13" s="38">
        <f>'2568-คณะ,สำนัก'!U33</f>
        <v>43104.61</v>
      </c>
      <c r="D13" s="80">
        <f>'2568-คณะ,สำนัก'!V33</f>
        <v>179031.78539999999</v>
      </c>
      <c r="E13" s="38">
        <f>'2569-คณะ,สำนัก'!U33</f>
        <v>0</v>
      </c>
      <c r="F13" s="80" t="e">
        <f>'2569-คณะ,สำนัก'!V33</f>
        <v>#DIV/0!</v>
      </c>
    </row>
    <row r="14" spans="2:6" ht="19.2" customHeight="1" x14ac:dyDescent="0.5">
      <c r="B14" s="37" t="s">
        <v>20</v>
      </c>
      <c r="C14" s="38">
        <f>'2568-คณะ,สำนัก'!W33</f>
        <v>31945.47</v>
      </c>
      <c r="D14" s="80">
        <f>'2568-คณะ,สำนัก'!X33</f>
        <v>128141.6103</v>
      </c>
      <c r="E14" s="126">
        <v>0</v>
      </c>
      <c r="F14" s="80" t="e">
        <f>'2569-คณะ,สำนัก'!X33</f>
        <v>#DIV/0!</v>
      </c>
    </row>
    <row r="15" spans="2:6" x14ac:dyDescent="0.5">
      <c r="B15" s="37" t="s">
        <v>21</v>
      </c>
      <c r="C15" s="38">
        <f>'2568-คณะ,สำนัก'!Y33</f>
        <v>27516.480000000003</v>
      </c>
      <c r="D15" s="80">
        <f>'2568-คณะ,สำนัก'!Z33</f>
        <v>110354.42510000001</v>
      </c>
      <c r="E15" s="38">
        <f>'2569-คณะ,สำนัก'!Y33</f>
        <v>0</v>
      </c>
      <c r="F15" s="80" t="e">
        <f>'2569-คณะ,สำนัก'!Z33</f>
        <v>#DIV/0!</v>
      </c>
    </row>
    <row r="30" spans="2:6" x14ac:dyDescent="0.5">
      <c r="B30" s="32" t="s">
        <v>9</v>
      </c>
      <c r="C30" s="33" t="str">
        <f>C2</f>
        <v>สำนักวิจัยและส่งเสริมวิชาการเกษตร + โครงการแปรรูปผลิตผลทางการเกษตร + อาคารเฉลิมพระเกียรติสมเด็จพระเทพรัตนราชสุดา</v>
      </c>
      <c r="D30" s="76"/>
      <c r="E30" s="34"/>
      <c r="F30" s="81"/>
    </row>
    <row r="31" spans="2:6" x14ac:dyDescent="0.5">
      <c r="B31" s="35"/>
      <c r="C31" s="36" t="s">
        <v>59</v>
      </c>
      <c r="D31" s="79"/>
      <c r="E31" s="36" t="s">
        <v>73</v>
      </c>
      <c r="F31" s="82"/>
    </row>
    <row r="32" spans="2:6" x14ac:dyDescent="0.5">
      <c r="B32" s="37" t="s">
        <v>10</v>
      </c>
      <c r="C32" s="38">
        <f>D4</f>
        <v>109508.89200000002</v>
      </c>
      <c r="D32" s="80"/>
      <c r="E32" s="38">
        <f>F4</f>
        <v>136352.73069999999</v>
      </c>
      <c r="F32" s="83"/>
    </row>
    <row r="33" spans="2:6" x14ac:dyDescent="0.5">
      <c r="B33" s="37" t="s">
        <v>11</v>
      </c>
      <c r="C33" s="38">
        <f t="shared" ref="C33:C43" si="0">D5</f>
        <v>134245.48059999998</v>
      </c>
      <c r="D33" s="80"/>
      <c r="E33" s="38">
        <f t="shared" ref="E33:E43" si="1">F5</f>
        <v>111147.821</v>
      </c>
      <c r="F33" s="83"/>
    </row>
    <row r="34" spans="2:6" x14ac:dyDescent="0.5">
      <c r="B34" s="37" t="s">
        <v>12</v>
      </c>
      <c r="C34" s="38">
        <f t="shared" si="0"/>
        <v>185243.598</v>
      </c>
      <c r="D34" s="80"/>
      <c r="E34" s="38">
        <f t="shared" si="1"/>
        <v>132659.37</v>
      </c>
      <c r="F34" s="83"/>
    </row>
    <row r="35" spans="2:6" x14ac:dyDescent="0.5">
      <c r="B35" s="37" t="s">
        <v>13</v>
      </c>
      <c r="C35" s="38">
        <f t="shared" si="0"/>
        <v>212880.00800000003</v>
      </c>
      <c r="D35" s="80"/>
      <c r="E35" s="38">
        <f t="shared" si="1"/>
        <v>171260.25599999996</v>
      </c>
      <c r="F35" s="83"/>
    </row>
    <row r="36" spans="2:6" x14ac:dyDescent="0.5">
      <c r="B36" s="37" t="s">
        <v>14</v>
      </c>
      <c r="C36" s="38">
        <f t="shared" si="0"/>
        <v>193315.52679999999</v>
      </c>
      <c r="D36" s="80"/>
      <c r="E36" s="38">
        <f t="shared" si="1"/>
        <v>168574.77289999998</v>
      </c>
      <c r="F36" s="83"/>
    </row>
    <row r="37" spans="2:6" x14ac:dyDescent="0.5">
      <c r="B37" s="37" t="s">
        <v>15</v>
      </c>
      <c r="C37" s="38">
        <f t="shared" si="0"/>
        <v>209471.74759999997</v>
      </c>
      <c r="D37" s="80"/>
      <c r="E37" s="38" t="e">
        <f t="shared" si="1"/>
        <v>#DIV/0!</v>
      </c>
      <c r="F37" s="83"/>
    </row>
    <row r="38" spans="2:6" x14ac:dyDescent="0.5">
      <c r="B38" s="37" t="s">
        <v>16</v>
      </c>
      <c r="C38" s="38">
        <f t="shared" si="0"/>
        <v>183703.53359999997</v>
      </c>
      <c r="D38" s="80"/>
      <c r="E38" s="38" t="e">
        <f t="shared" si="1"/>
        <v>#DIV/0!</v>
      </c>
      <c r="F38" s="83"/>
    </row>
    <row r="39" spans="2:6" x14ac:dyDescent="0.5">
      <c r="B39" s="37" t="s">
        <v>17</v>
      </c>
      <c r="C39" s="38">
        <f t="shared" si="0"/>
        <v>190706.81849999999</v>
      </c>
      <c r="D39" s="80"/>
      <c r="E39" s="38" t="e">
        <f t="shared" si="1"/>
        <v>#DIV/0!</v>
      </c>
      <c r="F39" s="83"/>
    </row>
    <row r="40" spans="2:6" x14ac:dyDescent="0.5">
      <c r="B40" s="37" t="s">
        <v>18</v>
      </c>
      <c r="C40" s="38">
        <f t="shared" si="0"/>
        <v>179939.86120000004</v>
      </c>
      <c r="D40" s="80"/>
      <c r="E40" s="38" t="e">
        <f t="shared" si="1"/>
        <v>#DIV/0!</v>
      </c>
      <c r="F40" s="83"/>
    </row>
    <row r="41" spans="2:6" x14ac:dyDescent="0.5">
      <c r="B41" s="37" t="s">
        <v>19</v>
      </c>
      <c r="C41" s="38">
        <f t="shared" si="0"/>
        <v>179031.78539999999</v>
      </c>
      <c r="D41" s="80"/>
      <c r="E41" s="38" t="e">
        <f t="shared" si="1"/>
        <v>#DIV/0!</v>
      </c>
      <c r="F41" s="83"/>
    </row>
    <row r="42" spans="2:6" x14ac:dyDescent="0.5">
      <c r="B42" s="37" t="s">
        <v>20</v>
      </c>
      <c r="C42" s="38">
        <f t="shared" si="0"/>
        <v>128141.6103</v>
      </c>
      <c r="D42" s="80"/>
      <c r="E42" s="38" t="e">
        <f t="shared" si="1"/>
        <v>#DIV/0!</v>
      </c>
      <c r="F42" s="83"/>
    </row>
    <row r="43" spans="2:6" x14ac:dyDescent="0.5">
      <c r="B43" s="37" t="s">
        <v>21</v>
      </c>
      <c r="C43" s="38">
        <f t="shared" si="0"/>
        <v>110354.42510000001</v>
      </c>
      <c r="D43" s="80"/>
      <c r="E43" s="38" t="e">
        <f t="shared" si="1"/>
        <v>#DIV/0!</v>
      </c>
      <c r="F43" s="8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Q10" sqref="Q10"/>
    </sheetView>
  </sheetViews>
  <sheetFormatPr defaultRowHeight="19.8" x14ac:dyDescent="0.5"/>
  <cols>
    <col min="1" max="1" width="0" style="78" hidden="1" customWidth="1"/>
    <col min="2" max="2" width="9" style="84" customWidth="1"/>
    <col min="3" max="3" width="12.77734375" style="84" customWidth="1"/>
    <col min="4" max="4" width="12.77734375" style="85" hidden="1" customWidth="1"/>
    <col min="5" max="5" width="12.77734375" style="84" customWidth="1"/>
    <col min="6" max="6" width="12.77734375" style="85" hidden="1" customWidth="1"/>
    <col min="7" max="14" width="10.77734375" style="78" customWidth="1"/>
    <col min="15" max="17" width="8.88671875" style="78"/>
    <col min="18" max="18" width="0" style="78" hidden="1" customWidth="1"/>
    <col min="19" max="16384" width="8.88671875" style="78"/>
  </cols>
  <sheetData>
    <row r="2" spans="2:6" x14ac:dyDescent="0.5">
      <c r="B2" s="32" t="s">
        <v>9</v>
      </c>
      <c r="C2" s="33" t="s">
        <v>76</v>
      </c>
      <c r="D2" s="76"/>
      <c r="E2" s="34"/>
      <c r="F2" s="77"/>
    </row>
    <row r="3" spans="2:6" ht="21.6" x14ac:dyDescent="0.5">
      <c r="B3" s="35"/>
      <c r="C3" s="36" t="s">
        <v>58</v>
      </c>
      <c r="D3" s="79" t="s">
        <v>45</v>
      </c>
      <c r="E3" s="36" t="s">
        <v>72</v>
      </c>
      <c r="F3" s="79" t="s">
        <v>59</v>
      </c>
    </row>
    <row r="4" spans="2:6" x14ac:dyDescent="0.5">
      <c r="B4" s="37" t="s">
        <v>10</v>
      </c>
      <c r="C4" s="38">
        <f>'2568-คณะ,สำนัก'!C35</f>
        <v>12715.12</v>
      </c>
      <c r="D4" s="80">
        <f>'2568-คณะ,สำนัก'!D35</f>
        <v>53403.504000000008</v>
      </c>
      <c r="E4" s="38">
        <f>'2569-คณะ,สำนัก'!C35</f>
        <v>15073.84</v>
      </c>
      <c r="F4" s="80">
        <f>'2569-คณะ,สำนัก'!D35</f>
        <v>58938.714400000004</v>
      </c>
    </row>
    <row r="5" spans="2:6" x14ac:dyDescent="0.5">
      <c r="B5" s="37" t="s">
        <v>11</v>
      </c>
      <c r="C5" s="38">
        <f>'2568-คณะ,สำนัก'!E35</f>
        <v>15221.18</v>
      </c>
      <c r="D5" s="80">
        <f>'2568-คณะ,สำนัก'!F35</f>
        <v>66059.921199999997</v>
      </c>
      <c r="E5" s="38">
        <f>'2569-คณะ,สำนัก'!E35</f>
        <v>12484.73</v>
      </c>
      <c r="F5" s="80">
        <f>'2569-คณะ,สำนัก'!F35</f>
        <v>51187.392999999996</v>
      </c>
    </row>
    <row r="6" spans="2:6" x14ac:dyDescent="0.5">
      <c r="B6" s="37" t="s">
        <v>12</v>
      </c>
      <c r="C6" s="38">
        <f>'2568-คณะ,สำนัก'!G35</f>
        <v>25141.52</v>
      </c>
      <c r="D6" s="80">
        <f>'2568-คณะ,สำนัก'!H35</f>
        <v>108108.53599999999</v>
      </c>
      <c r="E6" s="38">
        <f>'2569-คณะ,สำนัก'!G35</f>
        <v>10153.83</v>
      </c>
      <c r="F6" s="80">
        <f>'2569-คณะ,สำนัก'!H35</f>
        <v>40615.32</v>
      </c>
    </row>
    <row r="7" spans="2:6" x14ac:dyDescent="0.5">
      <c r="B7" s="37" t="s">
        <v>13</v>
      </c>
      <c r="C7" s="38">
        <f>'2568-คณะ,สำนัก'!I35</f>
        <v>18232.629999999997</v>
      </c>
      <c r="D7" s="80">
        <f>'2568-คณะ,สำนัก'!J35</f>
        <v>80223.572</v>
      </c>
      <c r="E7" s="38">
        <f>'2569-คณะ,สำนัก'!I35</f>
        <v>11957.869999999999</v>
      </c>
      <c r="F7" s="80">
        <f>'2569-คณะ,สำนัก'!J35</f>
        <v>48548.9522</v>
      </c>
    </row>
    <row r="8" spans="2:6" x14ac:dyDescent="0.5">
      <c r="B8" s="37" t="s">
        <v>14</v>
      </c>
      <c r="C8" s="38">
        <f>'2568-คณะ,สำนัก'!K35</f>
        <v>21401.200000000001</v>
      </c>
      <c r="D8" s="80">
        <f>'2568-คณะ,สำนัก'!L35</f>
        <v>88172.944000000003</v>
      </c>
      <c r="E8" s="38">
        <f>'2569-คณะ,สำนัก'!K35</f>
        <v>17117.87</v>
      </c>
      <c r="F8" s="80">
        <f>'2569-คณะ,สำนัก'!L35</f>
        <v>68642.6587</v>
      </c>
    </row>
    <row r="9" spans="2:6" x14ac:dyDescent="0.5">
      <c r="B9" s="37" t="s">
        <v>15</v>
      </c>
      <c r="C9" s="38">
        <f>'2568-คณะ,สำนัก'!M35</f>
        <v>23138.83</v>
      </c>
      <c r="D9" s="80">
        <f>'2568-คณะ,สำนัก'!N35</f>
        <v>96720.309399999998</v>
      </c>
      <c r="E9" s="142">
        <v>0</v>
      </c>
      <c r="F9" s="80" t="e">
        <f>'2569-คณะ,สำนัก'!N35</f>
        <v>#DIV/0!</v>
      </c>
    </row>
    <row r="10" spans="2:6" x14ac:dyDescent="0.5">
      <c r="B10" s="37" t="s">
        <v>16</v>
      </c>
      <c r="C10" s="38">
        <f>'2568-คณะ,สำนัก'!O35</f>
        <v>24233.13</v>
      </c>
      <c r="D10" s="80">
        <f>'2568-คณะ,สำนัก'!P35</f>
        <v>102263.80859999999</v>
      </c>
      <c r="E10" s="38">
        <f>'2569-คณะ,สำนัก'!O35</f>
        <v>0</v>
      </c>
      <c r="F10" s="80" t="e">
        <f>'2569-คณะ,สำนัก'!P35</f>
        <v>#DIV/0!</v>
      </c>
    </row>
    <row r="11" spans="2:6" x14ac:dyDescent="0.5">
      <c r="B11" s="37" t="s">
        <v>17</v>
      </c>
      <c r="C11" s="38">
        <f>'2568-คณะ,สำนัก'!Q35</f>
        <v>21720.15</v>
      </c>
      <c r="D11" s="80">
        <f>'2568-คณะ,สำนัก'!R35</f>
        <v>90138.622500000012</v>
      </c>
      <c r="E11" s="38">
        <f>'2569-คณะ,สำนัก'!Q35</f>
        <v>0</v>
      </c>
      <c r="F11" s="80" t="e">
        <f>'2569-คณะ,สำนัก'!R35</f>
        <v>#DIV/0!</v>
      </c>
    </row>
    <row r="12" spans="2:6" x14ac:dyDescent="0.5">
      <c r="B12" s="37" t="s">
        <v>18</v>
      </c>
      <c r="C12" s="38">
        <f>'2568-คณะ,สำนัก'!S35</f>
        <v>17697.129999999997</v>
      </c>
      <c r="D12" s="80">
        <f>'2568-คณะ,สำนัก'!T35</f>
        <v>74150.974700000006</v>
      </c>
      <c r="E12" s="38">
        <f>'2569-คณะ,สำนัก'!S35</f>
        <v>0</v>
      </c>
      <c r="F12" s="80" t="e">
        <f>'2569-คณะ,สำนัก'!T35</f>
        <v>#DIV/0!</v>
      </c>
    </row>
    <row r="13" spans="2:6" x14ac:dyDescent="0.5">
      <c r="B13" s="37" t="s">
        <v>19</v>
      </c>
      <c r="C13" s="38">
        <f>'2568-คณะ,สำนัก'!U35</f>
        <v>20415.59</v>
      </c>
      <c r="D13" s="80">
        <f>'2568-คณะ,สำนัก'!V35</f>
        <v>84520.542600000001</v>
      </c>
      <c r="E13" s="38">
        <f>'2569-คณะ,สำนัก'!U35</f>
        <v>0</v>
      </c>
      <c r="F13" s="80" t="e">
        <f>'2569-คณะ,สำนัก'!V35</f>
        <v>#DIV/0!</v>
      </c>
    </row>
    <row r="14" spans="2:6" ht="19.2" customHeight="1" x14ac:dyDescent="0.5">
      <c r="B14" s="37" t="s">
        <v>20</v>
      </c>
      <c r="C14" s="38">
        <f>'2568-คณะ,สำนัก'!W35</f>
        <v>15465.63</v>
      </c>
      <c r="D14" s="80">
        <f>'2568-คณะ,สำนัก'!X35</f>
        <v>61707.863700000002</v>
      </c>
      <c r="E14" s="38">
        <f>'2569-คณะ,สำนัก'!W35</f>
        <v>0</v>
      </c>
      <c r="F14" s="80" t="e">
        <f>'2569-คณะ,สำนัก'!X35</f>
        <v>#DIV/0!</v>
      </c>
    </row>
    <row r="15" spans="2:6" x14ac:dyDescent="0.5">
      <c r="B15" s="37" t="s">
        <v>21</v>
      </c>
      <c r="C15" s="38">
        <f>'2568-คณะ,สำนัก'!Y35</f>
        <v>12420.99</v>
      </c>
      <c r="D15" s="80">
        <f>'2568-คณะ,สำนัก'!Z35</f>
        <v>49559.750100000005</v>
      </c>
      <c r="E15" s="38">
        <f>'2569-คณะ,สำนัก'!Y35</f>
        <v>0</v>
      </c>
      <c r="F15" s="80" t="e">
        <f>'2569-คณะ,สำนัก'!Z35</f>
        <v>#DIV/0!</v>
      </c>
    </row>
    <row r="30" spans="2:6" x14ac:dyDescent="0.5">
      <c r="B30" s="32" t="s">
        <v>9</v>
      </c>
      <c r="C30" s="33" t="str">
        <f>C2</f>
        <v>วิทยาลัยนานาชาติ (อาคารเทพศาสตร์สาถิตย์) + ศูนย์ที่พัก</v>
      </c>
      <c r="D30" s="76"/>
      <c r="E30" s="34"/>
      <c r="F30" s="81"/>
    </row>
    <row r="31" spans="2:6" x14ac:dyDescent="0.5">
      <c r="B31" s="35"/>
      <c r="C31" s="36" t="s">
        <v>59</v>
      </c>
      <c r="D31" s="79"/>
      <c r="E31" s="36" t="s">
        <v>73</v>
      </c>
      <c r="F31" s="82"/>
    </row>
    <row r="32" spans="2:6" x14ac:dyDescent="0.5">
      <c r="B32" s="37" t="s">
        <v>10</v>
      </c>
      <c r="C32" s="38">
        <f>D4</f>
        <v>53403.504000000008</v>
      </c>
      <c r="D32" s="80"/>
      <c r="E32" s="38">
        <f>F4</f>
        <v>58938.714400000004</v>
      </c>
      <c r="F32" s="83"/>
    </row>
    <row r="33" spans="2:6" x14ac:dyDescent="0.5">
      <c r="B33" s="37" t="s">
        <v>11</v>
      </c>
      <c r="C33" s="38">
        <f t="shared" ref="C33:C43" si="0">D5</f>
        <v>66059.921199999997</v>
      </c>
      <c r="D33" s="80"/>
      <c r="E33" s="38">
        <f t="shared" ref="E33:E43" si="1">F5</f>
        <v>51187.392999999996</v>
      </c>
      <c r="F33" s="83"/>
    </row>
    <row r="34" spans="2:6" x14ac:dyDescent="0.5">
      <c r="B34" s="37" t="s">
        <v>12</v>
      </c>
      <c r="C34" s="38">
        <f t="shared" si="0"/>
        <v>108108.53599999999</v>
      </c>
      <c r="D34" s="80"/>
      <c r="E34" s="38">
        <f t="shared" si="1"/>
        <v>40615.32</v>
      </c>
      <c r="F34" s="83"/>
    </row>
    <row r="35" spans="2:6" x14ac:dyDescent="0.5">
      <c r="B35" s="37" t="s">
        <v>13</v>
      </c>
      <c r="C35" s="38">
        <f t="shared" si="0"/>
        <v>80223.572</v>
      </c>
      <c r="D35" s="80"/>
      <c r="E35" s="38">
        <f t="shared" si="1"/>
        <v>48548.9522</v>
      </c>
      <c r="F35" s="83"/>
    </row>
    <row r="36" spans="2:6" x14ac:dyDescent="0.5">
      <c r="B36" s="37" t="s">
        <v>14</v>
      </c>
      <c r="C36" s="38">
        <f t="shared" si="0"/>
        <v>88172.944000000003</v>
      </c>
      <c r="D36" s="80"/>
      <c r="E36" s="38">
        <f t="shared" si="1"/>
        <v>68642.6587</v>
      </c>
      <c r="F36" s="83"/>
    </row>
    <row r="37" spans="2:6" x14ac:dyDescent="0.5">
      <c r="B37" s="37" t="s">
        <v>15</v>
      </c>
      <c r="C37" s="38">
        <f t="shared" si="0"/>
        <v>96720.309399999998</v>
      </c>
      <c r="D37" s="80"/>
      <c r="E37" s="38" t="e">
        <f t="shared" si="1"/>
        <v>#DIV/0!</v>
      </c>
      <c r="F37" s="83"/>
    </row>
    <row r="38" spans="2:6" x14ac:dyDescent="0.5">
      <c r="B38" s="37" t="s">
        <v>16</v>
      </c>
      <c r="C38" s="38">
        <f t="shared" si="0"/>
        <v>102263.80859999999</v>
      </c>
      <c r="D38" s="80"/>
      <c r="E38" s="38" t="e">
        <f t="shared" si="1"/>
        <v>#DIV/0!</v>
      </c>
      <c r="F38" s="83"/>
    </row>
    <row r="39" spans="2:6" x14ac:dyDescent="0.5">
      <c r="B39" s="37" t="s">
        <v>17</v>
      </c>
      <c r="C39" s="38">
        <f t="shared" si="0"/>
        <v>90138.622500000012</v>
      </c>
      <c r="D39" s="80"/>
      <c r="E39" s="38" t="e">
        <f t="shared" si="1"/>
        <v>#DIV/0!</v>
      </c>
      <c r="F39" s="83"/>
    </row>
    <row r="40" spans="2:6" x14ac:dyDescent="0.5">
      <c r="B40" s="37" t="s">
        <v>18</v>
      </c>
      <c r="C40" s="38">
        <f t="shared" si="0"/>
        <v>74150.974700000006</v>
      </c>
      <c r="D40" s="80"/>
      <c r="E40" s="38" t="e">
        <f t="shared" si="1"/>
        <v>#DIV/0!</v>
      </c>
      <c r="F40" s="83"/>
    </row>
    <row r="41" spans="2:6" x14ac:dyDescent="0.5">
      <c r="B41" s="37" t="s">
        <v>19</v>
      </c>
      <c r="C41" s="38">
        <f t="shared" si="0"/>
        <v>84520.542600000001</v>
      </c>
      <c r="D41" s="80"/>
      <c r="E41" s="38" t="e">
        <f t="shared" si="1"/>
        <v>#DIV/0!</v>
      </c>
      <c r="F41" s="83"/>
    </row>
    <row r="42" spans="2:6" x14ac:dyDescent="0.5">
      <c r="B42" s="37" t="s">
        <v>20</v>
      </c>
      <c r="C42" s="38">
        <f t="shared" si="0"/>
        <v>61707.863700000002</v>
      </c>
      <c r="D42" s="80"/>
      <c r="E42" s="38" t="e">
        <f t="shared" si="1"/>
        <v>#DIV/0!</v>
      </c>
      <c r="F42" s="83"/>
    </row>
    <row r="43" spans="2:6" x14ac:dyDescent="0.5">
      <c r="B43" s="37" t="s">
        <v>21</v>
      </c>
      <c r="C43" s="38">
        <f t="shared" si="0"/>
        <v>49559.750100000005</v>
      </c>
      <c r="D43" s="80"/>
      <c r="E43" s="38" t="e">
        <f t="shared" si="1"/>
        <v>#DIV/0!</v>
      </c>
      <c r="F43" s="8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3"/>
  <sheetViews>
    <sheetView showGridLines="0" view="pageBreakPreview" topLeftCell="B1" zoomScaleNormal="100" zoomScaleSheetLayoutView="100" workbookViewId="0">
      <selection activeCell="Q13" sqref="Q13"/>
    </sheetView>
  </sheetViews>
  <sheetFormatPr defaultRowHeight="19.8" x14ac:dyDescent="0.5"/>
  <cols>
    <col min="1" max="1" width="0" style="78" hidden="1" customWidth="1"/>
    <col min="2" max="2" width="9" style="84" customWidth="1"/>
    <col min="3" max="3" width="12.77734375" style="84" customWidth="1"/>
    <col min="4" max="4" width="12.77734375" style="85" hidden="1" customWidth="1"/>
    <col min="5" max="5" width="12.77734375" style="84" customWidth="1"/>
    <col min="6" max="6" width="12.77734375" style="85" hidden="1" customWidth="1"/>
    <col min="7" max="14" width="10.77734375" style="78" customWidth="1"/>
    <col min="15" max="16384" width="8.88671875" style="78"/>
  </cols>
  <sheetData>
    <row r="2" spans="2:7" x14ac:dyDescent="0.5">
      <c r="B2" s="32" t="s">
        <v>9</v>
      </c>
      <c r="C2" s="33" t="str">
        <f>'2569-คณะ,สำนัก'!B37</f>
        <v>คณะวิศวกรรมศาสตร์</v>
      </c>
      <c r="D2" s="76"/>
      <c r="E2" s="34"/>
      <c r="F2" s="77"/>
    </row>
    <row r="3" spans="2:7" ht="21.6" x14ac:dyDescent="0.5">
      <c r="B3" s="35"/>
      <c r="C3" s="36" t="s">
        <v>58</v>
      </c>
      <c r="D3" s="79" t="s">
        <v>45</v>
      </c>
      <c r="E3" s="36" t="s">
        <v>72</v>
      </c>
      <c r="F3" s="79" t="s">
        <v>59</v>
      </c>
    </row>
    <row r="4" spans="2:7" x14ac:dyDescent="0.5">
      <c r="B4" s="37" t="s">
        <v>10</v>
      </c>
      <c r="C4" s="38">
        <f>'2568-คณะ,สำนัก'!C37</f>
        <v>20583.52</v>
      </c>
      <c r="D4" s="80">
        <f>'2568-คณะ,สำนัก'!D37</f>
        <v>86378.942952571204</v>
      </c>
      <c r="E4" s="38">
        <f>'2569-คณะ,สำนัก'!C37</f>
        <v>29198.35</v>
      </c>
      <c r="F4" s="80">
        <f>'2569-คณะ,สำนัก'!D37</f>
        <v>114269.00928044099</v>
      </c>
    </row>
    <row r="5" spans="2:7" x14ac:dyDescent="0.5">
      <c r="B5" s="37" t="s">
        <v>11</v>
      </c>
      <c r="C5" s="38">
        <f>'2568-คณะ,สำนัก'!E37</f>
        <v>34308.42</v>
      </c>
      <c r="D5" s="80">
        <f>'2568-คณะ,สำนัก'!F37</f>
        <v>149028.95747357942</v>
      </c>
      <c r="E5" s="38">
        <f>'2569-คณะ,สำนัก'!E37</f>
        <v>28971.839999999997</v>
      </c>
      <c r="F5" s="80">
        <f>'2569-คณะ,สำนัก'!F37</f>
        <v>118821.6272439936</v>
      </c>
    </row>
    <row r="6" spans="2:7" x14ac:dyDescent="0.5">
      <c r="B6" s="37" t="s">
        <v>12</v>
      </c>
      <c r="C6" s="38">
        <f>'2568-คณะ,สำนัก'!G37</f>
        <v>42000.380000000005</v>
      </c>
      <c r="D6" s="80">
        <f>'2568-คณะ,สำนัก'!H37</f>
        <v>180504.17499831939</v>
      </c>
      <c r="E6" s="38">
        <f>'2569-คณะ,สำนัก'!G37</f>
        <v>34598.639999999999</v>
      </c>
      <c r="F6" s="80">
        <f>'2569-คณะ,สำนัก'!H37</f>
        <v>138304.76773926002</v>
      </c>
    </row>
    <row r="7" spans="2:7" x14ac:dyDescent="0.5">
      <c r="B7" s="37" t="s">
        <v>13</v>
      </c>
      <c r="C7" s="38">
        <f>'2568-คณะ,สำนัก'!I37</f>
        <v>38218.47</v>
      </c>
      <c r="D7" s="80">
        <f>'2568-คณะ,สำนัก'!J37</f>
        <v>168290.63939659082</v>
      </c>
      <c r="E7" s="86">
        <f>'2569-คณะ,สำนัก'!I37</f>
        <v>37794.32</v>
      </c>
      <c r="F7" s="87">
        <f>'2569-คณะ,สำนัก'!J37</f>
        <v>153445.26008041998</v>
      </c>
    </row>
    <row r="8" spans="2:7" x14ac:dyDescent="0.5">
      <c r="B8" s="37" t="s">
        <v>14</v>
      </c>
      <c r="C8" s="38">
        <f>'2568-คณะ,สำนัก'!K37</f>
        <v>37882.959999999999</v>
      </c>
      <c r="D8" s="80">
        <f>'2568-คณะ,สำนัก'!L37</f>
        <v>156034.74779053358</v>
      </c>
      <c r="E8" s="38">
        <f>'2569-คณะ,สำนัก'!K37</f>
        <v>32173.059999999998</v>
      </c>
      <c r="F8" s="80">
        <f>'2569-คณะ,สำนัก'!L37</f>
        <v>129114.98817439041</v>
      </c>
    </row>
    <row r="9" spans="2:7" x14ac:dyDescent="0.5">
      <c r="B9" s="37" t="s">
        <v>15</v>
      </c>
      <c r="C9" s="38">
        <f>'2568-คณะ,สำนัก'!M37</f>
        <v>44462.97</v>
      </c>
      <c r="D9" s="80">
        <f>'2568-คณะ,สำนัก'!N37</f>
        <v>185690.61417785342</v>
      </c>
      <c r="E9" s="142">
        <v>0</v>
      </c>
      <c r="F9" s="87" t="e">
        <f>'2569-คณะ,สำนัก'!N37</f>
        <v>#DIV/0!</v>
      </c>
      <c r="G9" s="78">
        <v>0</v>
      </c>
    </row>
    <row r="10" spans="2:7" x14ac:dyDescent="0.5">
      <c r="B10" s="37" t="s">
        <v>16</v>
      </c>
      <c r="C10" s="38">
        <f>'2568-คณะ,สำนัก'!O37</f>
        <v>47302.770000000004</v>
      </c>
      <c r="D10" s="80">
        <f>'2568-คณะ,สำนัก'!P37</f>
        <v>199591.74829565841</v>
      </c>
      <c r="E10" s="38">
        <f>'2569-คณะ,สำนัก'!O37</f>
        <v>0</v>
      </c>
      <c r="F10" s="80" t="e">
        <f>'2569-คณะ,สำนัก'!P37</f>
        <v>#DIV/0!</v>
      </c>
    </row>
    <row r="11" spans="2:7" x14ac:dyDescent="0.5">
      <c r="B11" s="37" t="s">
        <v>17</v>
      </c>
      <c r="C11" s="38">
        <f>'2568-คณะ,สำนัก'!Q37</f>
        <v>48300.04</v>
      </c>
      <c r="D11" s="80">
        <f>'2568-คณะ,สำนัก'!R37</f>
        <v>200353.37501704722</v>
      </c>
      <c r="E11" s="38">
        <f>'2569-คณะ,สำนัก'!Q37</f>
        <v>0</v>
      </c>
      <c r="F11" s="80" t="e">
        <f>'2569-คณะ,สำนัก'!R37</f>
        <v>#DIV/0!</v>
      </c>
    </row>
    <row r="12" spans="2:7" x14ac:dyDescent="0.5">
      <c r="B12" s="37" t="s">
        <v>18</v>
      </c>
      <c r="C12" s="38">
        <f>'2568-คณะ,สำนัก'!S37</f>
        <v>46333.15</v>
      </c>
      <c r="D12" s="80">
        <f>'2568-คณะ,สำนัก'!T37</f>
        <v>194294.606337431</v>
      </c>
      <c r="E12" s="38">
        <f>'2569-คณะ,สำนัก'!S37</f>
        <v>0</v>
      </c>
      <c r="F12" s="80" t="e">
        <f>'2569-คณะ,สำนัก'!T37</f>
        <v>#DIV/0!</v>
      </c>
    </row>
    <row r="13" spans="2:7" x14ac:dyDescent="0.5">
      <c r="B13" s="37" t="s">
        <v>19</v>
      </c>
      <c r="C13" s="38">
        <f>'2568-คณะ,สำนัก'!U37</f>
        <v>39471.89</v>
      </c>
      <c r="D13" s="80">
        <f>'2568-คณะ,สำนัก'!V37</f>
        <v>163555.87695137109</v>
      </c>
      <c r="E13" s="38">
        <f>'2569-คณะ,สำนัก'!U37</f>
        <v>0</v>
      </c>
      <c r="F13" s="80" t="e">
        <f>'2569-คณะ,สำนัก'!V37</f>
        <v>#DIV/0!</v>
      </c>
    </row>
    <row r="14" spans="2:7" ht="19.2" customHeight="1" x14ac:dyDescent="0.5">
      <c r="B14" s="37" t="s">
        <v>20</v>
      </c>
      <c r="C14" s="38">
        <f>'2568-คณะ,สำนัก'!W37</f>
        <v>28187.809999999998</v>
      </c>
      <c r="D14" s="80">
        <f>'2568-คณะ,สำนัก'!X37</f>
        <v>112565.76709747361</v>
      </c>
      <c r="E14" s="126">
        <v>0</v>
      </c>
      <c r="F14" s="80" t="e">
        <f>'2569-คณะ,สำนัก'!X37</f>
        <v>#DIV/0!</v>
      </c>
    </row>
    <row r="15" spans="2:7" x14ac:dyDescent="0.5">
      <c r="B15" s="37" t="s">
        <v>21</v>
      </c>
      <c r="C15" s="38">
        <f>'2568-คณะ,สำนัก'!Y37</f>
        <v>31932.97</v>
      </c>
      <c r="D15" s="80">
        <f>'2568-คณะ,สำนัก'!Z37</f>
        <v>127533.62926863661</v>
      </c>
      <c r="E15" s="38">
        <f>'2569-คณะ,สำนัก'!Y37</f>
        <v>0</v>
      </c>
      <c r="F15" s="80" t="e">
        <f>'2569-คณะ,สำนัก'!Z37</f>
        <v>#DIV/0!</v>
      </c>
    </row>
    <row r="30" spans="2:6" x14ac:dyDescent="0.5">
      <c r="B30" s="32" t="s">
        <v>9</v>
      </c>
      <c r="C30" s="33" t="str">
        <f>C2</f>
        <v>คณะวิศวกรรมศาสตร์</v>
      </c>
      <c r="D30" s="76"/>
      <c r="E30" s="34"/>
      <c r="F30" s="81"/>
    </row>
    <row r="31" spans="2:6" x14ac:dyDescent="0.5">
      <c r="B31" s="35"/>
      <c r="C31" s="36" t="s">
        <v>59</v>
      </c>
      <c r="D31" s="79"/>
      <c r="E31" s="36" t="s">
        <v>73</v>
      </c>
      <c r="F31" s="82"/>
    </row>
    <row r="32" spans="2:6" x14ac:dyDescent="0.5">
      <c r="B32" s="37" t="s">
        <v>10</v>
      </c>
      <c r="C32" s="38">
        <f>D4</f>
        <v>86378.942952571204</v>
      </c>
      <c r="D32" s="80"/>
      <c r="E32" s="38">
        <f>F4</f>
        <v>114269.00928044099</v>
      </c>
      <c r="F32" s="83"/>
    </row>
    <row r="33" spans="2:6" x14ac:dyDescent="0.5">
      <c r="B33" s="37" t="s">
        <v>11</v>
      </c>
      <c r="C33" s="38">
        <f t="shared" ref="C33:C43" si="0">D5</f>
        <v>149028.95747357942</v>
      </c>
      <c r="D33" s="80"/>
      <c r="E33" s="38">
        <f t="shared" ref="E33:E43" si="1">F5</f>
        <v>118821.6272439936</v>
      </c>
      <c r="F33" s="83"/>
    </row>
    <row r="34" spans="2:6" x14ac:dyDescent="0.5">
      <c r="B34" s="37" t="s">
        <v>12</v>
      </c>
      <c r="C34" s="38">
        <f t="shared" si="0"/>
        <v>180504.17499831939</v>
      </c>
      <c r="D34" s="80"/>
      <c r="E34" s="38">
        <f t="shared" si="1"/>
        <v>138304.76773926002</v>
      </c>
      <c r="F34" s="83"/>
    </row>
    <row r="35" spans="2:6" x14ac:dyDescent="0.5">
      <c r="B35" s="37" t="s">
        <v>13</v>
      </c>
      <c r="C35" s="38">
        <f t="shared" si="0"/>
        <v>168290.63939659082</v>
      </c>
      <c r="D35" s="80"/>
      <c r="E35" s="38">
        <f t="shared" si="1"/>
        <v>153445.26008041998</v>
      </c>
      <c r="F35" s="83"/>
    </row>
    <row r="36" spans="2:6" x14ac:dyDescent="0.5">
      <c r="B36" s="37" t="s">
        <v>14</v>
      </c>
      <c r="C36" s="38">
        <f t="shared" si="0"/>
        <v>156034.74779053358</v>
      </c>
      <c r="D36" s="80"/>
      <c r="E36" s="38">
        <f t="shared" si="1"/>
        <v>129114.98817439041</v>
      </c>
      <c r="F36" s="83"/>
    </row>
    <row r="37" spans="2:6" x14ac:dyDescent="0.5">
      <c r="B37" s="37" t="s">
        <v>15</v>
      </c>
      <c r="C37" s="38">
        <f t="shared" si="0"/>
        <v>185690.61417785342</v>
      </c>
      <c r="D37" s="80"/>
      <c r="E37" s="38" t="e">
        <f t="shared" si="1"/>
        <v>#DIV/0!</v>
      </c>
      <c r="F37" s="83"/>
    </row>
    <row r="38" spans="2:6" x14ac:dyDescent="0.5">
      <c r="B38" s="37" t="s">
        <v>16</v>
      </c>
      <c r="C38" s="38">
        <f t="shared" si="0"/>
        <v>199591.74829565841</v>
      </c>
      <c r="D38" s="80"/>
      <c r="E38" s="38" t="e">
        <f t="shared" si="1"/>
        <v>#DIV/0!</v>
      </c>
      <c r="F38" s="83"/>
    </row>
    <row r="39" spans="2:6" x14ac:dyDescent="0.5">
      <c r="B39" s="37" t="s">
        <v>17</v>
      </c>
      <c r="C39" s="38">
        <f t="shared" si="0"/>
        <v>200353.37501704722</v>
      </c>
      <c r="D39" s="80"/>
      <c r="E39" s="38" t="e">
        <f t="shared" si="1"/>
        <v>#DIV/0!</v>
      </c>
      <c r="F39" s="83"/>
    </row>
    <row r="40" spans="2:6" x14ac:dyDescent="0.5">
      <c r="B40" s="37" t="s">
        <v>18</v>
      </c>
      <c r="C40" s="38">
        <f t="shared" si="0"/>
        <v>194294.606337431</v>
      </c>
      <c r="D40" s="80"/>
      <c r="E40" s="38" t="e">
        <f t="shared" si="1"/>
        <v>#DIV/0!</v>
      </c>
      <c r="F40" s="83"/>
    </row>
    <row r="41" spans="2:6" x14ac:dyDescent="0.5">
      <c r="B41" s="37" t="s">
        <v>19</v>
      </c>
      <c r="C41" s="38">
        <f t="shared" si="0"/>
        <v>163555.87695137109</v>
      </c>
      <c r="D41" s="80"/>
      <c r="E41" s="38" t="e">
        <f t="shared" si="1"/>
        <v>#DIV/0!</v>
      </c>
      <c r="F41" s="83"/>
    </row>
    <row r="42" spans="2:6" x14ac:dyDescent="0.5">
      <c r="B42" s="37" t="s">
        <v>20</v>
      </c>
      <c r="C42" s="38">
        <f t="shared" si="0"/>
        <v>112565.76709747361</v>
      </c>
      <c r="D42" s="80"/>
      <c r="E42" s="38" t="e">
        <f t="shared" si="1"/>
        <v>#DIV/0!</v>
      </c>
      <c r="F42" s="83"/>
    </row>
    <row r="43" spans="2:6" x14ac:dyDescent="0.5">
      <c r="B43" s="37" t="s">
        <v>21</v>
      </c>
      <c r="C43" s="38">
        <f t="shared" si="0"/>
        <v>127533.62926863661</v>
      </c>
      <c r="D43" s="80"/>
      <c r="E43" s="38" t="e">
        <f t="shared" si="1"/>
        <v>#DIV/0!</v>
      </c>
      <c r="F43" s="8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S12" sqref="S12"/>
    </sheetView>
  </sheetViews>
  <sheetFormatPr defaultRowHeight="19.8" x14ac:dyDescent="0.5"/>
  <cols>
    <col min="1" max="1" width="0" style="78" hidden="1" customWidth="1"/>
    <col min="2" max="2" width="9" style="84" customWidth="1"/>
    <col min="3" max="3" width="12.77734375" style="84" customWidth="1"/>
    <col min="4" max="4" width="12.77734375" style="85" hidden="1" customWidth="1"/>
    <col min="5" max="5" width="12.77734375" style="84" customWidth="1"/>
    <col min="6" max="6" width="12.77734375" style="85" hidden="1" customWidth="1"/>
    <col min="7" max="14" width="10.77734375" style="78" customWidth="1"/>
    <col min="15" max="16384" width="8.88671875" style="78"/>
  </cols>
  <sheetData>
    <row r="2" spans="2:6" x14ac:dyDescent="0.5">
      <c r="B2" s="32" t="s">
        <v>9</v>
      </c>
      <c r="C2" s="33" t="str">
        <f>'2569-คณะ,สำนัก'!B39</f>
        <v>คณะเทคโนโลยีการประมง</v>
      </c>
      <c r="D2" s="76"/>
      <c r="E2" s="34"/>
      <c r="F2" s="77"/>
    </row>
    <row r="3" spans="2:6" ht="21.6" x14ac:dyDescent="0.5">
      <c r="B3" s="35"/>
      <c r="C3" s="36" t="s">
        <v>58</v>
      </c>
      <c r="D3" s="79" t="s">
        <v>45</v>
      </c>
      <c r="E3" s="36" t="s">
        <v>72</v>
      </c>
      <c r="F3" s="79" t="s">
        <v>59</v>
      </c>
    </row>
    <row r="4" spans="2:6" x14ac:dyDescent="0.5">
      <c r="B4" s="37" t="s">
        <v>10</v>
      </c>
      <c r="C4" s="38">
        <f>'2568-คณะ,สำนัก'!C39</f>
        <v>28030.000000000015</v>
      </c>
      <c r="D4" s="80">
        <f>'2568-คณะ,สำนัก'!D39</f>
        <v>117726.00000000006</v>
      </c>
      <c r="E4" s="38">
        <f>'2569-คณะ,สำนัก'!C39</f>
        <v>14741</v>
      </c>
      <c r="F4" s="80">
        <f>'2569-คณะ,สำนัก'!D39</f>
        <v>57658.415550819998</v>
      </c>
    </row>
    <row r="5" spans="2:6" x14ac:dyDescent="0.5">
      <c r="B5" s="37" t="s">
        <v>11</v>
      </c>
      <c r="C5" s="38">
        <f>'2568-คณะ,สำนัก'!E39</f>
        <v>22381.999999999975</v>
      </c>
      <c r="D5" s="80">
        <f>'2568-คณะ,สำนัก'!F39</f>
        <v>97137.879999999888</v>
      </c>
      <c r="E5" s="38">
        <f>'2569-คณะ,สำนัก'!E39</f>
        <v>12626.000000000016</v>
      </c>
      <c r="F5" s="80">
        <f>'2569-คณะ,สำนัก'!F39</f>
        <v>51772.739233030064</v>
      </c>
    </row>
    <row r="6" spans="2:6" x14ac:dyDescent="0.5">
      <c r="B6" s="37" t="s">
        <v>12</v>
      </c>
      <c r="C6" s="38">
        <f>'2568-คณะ,สำนัก'!G39</f>
        <v>23141</v>
      </c>
      <c r="D6" s="80">
        <f>'2568-คณะ,สำนัก'!H39</f>
        <v>99506.3</v>
      </c>
      <c r="E6" s="38">
        <f>'2569-คณะ,สำนัก'!G39</f>
        <v>11353.999999999978</v>
      </c>
      <c r="F6" s="80">
        <f>'2569-คณะ,สำนัก'!H39</f>
        <v>45405.12151099991</v>
      </c>
    </row>
    <row r="7" spans="2:6" x14ac:dyDescent="0.5">
      <c r="B7" s="37" t="s">
        <v>13</v>
      </c>
      <c r="C7" s="38">
        <f>'2568-คณะ,สำนัก'!I39</f>
        <v>29258</v>
      </c>
      <c r="D7" s="80">
        <f>'2568-คณะ,สำนัก'!J39</f>
        <v>128735.2</v>
      </c>
      <c r="E7" s="38">
        <f>'2569-คณะ,สำนัก'!I39</f>
        <v>18364.999999999996</v>
      </c>
      <c r="F7" s="80">
        <f>'2569-คณะ,สำนัก'!J39</f>
        <v>74561.972519999967</v>
      </c>
    </row>
    <row r="8" spans="2:6" x14ac:dyDescent="0.5">
      <c r="B8" s="37" t="s">
        <v>14</v>
      </c>
      <c r="C8" s="38">
        <f>'2568-คณะ,สำนัก'!K39</f>
        <v>23095.000000000022</v>
      </c>
      <c r="D8" s="80">
        <f>'2568-คณะ,สำนัก'!L39</f>
        <v>95151.400000000081</v>
      </c>
      <c r="E8" s="38">
        <f>'2569-คณะ,สำนัก'!K39</f>
        <v>14327.000000000004</v>
      </c>
      <c r="F8" s="80">
        <f>'2569-คณะ,สำนัก'!L39</f>
        <v>57466.415098240024</v>
      </c>
    </row>
    <row r="9" spans="2:6" x14ac:dyDescent="0.5">
      <c r="B9" s="37" t="s">
        <v>15</v>
      </c>
      <c r="C9" s="38">
        <f>'2568-คณะ,สำนัก'!M39</f>
        <v>21497.999999999964</v>
      </c>
      <c r="D9" s="80">
        <f>'2568-คณะ,สำนัก'!N39</f>
        <v>89861.639999999854</v>
      </c>
      <c r="E9" s="142">
        <v>0</v>
      </c>
      <c r="F9" s="80" t="e">
        <f>'2569-คณะ,สำนัก'!N39</f>
        <v>#DIV/0!</v>
      </c>
    </row>
    <row r="10" spans="2:6" x14ac:dyDescent="0.5">
      <c r="B10" s="37" t="s">
        <v>16</v>
      </c>
      <c r="C10" s="38">
        <f>'2568-คณะ,สำนัก'!O39</f>
        <v>23360.999999999989</v>
      </c>
      <c r="D10" s="80">
        <f>'2568-คณะ,สำนัก'!P39</f>
        <v>98583.41999999994</v>
      </c>
      <c r="E10" s="38">
        <f>'2569-คณะ,สำนัก'!O39</f>
        <v>0</v>
      </c>
      <c r="F10" s="80" t="e">
        <f>'2569-คณะ,สำนัก'!P39</f>
        <v>#DIV/0!</v>
      </c>
    </row>
    <row r="11" spans="2:6" x14ac:dyDescent="0.5">
      <c r="B11" s="37" t="s">
        <v>17</v>
      </c>
      <c r="C11" s="38">
        <f>'2568-คณะ,สำนัก'!Q39</f>
        <v>26275</v>
      </c>
      <c r="D11" s="80">
        <f>'2568-คณะ,สำนัก'!R39</f>
        <v>109041.25</v>
      </c>
      <c r="E11" s="38">
        <f>'2569-คณะ,สำนัก'!Q39</f>
        <v>0</v>
      </c>
      <c r="F11" s="80" t="e">
        <f>'2569-คณะ,สำนัก'!R39</f>
        <v>#DIV/0!</v>
      </c>
    </row>
    <row r="12" spans="2:6" x14ac:dyDescent="0.5">
      <c r="B12" s="37" t="s">
        <v>18</v>
      </c>
      <c r="C12" s="38">
        <f>'2568-คณะ,สำนัก'!S39</f>
        <v>22341.000000000029</v>
      </c>
      <c r="D12" s="80">
        <f>'2568-คณะ,สำนัก'!T39</f>
        <v>93608.790000000125</v>
      </c>
      <c r="E12" s="38">
        <f>'2569-คณะ,สำนัก'!S39</f>
        <v>0</v>
      </c>
      <c r="F12" s="80" t="e">
        <f>'2569-คณะ,สำนัก'!T39</f>
        <v>#DIV/0!</v>
      </c>
    </row>
    <row r="13" spans="2:6" x14ac:dyDescent="0.5">
      <c r="B13" s="37" t="s">
        <v>19</v>
      </c>
      <c r="C13" s="38">
        <f>'2568-คณะ,สำนัก'!U39</f>
        <v>18761.000000000022</v>
      </c>
      <c r="D13" s="80">
        <f>'2568-คณะ,สำนัก'!V39</f>
        <v>77670.540000000081</v>
      </c>
      <c r="E13" s="38">
        <f>'2569-คณะ,สำนัก'!U39</f>
        <v>0</v>
      </c>
      <c r="F13" s="80" t="e">
        <f>'2569-คณะ,สำนัก'!V39</f>
        <v>#DIV/0!</v>
      </c>
    </row>
    <row r="14" spans="2:6" ht="19.2" customHeight="1" x14ac:dyDescent="0.5">
      <c r="B14" s="37" t="s">
        <v>20</v>
      </c>
      <c r="C14" s="38">
        <f>'2568-คณะ,สำนัก'!W39</f>
        <v>15030.999999999967</v>
      </c>
      <c r="D14" s="80">
        <f>'2568-คณะ,สำนัก'!X39</f>
        <v>59973.689999999871</v>
      </c>
      <c r="E14" s="126">
        <v>0</v>
      </c>
      <c r="F14" s="80" t="e">
        <f>'2569-คณะ,สำนัก'!X39</f>
        <v>#DIV/0!</v>
      </c>
    </row>
    <row r="15" spans="2:6" x14ac:dyDescent="0.5">
      <c r="B15" s="37" t="s">
        <v>21</v>
      </c>
      <c r="C15" s="38">
        <f>'2568-คณะ,สำนัก'!Y39</f>
        <v>14741.000000000016</v>
      </c>
      <c r="D15" s="80">
        <f>'2568-คณะ,สำนัก'!Z39</f>
        <v>58816.590000000069</v>
      </c>
      <c r="E15" s="38">
        <f>'2569-คณะ,สำนัก'!Y39</f>
        <v>0</v>
      </c>
      <c r="F15" s="80" t="e">
        <f>'2569-คณะ,สำนัก'!Z39</f>
        <v>#DIV/0!</v>
      </c>
    </row>
    <row r="30" spans="2:6" x14ac:dyDescent="0.5">
      <c r="B30" s="32" t="s">
        <v>9</v>
      </c>
      <c r="C30" s="33" t="str">
        <f>C2</f>
        <v>คณะเทคโนโลยีการประมง</v>
      </c>
      <c r="D30" s="76"/>
      <c r="E30" s="34"/>
      <c r="F30" s="81"/>
    </row>
    <row r="31" spans="2:6" x14ac:dyDescent="0.5">
      <c r="B31" s="35"/>
      <c r="C31" s="36" t="s">
        <v>59</v>
      </c>
      <c r="D31" s="79"/>
      <c r="E31" s="36" t="s">
        <v>73</v>
      </c>
      <c r="F31" s="82"/>
    </row>
    <row r="32" spans="2:6" x14ac:dyDescent="0.5">
      <c r="B32" s="37" t="s">
        <v>10</v>
      </c>
      <c r="C32" s="38">
        <f>D4</f>
        <v>117726.00000000006</v>
      </c>
      <c r="D32" s="80"/>
      <c r="E32" s="38">
        <f>F4</f>
        <v>57658.415550819998</v>
      </c>
      <c r="F32" s="83"/>
    </row>
    <row r="33" spans="2:6" x14ac:dyDescent="0.5">
      <c r="B33" s="37" t="s">
        <v>11</v>
      </c>
      <c r="C33" s="38">
        <f t="shared" ref="C33:C43" si="0">D5</f>
        <v>97137.879999999888</v>
      </c>
      <c r="D33" s="80"/>
      <c r="E33" s="38">
        <f t="shared" ref="E33:E43" si="1">F5</f>
        <v>51772.739233030064</v>
      </c>
      <c r="F33" s="83"/>
    </row>
    <row r="34" spans="2:6" x14ac:dyDescent="0.5">
      <c r="B34" s="37" t="s">
        <v>12</v>
      </c>
      <c r="C34" s="38">
        <f t="shared" si="0"/>
        <v>99506.3</v>
      </c>
      <c r="D34" s="80"/>
      <c r="E34" s="38">
        <f t="shared" si="1"/>
        <v>45405.12151099991</v>
      </c>
      <c r="F34" s="83"/>
    </row>
    <row r="35" spans="2:6" x14ac:dyDescent="0.5">
      <c r="B35" s="37" t="s">
        <v>13</v>
      </c>
      <c r="C35" s="38">
        <f t="shared" si="0"/>
        <v>128735.2</v>
      </c>
      <c r="D35" s="80"/>
      <c r="E35" s="38">
        <f t="shared" si="1"/>
        <v>74561.972519999967</v>
      </c>
      <c r="F35" s="83"/>
    </row>
    <row r="36" spans="2:6" x14ac:dyDescent="0.5">
      <c r="B36" s="37" t="s">
        <v>14</v>
      </c>
      <c r="C36" s="38">
        <f t="shared" si="0"/>
        <v>95151.400000000081</v>
      </c>
      <c r="D36" s="80"/>
      <c r="E36" s="38">
        <f t="shared" si="1"/>
        <v>57466.415098240024</v>
      </c>
      <c r="F36" s="83"/>
    </row>
    <row r="37" spans="2:6" x14ac:dyDescent="0.5">
      <c r="B37" s="37" t="s">
        <v>15</v>
      </c>
      <c r="C37" s="38">
        <f t="shared" si="0"/>
        <v>89861.639999999854</v>
      </c>
      <c r="D37" s="80"/>
      <c r="E37" s="38" t="e">
        <f t="shared" si="1"/>
        <v>#DIV/0!</v>
      </c>
      <c r="F37" s="83"/>
    </row>
    <row r="38" spans="2:6" x14ac:dyDescent="0.5">
      <c r="B38" s="37" t="s">
        <v>16</v>
      </c>
      <c r="C38" s="38">
        <f t="shared" si="0"/>
        <v>98583.41999999994</v>
      </c>
      <c r="D38" s="80"/>
      <c r="E38" s="38" t="e">
        <f t="shared" si="1"/>
        <v>#DIV/0!</v>
      </c>
      <c r="F38" s="83"/>
    </row>
    <row r="39" spans="2:6" x14ac:dyDescent="0.5">
      <c r="B39" s="37" t="s">
        <v>17</v>
      </c>
      <c r="C39" s="38">
        <f t="shared" si="0"/>
        <v>109041.25</v>
      </c>
      <c r="D39" s="80"/>
      <c r="E39" s="38" t="e">
        <f t="shared" si="1"/>
        <v>#DIV/0!</v>
      </c>
      <c r="F39" s="83"/>
    </row>
    <row r="40" spans="2:6" x14ac:dyDescent="0.5">
      <c r="B40" s="37" t="s">
        <v>18</v>
      </c>
      <c r="C40" s="38">
        <f t="shared" si="0"/>
        <v>93608.790000000125</v>
      </c>
      <c r="D40" s="80"/>
      <c r="E40" s="38" t="e">
        <f t="shared" si="1"/>
        <v>#DIV/0!</v>
      </c>
      <c r="F40" s="83"/>
    </row>
    <row r="41" spans="2:6" x14ac:dyDescent="0.5">
      <c r="B41" s="37" t="s">
        <v>19</v>
      </c>
      <c r="C41" s="38">
        <f t="shared" si="0"/>
        <v>77670.540000000081</v>
      </c>
      <c r="D41" s="80"/>
      <c r="E41" s="38" t="e">
        <f t="shared" si="1"/>
        <v>#DIV/0!</v>
      </c>
      <c r="F41" s="83"/>
    </row>
    <row r="42" spans="2:6" x14ac:dyDescent="0.5">
      <c r="B42" s="37" t="s">
        <v>20</v>
      </c>
      <c r="C42" s="38">
        <f t="shared" si="0"/>
        <v>59973.689999999871</v>
      </c>
      <c r="D42" s="80"/>
      <c r="E42" s="38" t="e">
        <f t="shared" si="1"/>
        <v>#DIV/0!</v>
      </c>
      <c r="F42" s="83"/>
    </row>
    <row r="43" spans="2:6" x14ac:dyDescent="0.5">
      <c r="B43" s="37" t="s">
        <v>21</v>
      </c>
      <c r="C43" s="38">
        <f t="shared" si="0"/>
        <v>58816.590000000069</v>
      </c>
      <c r="D43" s="80"/>
      <c r="E43" s="38" t="e">
        <f t="shared" si="1"/>
        <v>#DIV/0!</v>
      </c>
      <c r="F43" s="8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2"/>
  <sheetViews>
    <sheetView showGridLines="0" tabSelected="1" view="pageBreakPreview" topLeftCell="B1" zoomScaleNormal="100" zoomScaleSheetLayoutView="100" workbookViewId="0">
      <selection activeCell="T10" sqref="T10"/>
    </sheetView>
  </sheetViews>
  <sheetFormatPr defaultRowHeight="19.8" x14ac:dyDescent="0.5"/>
  <cols>
    <col min="1" max="1" width="0" style="78" hidden="1" customWidth="1"/>
    <col min="2" max="2" width="9" style="84" customWidth="1"/>
    <col min="3" max="3" width="12.77734375" style="84" customWidth="1"/>
    <col min="4" max="4" width="12.77734375" style="85" hidden="1" customWidth="1"/>
    <col min="5" max="5" width="12.77734375" style="84" customWidth="1"/>
    <col min="6" max="6" width="12.77734375" style="85" hidden="1" customWidth="1"/>
    <col min="7" max="14" width="10.77734375" style="78" customWidth="1"/>
    <col min="15" max="16384" width="8.88671875" style="78"/>
  </cols>
  <sheetData>
    <row r="2" spans="2:6" x14ac:dyDescent="0.5">
      <c r="B2" s="32" t="s">
        <v>9</v>
      </c>
      <c r="C2" s="33" t="str">
        <f>'2569-คณะ,สำนัก'!B5</f>
        <v>สำนักงานมหาวิทยาลัย + ส่วนกลาง</v>
      </c>
      <c r="D2" s="76"/>
      <c r="E2" s="34"/>
      <c r="F2" s="77"/>
    </row>
    <row r="3" spans="2:6" ht="21.6" x14ac:dyDescent="0.5">
      <c r="B3" s="35"/>
      <c r="C3" s="36" t="s">
        <v>58</v>
      </c>
      <c r="D3" s="79" t="s">
        <v>45</v>
      </c>
      <c r="E3" s="36" t="s">
        <v>72</v>
      </c>
      <c r="F3" s="79" t="s">
        <v>59</v>
      </c>
    </row>
    <row r="4" spans="2:6" x14ac:dyDescent="0.5">
      <c r="B4" s="37" t="s">
        <v>10</v>
      </c>
      <c r="C4" s="38">
        <f>'2568-คณะ,สำนัก'!C5</f>
        <v>98159.72</v>
      </c>
      <c r="D4" s="80">
        <f>'2568-คณะ,สำนัก'!D5</f>
        <v>412035.69203627884</v>
      </c>
      <c r="E4" s="38">
        <f>'2569-คณะ,สำนัก'!C5</f>
        <v>160182.58999999991</v>
      </c>
      <c r="F4" s="80">
        <f>'2569-คณะ,สำนัก'!D5</f>
        <v>626733.30850511114</v>
      </c>
    </row>
    <row r="5" spans="2:6" x14ac:dyDescent="0.5">
      <c r="B5" s="37" t="s">
        <v>11</v>
      </c>
      <c r="C5" s="38">
        <f>'2568-คณะ,สำนัก'!E5</f>
        <v>125725.39000000001</v>
      </c>
      <c r="D5" s="80">
        <f>'2568-คณะ,สำนัก'!F5</f>
        <v>545985.17790966597</v>
      </c>
      <c r="E5" s="38">
        <f>'2569-คณะ,สำนัก'!E5</f>
        <v>169236.27000000014</v>
      </c>
      <c r="F5" s="80">
        <f>'2569-คณะ,สำนัก'!F5</f>
        <v>693986.41496580536</v>
      </c>
    </row>
    <row r="6" spans="2:6" x14ac:dyDescent="0.5">
      <c r="B6" s="37" t="s">
        <v>12</v>
      </c>
      <c r="C6" s="38">
        <f>'2568-คณะ,สำนัก'!G5</f>
        <v>119642.5199999998</v>
      </c>
      <c r="D6" s="80">
        <f>'2568-คณะ,สำนัก'!H5</f>
        <v>514243.37829774298</v>
      </c>
      <c r="E6" s="38">
        <f>'2569-คณะ,สำนัก'!G5</f>
        <v>169816.5699999998</v>
      </c>
      <c r="F6" s="80">
        <f>'2569-คณะ,สำนัก'!H5</f>
        <v>679068.55485457671</v>
      </c>
    </row>
    <row r="7" spans="2:6" x14ac:dyDescent="0.5">
      <c r="B7" s="37" t="s">
        <v>13</v>
      </c>
      <c r="C7" s="38">
        <f>'2568-คณะ,สำนัก'!I5</f>
        <v>139726.12</v>
      </c>
      <c r="D7" s="80">
        <f>'2568-คณะ,สำนัก'!J5</f>
        <v>615092.14071979304</v>
      </c>
      <c r="E7" s="38">
        <f>'2569-คณะ,สำนัก'!I5</f>
        <v>161189.77000000002</v>
      </c>
      <c r="F7" s="80">
        <f>'2569-คณะ,สำนัก'!J5</f>
        <v>654431.07546624518</v>
      </c>
    </row>
    <row r="8" spans="2:6" x14ac:dyDescent="0.5">
      <c r="B8" s="37" t="s">
        <v>14</v>
      </c>
      <c r="C8" s="38">
        <f>'[5]2565-คณะ,สำนัก'!K5</f>
        <v>83714.06999999992</v>
      </c>
      <c r="D8" s="80">
        <f>'[5]2565-คณะ,สำนัก'!L5</f>
        <v>353275.98852792464</v>
      </c>
      <c r="E8" s="38">
        <f>'2569-คณะ,สำนัก'!K5</f>
        <v>177824.28000000003</v>
      </c>
      <c r="F8" s="80">
        <f>'2569-คณะ,สำนัก'!L5</f>
        <v>713309.96198783035</v>
      </c>
    </row>
    <row r="9" spans="2:6" x14ac:dyDescent="0.5">
      <c r="B9" s="37" t="s">
        <v>15</v>
      </c>
      <c r="C9" s="38">
        <f>'2568-คณะ,สำนัก'!M5</f>
        <v>139046.93000000002</v>
      </c>
      <c r="D9" s="80">
        <f>'2568-คณะ,สำนัก'!N5</f>
        <v>580861.81460690778</v>
      </c>
      <c r="E9" s="38">
        <v>0</v>
      </c>
      <c r="F9" s="80" t="e">
        <f>'2569-คณะ,สำนัก'!N5</f>
        <v>#DIV/0!</v>
      </c>
    </row>
    <row r="10" spans="2:6" x14ac:dyDescent="0.5">
      <c r="B10" s="37" t="s">
        <v>16</v>
      </c>
      <c r="C10" s="38">
        <f>'2568-คณะ,สำนัก'!O5</f>
        <v>195270.21000000002</v>
      </c>
      <c r="D10" s="80">
        <f>'2568-คณะ,สำนัก'!P5</f>
        <v>823956.00310656661</v>
      </c>
      <c r="E10" s="86">
        <f>'2569-คณะ,สำนัก'!O5</f>
        <v>0</v>
      </c>
      <c r="F10" s="87" t="e">
        <f>'2569-คณะ,สำนัก'!P5</f>
        <v>#DIV/0!</v>
      </c>
    </row>
    <row r="11" spans="2:6" x14ac:dyDescent="0.5">
      <c r="B11" s="37" t="s">
        <v>17</v>
      </c>
      <c r="C11" s="38">
        <f>'2568-คณะ,สำนัก'!Q5</f>
        <v>195723.66000000003</v>
      </c>
      <c r="D11" s="80">
        <f>'2568-คณะ,สำนัก'!R5</f>
        <v>811964.68611956877</v>
      </c>
      <c r="E11" s="86">
        <f>'2569-คณะ,สำนัก'!Q5</f>
        <v>0</v>
      </c>
      <c r="F11" s="87" t="e">
        <f>'2569-คณะ,สำนัก'!R5</f>
        <v>#DIV/0!</v>
      </c>
    </row>
    <row r="12" spans="2:6" x14ac:dyDescent="0.5">
      <c r="B12" s="37" t="s">
        <v>18</v>
      </c>
      <c r="C12" s="38">
        <f>'2568-คณะ,สำนัก'!S5</f>
        <v>190241.81000000003</v>
      </c>
      <c r="D12" s="80">
        <f>'2568-คณะ,สำนัก'!T5</f>
        <v>797572.55669004761</v>
      </c>
      <c r="E12" s="86">
        <f>'2569-คณะ,สำนัก'!S5</f>
        <v>0</v>
      </c>
      <c r="F12" s="87" t="e">
        <f>'2569-คณะ,สำนัก'!T5</f>
        <v>#DIV/0!</v>
      </c>
    </row>
    <row r="13" spans="2:6" x14ac:dyDescent="0.5">
      <c r="B13" s="37" t="s">
        <v>19</v>
      </c>
      <c r="C13" s="38">
        <f>'2568-คณะ,สำนัก'!U5</f>
        <v>144934.40000000002</v>
      </c>
      <c r="D13" s="80">
        <f>'2568-คณะ,สำนัก'!V5</f>
        <v>600438.32657897752</v>
      </c>
      <c r="E13" s="38">
        <f>'2569-คณะ,สำนัก'!U5</f>
        <v>0</v>
      </c>
      <c r="F13" s="80" t="e">
        <f>'2569-คณะ,สำนัก'!V5</f>
        <v>#DIV/0!</v>
      </c>
    </row>
    <row r="14" spans="2:6" x14ac:dyDescent="0.5">
      <c r="B14" s="37" t="s">
        <v>20</v>
      </c>
      <c r="C14" s="38">
        <f>'2568-คณะ,สำนัก'!W5</f>
        <v>119801.94</v>
      </c>
      <c r="D14" s="80">
        <f>'2568-คณะ,สำนัก'!X5</f>
        <v>478255.22645900806</v>
      </c>
      <c r="E14" s="127">
        <v>0</v>
      </c>
      <c r="F14" s="80" t="e">
        <f>'2569-คณะ,สำนัก'!X5</f>
        <v>#DIV/0!</v>
      </c>
    </row>
    <row r="15" spans="2:6" x14ac:dyDescent="0.5">
      <c r="B15" s="37" t="s">
        <v>21</v>
      </c>
      <c r="C15" s="38">
        <f>'2568-คณะ,สำนัก'!Y5</f>
        <v>99836.150000000023</v>
      </c>
      <c r="D15" s="80">
        <f>'2568-คณะ,สำนัก'!Z5</f>
        <v>398673.16743969067</v>
      </c>
      <c r="E15" s="38">
        <f>'2569-คณะ,สำนัก'!Y5</f>
        <v>0</v>
      </c>
      <c r="F15" s="80" t="e">
        <f>'2569-คณะ,สำนัก'!Z5</f>
        <v>#DIV/0!</v>
      </c>
    </row>
    <row r="29" spans="2:6" x14ac:dyDescent="0.5">
      <c r="B29" s="32" t="s">
        <v>9</v>
      </c>
      <c r="C29" s="33" t="str">
        <f>C2</f>
        <v>สำนักงานมหาวิทยาลัย + ส่วนกลาง</v>
      </c>
      <c r="D29" s="76"/>
      <c r="E29" s="34"/>
      <c r="F29" s="81"/>
    </row>
    <row r="30" spans="2:6" x14ac:dyDescent="0.5">
      <c r="B30" s="35"/>
      <c r="C30" s="36" t="s">
        <v>59</v>
      </c>
      <c r="D30" s="79"/>
      <c r="E30" s="36" t="s">
        <v>73</v>
      </c>
      <c r="F30" s="82"/>
    </row>
    <row r="31" spans="2:6" x14ac:dyDescent="0.5">
      <c r="B31" s="37" t="s">
        <v>10</v>
      </c>
      <c r="C31" s="38">
        <f>D4</f>
        <v>412035.69203627884</v>
      </c>
      <c r="D31" s="80"/>
      <c r="E31" s="38">
        <f>F4</f>
        <v>626733.30850511114</v>
      </c>
      <c r="F31" s="83"/>
    </row>
    <row r="32" spans="2:6" x14ac:dyDescent="0.5">
      <c r="B32" s="37" t="s">
        <v>11</v>
      </c>
      <c r="C32" s="38">
        <f t="shared" ref="C32:C42" si="0">D5</f>
        <v>545985.17790966597</v>
      </c>
      <c r="D32" s="80"/>
      <c r="E32" s="38">
        <f t="shared" ref="E32:E42" si="1">F5</f>
        <v>693986.41496580536</v>
      </c>
      <c r="F32" s="83"/>
    </row>
    <row r="33" spans="2:6" x14ac:dyDescent="0.5">
      <c r="B33" s="37" t="s">
        <v>12</v>
      </c>
      <c r="C33" s="38">
        <f t="shared" si="0"/>
        <v>514243.37829774298</v>
      </c>
      <c r="D33" s="80"/>
      <c r="E33" s="38">
        <f t="shared" si="1"/>
        <v>679068.55485457671</v>
      </c>
      <c r="F33" s="83"/>
    </row>
    <row r="34" spans="2:6" x14ac:dyDescent="0.5">
      <c r="B34" s="37" t="s">
        <v>13</v>
      </c>
      <c r="C34" s="38">
        <f t="shared" si="0"/>
        <v>615092.14071979304</v>
      </c>
      <c r="D34" s="80"/>
      <c r="E34" s="38">
        <f t="shared" si="1"/>
        <v>654431.07546624518</v>
      </c>
      <c r="F34" s="83"/>
    </row>
    <row r="35" spans="2:6" x14ac:dyDescent="0.5">
      <c r="B35" s="37" t="s">
        <v>14</v>
      </c>
      <c r="C35" s="38">
        <f t="shared" si="0"/>
        <v>353275.98852792464</v>
      </c>
      <c r="D35" s="80"/>
      <c r="E35" s="38">
        <f t="shared" si="1"/>
        <v>713309.96198783035</v>
      </c>
      <c r="F35" s="83"/>
    </row>
    <row r="36" spans="2:6" x14ac:dyDescent="0.5">
      <c r="B36" s="37" t="s">
        <v>15</v>
      </c>
      <c r="C36" s="38">
        <f t="shared" si="0"/>
        <v>580861.81460690778</v>
      </c>
      <c r="D36" s="80"/>
      <c r="E36" s="38" t="e">
        <f t="shared" si="1"/>
        <v>#DIV/0!</v>
      </c>
      <c r="F36" s="83"/>
    </row>
    <row r="37" spans="2:6" x14ac:dyDescent="0.5">
      <c r="B37" s="37" t="s">
        <v>16</v>
      </c>
      <c r="C37" s="38">
        <f t="shared" si="0"/>
        <v>823956.00310656661</v>
      </c>
      <c r="D37" s="80"/>
      <c r="E37" s="38" t="e">
        <f t="shared" si="1"/>
        <v>#DIV/0!</v>
      </c>
      <c r="F37" s="83"/>
    </row>
    <row r="38" spans="2:6" x14ac:dyDescent="0.5">
      <c r="B38" s="37" t="s">
        <v>17</v>
      </c>
      <c r="C38" s="38">
        <f t="shared" si="0"/>
        <v>811964.68611956877</v>
      </c>
      <c r="D38" s="80"/>
      <c r="E38" s="38" t="e">
        <f t="shared" si="1"/>
        <v>#DIV/0!</v>
      </c>
      <c r="F38" s="83"/>
    </row>
    <row r="39" spans="2:6" x14ac:dyDescent="0.5">
      <c r="B39" s="37" t="s">
        <v>18</v>
      </c>
      <c r="C39" s="38">
        <f t="shared" si="0"/>
        <v>797572.55669004761</v>
      </c>
      <c r="D39" s="80"/>
      <c r="E39" s="38" t="e">
        <f t="shared" si="1"/>
        <v>#DIV/0!</v>
      </c>
      <c r="F39" s="83"/>
    </row>
    <row r="40" spans="2:6" x14ac:dyDescent="0.5">
      <c r="B40" s="37" t="s">
        <v>19</v>
      </c>
      <c r="C40" s="38">
        <f t="shared" si="0"/>
        <v>600438.32657897752</v>
      </c>
      <c r="D40" s="80"/>
      <c r="E40" s="38" t="e">
        <f t="shared" si="1"/>
        <v>#DIV/0!</v>
      </c>
      <c r="F40" s="83"/>
    </row>
    <row r="41" spans="2:6" x14ac:dyDescent="0.5">
      <c r="B41" s="37" t="s">
        <v>20</v>
      </c>
      <c r="C41" s="38">
        <f t="shared" si="0"/>
        <v>478255.22645900806</v>
      </c>
      <c r="D41" s="80"/>
      <c r="E41" s="38" t="e">
        <f t="shared" si="1"/>
        <v>#DIV/0!</v>
      </c>
      <c r="F41" s="83"/>
    </row>
    <row r="42" spans="2:6" x14ac:dyDescent="0.5">
      <c r="B42" s="37" t="s">
        <v>21</v>
      </c>
      <c r="C42" s="38">
        <f t="shared" si="0"/>
        <v>398673.16743969067</v>
      </c>
      <c r="D42" s="80"/>
      <c r="E42" s="38" t="e">
        <f t="shared" si="1"/>
        <v>#DIV/0!</v>
      </c>
      <c r="F42" s="8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J17" sqref="J17"/>
    </sheetView>
  </sheetViews>
  <sheetFormatPr defaultRowHeight="19.8" x14ac:dyDescent="0.5"/>
  <cols>
    <col min="1" max="1" width="0" style="78" hidden="1" customWidth="1"/>
    <col min="2" max="2" width="9" style="84" customWidth="1"/>
    <col min="3" max="3" width="12.77734375" style="84" customWidth="1"/>
    <col min="4" max="4" width="12.77734375" style="85" hidden="1" customWidth="1"/>
    <col min="5" max="5" width="12.77734375" style="84" customWidth="1"/>
    <col min="6" max="6" width="14.88671875" style="85" hidden="1" customWidth="1"/>
    <col min="7" max="14" width="10.77734375" style="78" customWidth="1"/>
    <col min="15" max="16384" width="8.88671875" style="78"/>
  </cols>
  <sheetData>
    <row r="2" spans="2:6" x14ac:dyDescent="0.5">
      <c r="B2" s="32" t="s">
        <v>9</v>
      </c>
      <c r="C2" s="33" t="str">
        <f>'2569-คณะ,สำนัก'!B41</f>
        <v>คลินิกรักษาสัตว์</v>
      </c>
      <c r="D2" s="76"/>
      <c r="E2" s="34"/>
      <c r="F2" s="77"/>
    </row>
    <row r="3" spans="2:6" ht="21.6" x14ac:dyDescent="0.5">
      <c r="B3" s="35"/>
      <c r="C3" s="36" t="s">
        <v>58</v>
      </c>
      <c r="D3" s="79" t="s">
        <v>45</v>
      </c>
      <c r="E3" s="36" t="s">
        <v>72</v>
      </c>
      <c r="F3" s="79" t="s">
        <v>59</v>
      </c>
    </row>
    <row r="4" spans="2:6" x14ac:dyDescent="0.5">
      <c r="B4" s="37" t="s">
        <v>10</v>
      </c>
      <c r="C4" s="38">
        <f>'2568-คณะ,สำนัก'!C41</f>
        <v>1075</v>
      </c>
      <c r="D4" s="80">
        <f>'2568-คณะ,สำนัก'!D41</f>
        <v>4515</v>
      </c>
      <c r="E4" s="38">
        <f>'2569-คณะ,สำนัก'!C41</f>
        <v>1849</v>
      </c>
      <c r="F4" s="80">
        <f>'2569-คณะ,สำนัก'!D41</f>
        <v>7229.5900000000011</v>
      </c>
    </row>
    <row r="5" spans="2:6" x14ac:dyDescent="0.5">
      <c r="B5" s="37" t="s">
        <v>11</v>
      </c>
      <c r="C5" s="38">
        <f>'2568-คณะ,สำนัก'!E41</f>
        <v>1100</v>
      </c>
      <c r="D5" s="80">
        <f>'2568-คณะ,สำนัก'!F41</f>
        <v>4774</v>
      </c>
      <c r="E5" s="38">
        <f>'2569-คณะ,สำนัก'!E41</f>
        <v>1738</v>
      </c>
      <c r="F5" s="80">
        <f>'2569-คณะ,สำนัก'!F41</f>
        <v>7125.7999999999984</v>
      </c>
    </row>
    <row r="6" spans="2:6" x14ac:dyDescent="0.5">
      <c r="B6" s="37" t="s">
        <v>12</v>
      </c>
      <c r="C6" s="38">
        <f>'2568-คณะ,สำนัก'!G41</f>
        <v>2095</v>
      </c>
      <c r="D6" s="80">
        <f>'2568-คณะ,สำนัก'!H41</f>
        <v>9008.5</v>
      </c>
      <c r="E6" s="38">
        <f>'2569-คณะ,สำนัก'!G41</f>
        <v>739</v>
      </c>
      <c r="F6" s="80">
        <f>'2569-คณะ,สำนัก'!H41</f>
        <v>2956</v>
      </c>
    </row>
    <row r="7" spans="2:6" x14ac:dyDescent="0.5">
      <c r="B7" s="37" t="s">
        <v>13</v>
      </c>
      <c r="C7" s="38">
        <f>'2568-คณะ,สำนัก'!I41</f>
        <v>2946</v>
      </c>
      <c r="D7" s="80">
        <f>'2568-คณะ,สำนัก'!J41</f>
        <v>12962.400000000001</v>
      </c>
      <c r="E7" s="38">
        <f>'2569-คณะ,สำนัก'!I41</f>
        <v>2711</v>
      </c>
      <c r="F7" s="80">
        <f>'2569-คณะ,สำนัก'!J41</f>
        <v>11006.659999999998</v>
      </c>
    </row>
    <row r="8" spans="2:6" x14ac:dyDescent="0.5">
      <c r="B8" s="37" t="s">
        <v>14</v>
      </c>
      <c r="C8" s="38">
        <f>'2568-คณะ,สำนัก'!K41</f>
        <v>1892</v>
      </c>
      <c r="D8" s="80">
        <f>'2568-คณะ,สำนัก'!L41</f>
        <v>7795.04</v>
      </c>
      <c r="E8" s="38">
        <f>'2569-คณะ,สำนัก'!K41</f>
        <v>982</v>
      </c>
      <c r="F8" s="80">
        <f>'2569-คณะ,สำนัก'!L41</f>
        <v>3937.8199999999993</v>
      </c>
    </row>
    <row r="9" spans="2:6" x14ac:dyDescent="0.5">
      <c r="B9" s="37" t="s">
        <v>15</v>
      </c>
      <c r="C9" s="38">
        <f>'2568-คณะ,สำนัก'!M41</f>
        <v>1844</v>
      </c>
      <c r="D9" s="80">
        <f>'2568-คณะ,สำนัก'!N41</f>
        <v>7707.9199999999992</v>
      </c>
      <c r="E9" s="142">
        <v>0</v>
      </c>
      <c r="F9" s="80" t="e">
        <f>'2569-คณะ,สำนัก'!N41</f>
        <v>#DIV/0!</v>
      </c>
    </row>
    <row r="10" spans="2:6" x14ac:dyDescent="0.5">
      <c r="B10" s="37" t="s">
        <v>16</v>
      </c>
      <c r="C10" s="38">
        <f>'2568-คณะ,สำนัก'!O41</f>
        <v>1899</v>
      </c>
      <c r="D10" s="80">
        <f>'2568-คณะ,สำนัก'!P41</f>
        <v>8013.78</v>
      </c>
      <c r="E10" s="38">
        <f>'2569-คณะ,สำนัก'!O41</f>
        <v>0</v>
      </c>
      <c r="F10" s="80" t="e">
        <f>'2569-คณะ,สำนัก'!P41</f>
        <v>#DIV/0!</v>
      </c>
    </row>
    <row r="11" spans="2:6" x14ac:dyDescent="0.5">
      <c r="B11" s="37" t="s">
        <v>17</v>
      </c>
      <c r="C11" s="38">
        <f>'2568-คณะ,สำนัก'!Q41</f>
        <v>2282</v>
      </c>
      <c r="D11" s="80">
        <f>'2568-คณะ,สำนัก'!R41</f>
        <v>9470.3000000000011</v>
      </c>
      <c r="E11" s="38">
        <f>'2569-คณะ,สำนัก'!Q41</f>
        <v>0</v>
      </c>
      <c r="F11" s="80" t="e">
        <f>'2569-คณะ,สำนัก'!R41</f>
        <v>#DIV/0!</v>
      </c>
    </row>
    <row r="12" spans="2:6" x14ac:dyDescent="0.5">
      <c r="B12" s="37" t="s">
        <v>18</v>
      </c>
      <c r="C12" s="38">
        <f>'2568-คณะ,สำนัก'!S41</f>
        <v>2482</v>
      </c>
      <c r="D12" s="80">
        <f>'2568-คณะ,สำนัก'!T41</f>
        <v>10399.580000000002</v>
      </c>
      <c r="E12" s="38">
        <f>'2569-คณะ,สำนัก'!S41</f>
        <v>0</v>
      </c>
      <c r="F12" s="80" t="e">
        <f>'2569-คณะ,สำนัก'!T41</f>
        <v>#DIV/0!</v>
      </c>
    </row>
    <row r="13" spans="2:6" x14ac:dyDescent="0.5">
      <c r="B13" s="37" t="s">
        <v>19</v>
      </c>
      <c r="C13" s="38">
        <f>'2568-คณะ,สำนัก'!U41</f>
        <v>1840</v>
      </c>
      <c r="D13" s="80">
        <f>'2568-คณะ,สำนัก'!V41</f>
        <v>7617.5999999999995</v>
      </c>
      <c r="E13" s="38">
        <f>'2569-คณะ,สำนัก'!U41</f>
        <v>0</v>
      </c>
      <c r="F13" s="80" t="e">
        <f>'2569-คณะ,สำนัก'!V41</f>
        <v>#DIV/0!</v>
      </c>
    </row>
    <row r="14" spans="2:6" ht="19.2" customHeight="1" x14ac:dyDescent="0.5">
      <c r="B14" s="37" t="s">
        <v>20</v>
      </c>
      <c r="C14" s="38">
        <f>'2568-คณะ,สำนัก'!W41</f>
        <v>1607</v>
      </c>
      <c r="D14" s="80">
        <f>'2568-คณะ,สำนัก'!X41</f>
        <v>6411.93</v>
      </c>
      <c r="E14" s="126">
        <v>0</v>
      </c>
      <c r="F14" s="80" t="e">
        <f>'2569-คณะ,สำนัก'!X41</f>
        <v>#DIV/0!</v>
      </c>
    </row>
    <row r="15" spans="2:6" x14ac:dyDescent="0.5">
      <c r="B15" s="37" t="s">
        <v>21</v>
      </c>
      <c r="C15" s="38">
        <f>'2568-คณะ,สำนัก'!Y41</f>
        <v>1955</v>
      </c>
      <c r="D15" s="80">
        <f>'2568-คณะ,สำนัก'!Z41</f>
        <v>7800.4500000000007</v>
      </c>
      <c r="E15" s="38">
        <f>'2569-คณะ,สำนัก'!Y41</f>
        <v>0</v>
      </c>
      <c r="F15" s="80" t="e">
        <f>'2569-คณะ,สำนัก'!Z41</f>
        <v>#DIV/0!</v>
      </c>
    </row>
    <row r="30" spans="2:6" x14ac:dyDescent="0.5">
      <c r="B30" s="32" t="s">
        <v>9</v>
      </c>
      <c r="C30" s="33" t="str">
        <f>C2</f>
        <v>คลินิกรักษาสัตว์</v>
      </c>
      <c r="D30" s="76"/>
      <c r="E30" s="34"/>
      <c r="F30" s="81"/>
    </row>
    <row r="31" spans="2:6" x14ac:dyDescent="0.5">
      <c r="B31" s="35"/>
      <c r="C31" s="36" t="s">
        <v>59</v>
      </c>
      <c r="D31" s="79"/>
      <c r="E31" s="36" t="s">
        <v>73</v>
      </c>
      <c r="F31" s="82"/>
    </row>
    <row r="32" spans="2:6" x14ac:dyDescent="0.5">
      <c r="B32" s="37" t="s">
        <v>10</v>
      </c>
      <c r="C32" s="38">
        <f>D4</f>
        <v>4515</v>
      </c>
      <c r="D32" s="80"/>
      <c r="E32" s="38">
        <f>F4</f>
        <v>7229.5900000000011</v>
      </c>
      <c r="F32" s="83"/>
    </row>
    <row r="33" spans="2:6" x14ac:dyDescent="0.5">
      <c r="B33" s="37" t="s">
        <v>11</v>
      </c>
      <c r="C33" s="38">
        <f t="shared" ref="C33:C43" si="0">D5</f>
        <v>4774</v>
      </c>
      <c r="D33" s="80"/>
      <c r="E33" s="38">
        <f t="shared" ref="E33:E43" si="1">F5</f>
        <v>7125.7999999999984</v>
      </c>
      <c r="F33" s="83"/>
    </row>
    <row r="34" spans="2:6" x14ac:dyDescent="0.5">
      <c r="B34" s="37" t="s">
        <v>12</v>
      </c>
      <c r="C34" s="38">
        <f t="shared" si="0"/>
        <v>9008.5</v>
      </c>
      <c r="D34" s="80"/>
      <c r="E34" s="38">
        <f t="shared" si="1"/>
        <v>2956</v>
      </c>
      <c r="F34" s="83"/>
    </row>
    <row r="35" spans="2:6" x14ac:dyDescent="0.5">
      <c r="B35" s="37" t="s">
        <v>13</v>
      </c>
      <c r="C35" s="38">
        <f t="shared" si="0"/>
        <v>12962.400000000001</v>
      </c>
      <c r="D35" s="80"/>
      <c r="E35" s="38">
        <f t="shared" si="1"/>
        <v>11006.659999999998</v>
      </c>
      <c r="F35" s="83"/>
    </row>
    <row r="36" spans="2:6" x14ac:dyDescent="0.5">
      <c r="B36" s="37" t="s">
        <v>14</v>
      </c>
      <c r="C36" s="38">
        <f t="shared" si="0"/>
        <v>7795.04</v>
      </c>
      <c r="D36" s="80"/>
      <c r="E36" s="38">
        <f t="shared" si="1"/>
        <v>3937.8199999999993</v>
      </c>
      <c r="F36" s="83"/>
    </row>
    <row r="37" spans="2:6" x14ac:dyDescent="0.5">
      <c r="B37" s="37" t="s">
        <v>15</v>
      </c>
      <c r="C37" s="38">
        <f t="shared" si="0"/>
        <v>7707.9199999999992</v>
      </c>
      <c r="D37" s="80"/>
      <c r="E37" s="38" t="e">
        <f t="shared" si="1"/>
        <v>#DIV/0!</v>
      </c>
      <c r="F37" s="83"/>
    </row>
    <row r="38" spans="2:6" x14ac:dyDescent="0.5">
      <c r="B38" s="37" t="s">
        <v>16</v>
      </c>
      <c r="C38" s="38">
        <f t="shared" si="0"/>
        <v>8013.78</v>
      </c>
      <c r="D38" s="80"/>
      <c r="E38" s="38" t="e">
        <f t="shared" si="1"/>
        <v>#DIV/0!</v>
      </c>
      <c r="F38" s="83"/>
    </row>
    <row r="39" spans="2:6" x14ac:dyDescent="0.5">
      <c r="B39" s="37" t="s">
        <v>17</v>
      </c>
      <c r="C39" s="38">
        <f t="shared" si="0"/>
        <v>9470.3000000000011</v>
      </c>
      <c r="D39" s="80"/>
      <c r="E39" s="38" t="e">
        <f t="shared" si="1"/>
        <v>#DIV/0!</v>
      </c>
      <c r="F39" s="83"/>
    </row>
    <row r="40" spans="2:6" x14ac:dyDescent="0.5">
      <c r="B40" s="37" t="s">
        <v>18</v>
      </c>
      <c r="C40" s="38">
        <f t="shared" si="0"/>
        <v>10399.580000000002</v>
      </c>
      <c r="D40" s="80"/>
      <c r="E40" s="38" t="e">
        <f t="shared" si="1"/>
        <v>#DIV/0!</v>
      </c>
      <c r="F40" s="83"/>
    </row>
    <row r="41" spans="2:6" x14ac:dyDescent="0.5">
      <c r="B41" s="37" t="s">
        <v>19</v>
      </c>
      <c r="C41" s="38">
        <f t="shared" si="0"/>
        <v>7617.5999999999995</v>
      </c>
      <c r="D41" s="80"/>
      <c r="E41" s="38" t="e">
        <f t="shared" si="1"/>
        <v>#DIV/0!</v>
      </c>
      <c r="F41" s="83"/>
    </row>
    <row r="42" spans="2:6" x14ac:dyDescent="0.5">
      <c r="B42" s="37" t="s">
        <v>20</v>
      </c>
      <c r="C42" s="38">
        <f t="shared" si="0"/>
        <v>6411.93</v>
      </c>
      <c r="D42" s="80"/>
      <c r="E42" s="38" t="e">
        <f t="shared" si="1"/>
        <v>#DIV/0!</v>
      </c>
      <c r="F42" s="83"/>
    </row>
    <row r="43" spans="2:6" x14ac:dyDescent="0.5">
      <c r="B43" s="37" t="s">
        <v>21</v>
      </c>
      <c r="C43" s="38">
        <f t="shared" si="0"/>
        <v>7800.4500000000007</v>
      </c>
      <c r="D43" s="80"/>
      <c r="E43" s="38" t="e">
        <f t="shared" si="1"/>
        <v>#DIV/0!</v>
      </c>
      <c r="F43" s="8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Q10" sqref="Q10"/>
    </sheetView>
  </sheetViews>
  <sheetFormatPr defaultRowHeight="19.8" x14ac:dyDescent="0.5"/>
  <cols>
    <col min="1" max="1" width="0" style="78" hidden="1" customWidth="1"/>
    <col min="2" max="2" width="9" style="84" customWidth="1"/>
    <col min="3" max="3" width="12.77734375" style="84" customWidth="1"/>
    <col min="4" max="4" width="12.77734375" style="85" hidden="1" customWidth="1"/>
    <col min="5" max="5" width="12.77734375" style="84" customWidth="1"/>
    <col min="6" max="6" width="12.77734375" style="85" hidden="1" customWidth="1"/>
    <col min="7" max="14" width="10.77734375" style="78" customWidth="1"/>
    <col min="15" max="16384" width="8.88671875" style="78"/>
  </cols>
  <sheetData>
    <row r="2" spans="2:6" ht="39.6" x14ac:dyDescent="0.5">
      <c r="B2" s="32" t="s">
        <v>9</v>
      </c>
      <c r="C2" s="39" t="s">
        <v>84</v>
      </c>
      <c r="D2" s="76"/>
      <c r="E2" s="34"/>
      <c r="F2" s="77"/>
    </row>
    <row r="3" spans="2:6" ht="21.6" x14ac:dyDescent="0.5">
      <c r="B3" s="35"/>
      <c r="C3" s="36" t="s">
        <v>58</v>
      </c>
      <c r="D3" s="79" t="s">
        <v>45</v>
      </c>
      <c r="E3" s="36" t="s">
        <v>72</v>
      </c>
      <c r="F3" s="79" t="s">
        <v>59</v>
      </c>
    </row>
    <row r="4" spans="2:6" x14ac:dyDescent="0.5">
      <c r="B4" s="37" t="s">
        <v>10</v>
      </c>
      <c r="C4" s="38">
        <f>'2568-คณะ,สำนัก'!C43</f>
        <v>47268.01</v>
      </c>
      <c r="D4" s="80">
        <f>'2568-คณะ,สำนัก'!D43</f>
        <v>208113.87</v>
      </c>
      <c r="E4" s="38">
        <f>'2569-คณะ,สำนัก'!C43</f>
        <v>44659</v>
      </c>
      <c r="F4" s="80">
        <f>'2569-คณะ,สำนัก'!D43</f>
        <v>188468.16</v>
      </c>
    </row>
    <row r="5" spans="2:6" x14ac:dyDescent="0.5">
      <c r="B5" s="37" t="s">
        <v>11</v>
      </c>
      <c r="C5" s="38">
        <f>'2568-คณะ,สำนัก'!E43</f>
        <v>53628</v>
      </c>
      <c r="D5" s="80">
        <f>'2568-คณะ,สำนัก'!F43</f>
        <v>241001.73</v>
      </c>
      <c r="E5" s="38">
        <f>'2569-คณะ,สำนัก'!E43</f>
        <v>54886.01</v>
      </c>
      <c r="F5" s="80">
        <f>'2569-คณะ,สำนัก'!F43</f>
        <v>231411.87</v>
      </c>
    </row>
    <row r="6" spans="2:6" x14ac:dyDescent="0.5">
      <c r="B6" s="37" t="s">
        <v>12</v>
      </c>
      <c r="C6" s="38">
        <f>'2568-คณะ,สำนัก'!G43</f>
        <v>70820</v>
      </c>
      <c r="D6" s="80">
        <f>'2568-คณะ,สำนัก'!H43</f>
        <v>319021.92</v>
      </c>
      <c r="E6" s="38">
        <f>'2569-คณะ,สำนัก'!G43</f>
        <v>56488</v>
      </c>
      <c r="F6" s="80">
        <f>'2569-คณะ,สำนัก'!H43</f>
        <v>239054.99</v>
      </c>
    </row>
    <row r="7" spans="2:6" x14ac:dyDescent="0.5">
      <c r="B7" s="37" t="s">
        <v>13</v>
      </c>
      <c r="C7" s="38">
        <f>'2568-คณะ,สำนัก'!I43</f>
        <v>65476</v>
      </c>
      <c r="D7" s="80">
        <f>'2568-คณะ,สำนัก'!J43</f>
        <v>290323.83</v>
      </c>
      <c r="E7" s="38">
        <f>'2569-คณะ,สำนัก'!I43</f>
        <v>61940.01</v>
      </c>
      <c r="F7" s="80">
        <f>'2569-คณะ,สำนัก'!J43</f>
        <v>252408.12</v>
      </c>
    </row>
    <row r="8" spans="2:6" x14ac:dyDescent="0.5">
      <c r="B8" s="37" t="s">
        <v>14</v>
      </c>
      <c r="C8" s="38">
        <f>'2568-คณะ,สำนัก'!K43</f>
        <v>54860.01</v>
      </c>
      <c r="D8" s="80">
        <f>'2568-คณะ,สำนัก'!L43</f>
        <v>235726.16</v>
      </c>
      <c r="E8" s="38">
        <f>'2569-คณะ,สำนัก'!K43</f>
        <v>69448</v>
      </c>
      <c r="F8" s="80">
        <f>'2569-คณะ,สำนัก'!L43</f>
        <v>294991.46000000002</v>
      </c>
    </row>
    <row r="9" spans="2:6" x14ac:dyDescent="0.5">
      <c r="B9" s="37" t="s">
        <v>15</v>
      </c>
      <c r="C9" s="38">
        <f>'2568-คณะ,สำนัก'!M43</f>
        <v>50527.99</v>
      </c>
      <c r="D9" s="80">
        <f>'2568-คณะ,สำนัก'!N43</f>
        <v>215174.85</v>
      </c>
      <c r="E9" s="142">
        <v>0</v>
      </c>
      <c r="F9" s="80" t="e">
        <f>'2569-คณะ,สำนัก'!N43</f>
        <v>#DIV/0!</v>
      </c>
    </row>
    <row r="10" spans="2:6" x14ac:dyDescent="0.5">
      <c r="B10" s="37" t="s">
        <v>16</v>
      </c>
      <c r="C10" s="38">
        <f>'2568-คณะ,สำนัก'!O43</f>
        <v>59984.01</v>
      </c>
      <c r="D10" s="80">
        <f>'2568-คณะ,สำนัก'!P43</f>
        <v>247528.69</v>
      </c>
      <c r="E10" s="38">
        <f>'2569-คณะ,สำนัก'!O43</f>
        <v>0</v>
      </c>
      <c r="F10" s="80" t="e">
        <f>'2569-คณะ,สำนัก'!P43</f>
        <v>#DIV/0!</v>
      </c>
    </row>
    <row r="11" spans="2:6" x14ac:dyDescent="0.5">
      <c r="B11" s="37" t="s">
        <v>17</v>
      </c>
      <c r="C11" s="38">
        <f>'2568-คณะ,สำนัก'!Q43</f>
        <v>54847.99</v>
      </c>
      <c r="D11" s="80">
        <f>'2568-คณะ,สำนัก'!R43</f>
        <v>235210.89</v>
      </c>
      <c r="E11" s="38">
        <f>'2569-คณะ,สำนัก'!Q43</f>
        <v>0</v>
      </c>
      <c r="F11" s="80" t="e">
        <f>'2569-คณะ,สำนัก'!R43</f>
        <v>#DIV/0!</v>
      </c>
    </row>
    <row r="12" spans="2:6" x14ac:dyDescent="0.5">
      <c r="B12" s="37" t="s">
        <v>18</v>
      </c>
      <c r="C12" s="38">
        <f>'2568-คณะ,สำนัก'!S43</f>
        <v>59884</v>
      </c>
      <c r="D12" s="80">
        <f>'2568-คณะ,สำนัก'!T43</f>
        <v>251710.22</v>
      </c>
      <c r="E12" s="38">
        <f>'2569-คณะ,สำนัก'!S43</f>
        <v>0</v>
      </c>
      <c r="F12" s="80" t="e">
        <f>'2569-คณะ,สำนัก'!T43</f>
        <v>#DIV/0!</v>
      </c>
    </row>
    <row r="13" spans="2:6" x14ac:dyDescent="0.5">
      <c r="B13" s="37" t="s">
        <v>19</v>
      </c>
      <c r="C13" s="38">
        <f>'2568-คณะ,สำนัก'!U43</f>
        <v>51100</v>
      </c>
      <c r="D13" s="80">
        <f>'2568-คณะ,สำนัก'!V43</f>
        <v>211628.95</v>
      </c>
      <c r="E13" s="38">
        <f>'2569-คณะ,สำนัก'!U43</f>
        <v>0</v>
      </c>
      <c r="F13" s="80" t="e">
        <f>'2569-คณะ,สำนัก'!V43</f>
        <v>#DIV/0!</v>
      </c>
    </row>
    <row r="14" spans="2:6" ht="19.2" customHeight="1" x14ac:dyDescent="0.5">
      <c r="B14" s="37" t="s">
        <v>20</v>
      </c>
      <c r="C14" s="38">
        <f>'2568-คณะ,สำนัก'!W43</f>
        <v>40088</v>
      </c>
      <c r="D14" s="80">
        <f>'2568-คณะ,สำนัก'!X43</f>
        <v>167800.01</v>
      </c>
      <c r="E14" s="38">
        <f>'2569-คณะ,สำนัก'!W43</f>
        <v>0</v>
      </c>
      <c r="F14" s="80" t="e">
        <f>'2569-คณะ,สำนัก'!X43</f>
        <v>#DIV/0!</v>
      </c>
    </row>
    <row r="15" spans="2:6" x14ac:dyDescent="0.5">
      <c r="B15" s="37" t="s">
        <v>21</v>
      </c>
      <c r="C15" s="38">
        <f>'2568-คณะ,สำนัก'!Y43</f>
        <v>39628.01</v>
      </c>
      <c r="D15" s="80">
        <f>'2568-คณะ,สำนัก'!Z43</f>
        <v>163900.13</v>
      </c>
      <c r="E15" s="38">
        <f>'2569-คณะ,สำนัก'!Y43</f>
        <v>0</v>
      </c>
      <c r="F15" s="80" t="e">
        <f>'2569-คณะ,สำนัก'!Z43</f>
        <v>#DIV/0!</v>
      </c>
    </row>
    <row r="30" spans="2:6" x14ac:dyDescent="0.5">
      <c r="B30" s="32" t="s">
        <v>9</v>
      </c>
      <c r="C30" s="33" t="str">
        <f>C2</f>
        <v xml:space="preserve">คณะสัตวศาสตร์และเทคโนโลยี
</v>
      </c>
      <c r="D30" s="76"/>
      <c r="E30" s="34"/>
      <c r="F30" s="81"/>
    </row>
    <row r="31" spans="2:6" x14ac:dyDescent="0.5">
      <c r="B31" s="35"/>
      <c r="C31" s="36" t="s">
        <v>59</v>
      </c>
      <c r="D31" s="79"/>
      <c r="E31" s="36" t="s">
        <v>73</v>
      </c>
      <c r="F31" s="82"/>
    </row>
    <row r="32" spans="2:6" x14ac:dyDescent="0.5">
      <c r="B32" s="37" t="s">
        <v>10</v>
      </c>
      <c r="C32" s="38">
        <f>D4</f>
        <v>208113.87</v>
      </c>
      <c r="D32" s="80"/>
      <c r="E32" s="38">
        <f>F4</f>
        <v>188468.16</v>
      </c>
      <c r="F32" s="83"/>
    </row>
    <row r="33" spans="2:6" x14ac:dyDescent="0.5">
      <c r="B33" s="37" t="s">
        <v>11</v>
      </c>
      <c r="C33" s="38">
        <f t="shared" ref="C33:C43" si="0">D5</f>
        <v>241001.73</v>
      </c>
      <c r="D33" s="80"/>
      <c r="E33" s="38">
        <f t="shared" ref="E33:E43" si="1">F5</f>
        <v>231411.87</v>
      </c>
      <c r="F33" s="83"/>
    </row>
    <row r="34" spans="2:6" x14ac:dyDescent="0.5">
      <c r="B34" s="37" t="s">
        <v>12</v>
      </c>
      <c r="C34" s="38">
        <f t="shared" si="0"/>
        <v>319021.92</v>
      </c>
      <c r="D34" s="80"/>
      <c r="E34" s="38">
        <f t="shared" si="1"/>
        <v>239054.99</v>
      </c>
      <c r="F34" s="83"/>
    </row>
    <row r="35" spans="2:6" x14ac:dyDescent="0.5">
      <c r="B35" s="37" t="s">
        <v>13</v>
      </c>
      <c r="C35" s="38">
        <f t="shared" si="0"/>
        <v>290323.83</v>
      </c>
      <c r="D35" s="80"/>
      <c r="E35" s="38">
        <f t="shared" si="1"/>
        <v>252408.12</v>
      </c>
      <c r="F35" s="83"/>
    </row>
    <row r="36" spans="2:6" x14ac:dyDescent="0.5">
      <c r="B36" s="37" t="s">
        <v>14</v>
      </c>
      <c r="C36" s="38">
        <f t="shared" si="0"/>
        <v>235726.16</v>
      </c>
      <c r="D36" s="80"/>
      <c r="E36" s="38">
        <f t="shared" si="1"/>
        <v>294991.46000000002</v>
      </c>
      <c r="F36" s="83"/>
    </row>
    <row r="37" spans="2:6" x14ac:dyDescent="0.5">
      <c r="B37" s="37" t="s">
        <v>15</v>
      </c>
      <c r="C37" s="38">
        <f t="shared" si="0"/>
        <v>215174.85</v>
      </c>
      <c r="D37" s="80"/>
      <c r="E37" s="38" t="e">
        <f t="shared" si="1"/>
        <v>#DIV/0!</v>
      </c>
      <c r="F37" s="83"/>
    </row>
    <row r="38" spans="2:6" x14ac:dyDescent="0.5">
      <c r="B38" s="37" t="s">
        <v>16</v>
      </c>
      <c r="C38" s="38">
        <f t="shared" si="0"/>
        <v>247528.69</v>
      </c>
      <c r="D38" s="80"/>
      <c r="E38" s="38" t="e">
        <f t="shared" si="1"/>
        <v>#DIV/0!</v>
      </c>
      <c r="F38" s="83"/>
    </row>
    <row r="39" spans="2:6" x14ac:dyDescent="0.5">
      <c r="B39" s="37" t="s">
        <v>17</v>
      </c>
      <c r="C39" s="38">
        <f t="shared" si="0"/>
        <v>235210.89</v>
      </c>
      <c r="D39" s="80"/>
      <c r="E39" s="38" t="e">
        <f t="shared" si="1"/>
        <v>#DIV/0!</v>
      </c>
      <c r="F39" s="83"/>
    </row>
    <row r="40" spans="2:6" x14ac:dyDescent="0.5">
      <c r="B40" s="37" t="s">
        <v>18</v>
      </c>
      <c r="C40" s="38">
        <f t="shared" si="0"/>
        <v>251710.22</v>
      </c>
      <c r="D40" s="80"/>
      <c r="E40" s="38" t="e">
        <f t="shared" si="1"/>
        <v>#DIV/0!</v>
      </c>
      <c r="F40" s="83"/>
    </row>
    <row r="41" spans="2:6" x14ac:dyDescent="0.5">
      <c r="B41" s="37" t="s">
        <v>19</v>
      </c>
      <c r="C41" s="38">
        <f t="shared" si="0"/>
        <v>211628.95</v>
      </c>
      <c r="D41" s="80"/>
      <c r="E41" s="38" t="e">
        <f t="shared" si="1"/>
        <v>#DIV/0!</v>
      </c>
      <c r="F41" s="83"/>
    </row>
    <row r="42" spans="2:6" x14ac:dyDescent="0.5">
      <c r="B42" s="37" t="s">
        <v>20</v>
      </c>
      <c r="C42" s="38">
        <f t="shared" si="0"/>
        <v>167800.01</v>
      </c>
      <c r="D42" s="80"/>
      <c r="E42" s="38" t="e">
        <f t="shared" si="1"/>
        <v>#DIV/0!</v>
      </c>
      <c r="F42" s="83"/>
    </row>
    <row r="43" spans="2:6" x14ac:dyDescent="0.5">
      <c r="B43" s="37" t="s">
        <v>21</v>
      </c>
      <c r="C43" s="38">
        <f t="shared" si="0"/>
        <v>163900.13</v>
      </c>
      <c r="D43" s="80"/>
      <c r="E43" s="38" t="e">
        <f t="shared" si="1"/>
        <v>#DIV/0!</v>
      </c>
      <c r="F43" s="83"/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R12" sqref="R12"/>
    </sheetView>
  </sheetViews>
  <sheetFormatPr defaultRowHeight="19.8" x14ac:dyDescent="0.5"/>
  <cols>
    <col min="1" max="1" width="0" style="78" hidden="1" customWidth="1"/>
    <col min="2" max="2" width="9" style="84" customWidth="1"/>
    <col min="3" max="3" width="12.77734375" style="84" customWidth="1"/>
    <col min="4" max="4" width="12.77734375" style="85" hidden="1" customWidth="1"/>
    <col min="5" max="5" width="12.77734375" style="84" customWidth="1"/>
    <col min="6" max="6" width="12.77734375" style="85" hidden="1" customWidth="1"/>
    <col min="7" max="14" width="10.77734375" style="78" customWidth="1"/>
    <col min="15" max="16384" width="8.88671875" style="78"/>
  </cols>
  <sheetData>
    <row r="2" spans="2:6" x14ac:dyDescent="0.5">
      <c r="B2" s="32" t="s">
        <v>9</v>
      </c>
      <c r="C2" s="33" t="s">
        <v>81</v>
      </c>
      <c r="D2" s="76"/>
      <c r="E2" s="34"/>
      <c r="F2" s="77"/>
    </row>
    <row r="3" spans="2:6" ht="21.6" x14ac:dyDescent="0.5">
      <c r="B3" s="35"/>
      <c r="C3" s="36" t="s">
        <v>58</v>
      </c>
      <c r="D3" s="79" t="s">
        <v>45</v>
      </c>
      <c r="E3" s="36" t="s">
        <v>72</v>
      </c>
      <c r="F3" s="79" t="s">
        <v>59</v>
      </c>
    </row>
    <row r="4" spans="2:6" x14ac:dyDescent="0.5">
      <c r="B4" s="37" t="s">
        <v>10</v>
      </c>
      <c r="C4" s="38">
        <f>'2568-คณะ,สำนัก'!C45</f>
        <v>10017</v>
      </c>
      <c r="D4" s="80">
        <f>'2568-คณะ,สำนัก'!D45</f>
        <v>43367.37</v>
      </c>
      <c r="E4" s="38">
        <f>'2569-คณะ,สำนัก'!C45</f>
        <v>22568</v>
      </c>
      <c r="F4" s="80">
        <f>'2569-คณะ,สำนัก'!D45</f>
        <v>84491.12</v>
      </c>
    </row>
    <row r="5" spans="2:6" x14ac:dyDescent="0.5">
      <c r="B5" s="37" t="s">
        <v>11</v>
      </c>
      <c r="C5" s="38">
        <f>'2568-คณะ,สำนัก'!E45</f>
        <v>9289</v>
      </c>
      <c r="D5" s="80">
        <f>'2568-คณะ,สำนัก'!F45</f>
        <v>41029.15</v>
      </c>
      <c r="E5" s="38">
        <f>'2569-คณะ,สำนัก'!E45</f>
        <v>12051</v>
      </c>
      <c r="F5" s="80">
        <f>'2569-คณะ,สำนัก'!F45</f>
        <v>52573.75</v>
      </c>
    </row>
    <row r="6" spans="2:6" x14ac:dyDescent="0.5">
      <c r="B6" s="37" t="s">
        <v>12</v>
      </c>
      <c r="C6" s="38">
        <f>'2568-คณะ,สำนัก'!G45</f>
        <v>11163</v>
      </c>
      <c r="D6" s="80">
        <f>'2568-คณะ,สำนัก'!H45</f>
        <v>49205.25</v>
      </c>
      <c r="E6" s="38">
        <f>'2569-คณะ,สำนัก'!G45</f>
        <v>10739</v>
      </c>
      <c r="F6" s="80">
        <f>'2569-คณะ,สำนัก'!H45</f>
        <v>46142.18</v>
      </c>
    </row>
    <row r="7" spans="2:6" x14ac:dyDescent="0.5">
      <c r="B7" s="37" t="s">
        <v>13</v>
      </c>
      <c r="C7" s="38">
        <f>'2568-คณะ,สำนัก'!I45</f>
        <v>11195</v>
      </c>
      <c r="D7" s="80">
        <f>'2568-คณะ,สำนัก'!J45</f>
        <v>50411.1</v>
      </c>
      <c r="E7" s="38">
        <f>'2569-คณะ,สำนัก'!I45</f>
        <v>10154</v>
      </c>
      <c r="F7" s="80">
        <f>'2569-คณะ,สำนัก'!J45</f>
        <v>44026.329999999994</v>
      </c>
    </row>
    <row r="8" spans="2:6" x14ac:dyDescent="0.5">
      <c r="B8" s="37" t="s">
        <v>14</v>
      </c>
      <c r="C8" s="38">
        <f>'2568-คณะ,สำนัก'!K45</f>
        <v>11671</v>
      </c>
      <c r="D8" s="80">
        <f>'2568-คณะ,สำนัก'!L45</f>
        <v>51514.64</v>
      </c>
      <c r="E8" s="38">
        <f>'2569-คณะ,สำนัก'!K45</f>
        <v>13737</v>
      </c>
      <c r="F8" s="80">
        <f>'2569-คณะ,สำนัก'!L45</f>
        <v>64388.939999999995</v>
      </c>
    </row>
    <row r="9" spans="2:6" x14ac:dyDescent="0.5">
      <c r="B9" s="37" t="s">
        <v>15</v>
      </c>
      <c r="C9" s="38">
        <f>'2568-คณะ,สำนัก'!M45</f>
        <v>11857</v>
      </c>
      <c r="D9" s="80">
        <f>'2568-คณะ,สำนัก'!N45</f>
        <v>54600.86</v>
      </c>
      <c r="E9" s="142">
        <v>0</v>
      </c>
      <c r="F9" s="80" t="e">
        <f>'2569-คณะ,สำนัก'!N45</f>
        <v>#DIV/0!</v>
      </c>
    </row>
    <row r="10" spans="2:6" x14ac:dyDescent="0.5">
      <c r="B10" s="37" t="s">
        <v>16</v>
      </c>
      <c r="C10" s="38">
        <f>'2568-คณะ,สำนัก'!O45</f>
        <v>15369</v>
      </c>
      <c r="D10" s="80">
        <f>'2568-คณะ,สำนัก'!P45</f>
        <v>74754.569999999992</v>
      </c>
      <c r="E10" s="38">
        <f>'2569-คณะ,สำนัก'!O45</f>
        <v>0</v>
      </c>
      <c r="F10" s="80" t="e">
        <f>'2569-คณะ,สำนัก'!P45</f>
        <v>#DIV/0!</v>
      </c>
    </row>
    <row r="11" spans="2:6" x14ac:dyDescent="0.5">
      <c r="B11" s="37" t="s">
        <v>17</v>
      </c>
      <c r="C11" s="38">
        <f>'2568-คณะ,สำนัก'!Q45</f>
        <v>13778</v>
      </c>
      <c r="D11" s="80">
        <f>'2568-คณะ,สำนัก'!R45</f>
        <v>64072.729999999996</v>
      </c>
      <c r="E11" s="38">
        <f>'2569-คณะ,สำนัก'!Q45</f>
        <v>0</v>
      </c>
      <c r="F11" s="80" t="e">
        <f>'2569-คณะ,สำนัก'!R45</f>
        <v>#DIV/0!</v>
      </c>
    </row>
    <row r="12" spans="2:6" x14ac:dyDescent="0.5">
      <c r="B12" s="37" t="s">
        <v>18</v>
      </c>
      <c r="C12" s="38">
        <f>'2568-คณะ,สำนัก'!S45</f>
        <v>14519</v>
      </c>
      <c r="D12" s="80">
        <f>'2568-คณะ,สำนัก'!T45</f>
        <v>68162.850000000006</v>
      </c>
      <c r="E12" s="38">
        <f>'2569-คณะ,สำนัก'!S45</f>
        <v>0</v>
      </c>
      <c r="F12" s="80" t="e">
        <f>'2569-คณะ,สำนัก'!T45</f>
        <v>#DIV/0!</v>
      </c>
    </row>
    <row r="13" spans="2:6" x14ac:dyDescent="0.5">
      <c r="B13" s="37" t="s">
        <v>19</v>
      </c>
      <c r="C13" s="38">
        <f>'2568-คณะ,สำนัก'!U45</f>
        <v>15404</v>
      </c>
      <c r="D13" s="80">
        <f>'2568-คณะ,สำนัก'!V45</f>
        <v>67851.88</v>
      </c>
      <c r="E13" s="38">
        <f>'2569-คณะ,สำนัก'!U45</f>
        <v>0</v>
      </c>
      <c r="F13" s="80" t="e">
        <f>'2569-คณะ,สำนัก'!V45</f>
        <v>#DIV/0!</v>
      </c>
    </row>
    <row r="14" spans="2:6" ht="19.2" customHeight="1" x14ac:dyDescent="0.5">
      <c r="B14" s="37" t="s">
        <v>20</v>
      </c>
      <c r="C14" s="38">
        <f>'2568-คณะ,สำนัก'!W45</f>
        <v>14340</v>
      </c>
      <c r="D14" s="80">
        <f>'2568-คณะ,สำนัก'!X45</f>
        <v>60798.04</v>
      </c>
      <c r="E14" s="38">
        <f>'2569-คณะ,สำนัก'!W45</f>
        <v>0</v>
      </c>
      <c r="F14" s="80" t="e">
        <f>'2569-คณะ,สำนัก'!X45</f>
        <v>#DIV/0!</v>
      </c>
    </row>
    <row r="15" spans="2:6" x14ac:dyDescent="0.5">
      <c r="B15" s="37" t="s">
        <v>21</v>
      </c>
      <c r="C15" s="38">
        <f>'2568-คณะ,สำนัก'!Y45</f>
        <v>19500</v>
      </c>
      <c r="D15" s="80">
        <f>'2568-คณะ,สำนัก'!Z45</f>
        <v>77258.91</v>
      </c>
      <c r="E15" s="38">
        <f>'2569-คณะ,สำนัก'!Y45</f>
        <v>0</v>
      </c>
      <c r="F15" s="80" t="e">
        <f>'2569-คณะ,สำนัก'!Z45</f>
        <v>#DIV/0!</v>
      </c>
    </row>
    <row r="30" spans="2:6" x14ac:dyDescent="0.5">
      <c r="B30" s="32" t="s">
        <v>9</v>
      </c>
      <c r="C30" s="33" t="str">
        <f>C2</f>
        <v>วิทยาลัยพลังงานทดแทน + ศูนย์วิจัยพลังงาน</v>
      </c>
      <c r="D30" s="76"/>
      <c r="E30" s="34"/>
      <c r="F30" s="81"/>
    </row>
    <row r="31" spans="2:6" x14ac:dyDescent="0.5">
      <c r="B31" s="35"/>
      <c r="C31" s="36" t="s">
        <v>45</v>
      </c>
      <c r="D31" s="79"/>
      <c r="E31" s="36" t="s">
        <v>59</v>
      </c>
      <c r="F31" s="82"/>
    </row>
    <row r="32" spans="2:6" x14ac:dyDescent="0.5">
      <c r="B32" s="37" t="s">
        <v>10</v>
      </c>
      <c r="C32" s="38">
        <f>D4</f>
        <v>43367.37</v>
      </c>
      <c r="D32" s="80"/>
      <c r="E32" s="38">
        <f>F4</f>
        <v>84491.12</v>
      </c>
      <c r="F32" s="83"/>
    </row>
    <row r="33" spans="2:6" x14ac:dyDescent="0.5">
      <c r="B33" s="37" t="s">
        <v>11</v>
      </c>
      <c r="C33" s="38">
        <f t="shared" ref="C33:C43" si="0">D5</f>
        <v>41029.15</v>
      </c>
      <c r="D33" s="80"/>
      <c r="E33" s="38">
        <f t="shared" ref="E33:E43" si="1">F5</f>
        <v>52573.75</v>
      </c>
      <c r="F33" s="83"/>
    </row>
    <row r="34" spans="2:6" x14ac:dyDescent="0.5">
      <c r="B34" s="37" t="s">
        <v>12</v>
      </c>
      <c r="C34" s="38">
        <f t="shared" si="0"/>
        <v>49205.25</v>
      </c>
      <c r="D34" s="80"/>
      <c r="E34" s="38">
        <f t="shared" si="1"/>
        <v>46142.18</v>
      </c>
      <c r="F34" s="83"/>
    </row>
    <row r="35" spans="2:6" x14ac:dyDescent="0.5">
      <c r="B35" s="37" t="s">
        <v>13</v>
      </c>
      <c r="C35" s="38">
        <f t="shared" si="0"/>
        <v>50411.1</v>
      </c>
      <c r="D35" s="80"/>
      <c r="E35" s="38">
        <f t="shared" si="1"/>
        <v>44026.329999999994</v>
      </c>
      <c r="F35" s="83"/>
    </row>
    <row r="36" spans="2:6" x14ac:dyDescent="0.5">
      <c r="B36" s="37" t="s">
        <v>14</v>
      </c>
      <c r="C36" s="38">
        <f t="shared" si="0"/>
        <v>51514.64</v>
      </c>
      <c r="D36" s="80"/>
      <c r="E36" s="38">
        <f t="shared" si="1"/>
        <v>64388.939999999995</v>
      </c>
      <c r="F36" s="83"/>
    </row>
    <row r="37" spans="2:6" x14ac:dyDescent="0.5">
      <c r="B37" s="37" t="s">
        <v>15</v>
      </c>
      <c r="C37" s="38">
        <f t="shared" si="0"/>
        <v>54600.86</v>
      </c>
      <c r="D37" s="80"/>
      <c r="E37" s="38" t="e">
        <f t="shared" si="1"/>
        <v>#DIV/0!</v>
      </c>
      <c r="F37" s="83"/>
    </row>
    <row r="38" spans="2:6" x14ac:dyDescent="0.5">
      <c r="B38" s="37" t="s">
        <v>16</v>
      </c>
      <c r="C38" s="38">
        <f t="shared" si="0"/>
        <v>74754.569999999992</v>
      </c>
      <c r="D38" s="80"/>
      <c r="E38" s="38" t="e">
        <f t="shared" si="1"/>
        <v>#DIV/0!</v>
      </c>
      <c r="F38" s="83"/>
    </row>
    <row r="39" spans="2:6" x14ac:dyDescent="0.5">
      <c r="B39" s="37" t="s">
        <v>17</v>
      </c>
      <c r="C39" s="38">
        <f t="shared" si="0"/>
        <v>64072.729999999996</v>
      </c>
      <c r="D39" s="80"/>
      <c r="E39" s="38" t="e">
        <f t="shared" si="1"/>
        <v>#DIV/0!</v>
      </c>
      <c r="F39" s="83"/>
    </row>
    <row r="40" spans="2:6" x14ac:dyDescent="0.5">
      <c r="B40" s="37" t="s">
        <v>18</v>
      </c>
      <c r="C40" s="38">
        <f t="shared" si="0"/>
        <v>68162.850000000006</v>
      </c>
      <c r="D40" s="80"/>
      <c r="E40" s="38" t="e">
        <f t="shared" si="1"/>
        <v>#DIV/0!</v>
      </c>
      <c r="F40" s="83"/>
    </row>
    <row r="41" spans="2:6" x14ac:dyDescent="0.5">
      <c r="B41" s="37" t="s">
        <v>19</v>
      </c>
      <c r="C41" s="38">
        <f t="shared" si="0"/>
        <v>67851.88</v>
      </c>
      <c r="D41" s="80"/>
      <c r="E41" s="38" t="e">
        <f t="shared" si="1"/>
        <v>#DIV/0!</v>
      </c>
      <c r="F41" s="83"/>
    </row>
    <row r="42" spans="2:6" x14ac:dyDescent="0.5">
      <c r="B42" s="37" t="s">
        <v>20</v>
      </c>
      <c r="C42" s="38">
        <f t="shared" si="0"/>
        <v>60798.04</v>
      </c>
      <c r="D42" s="80"/>
      <c r="E42" s="38" t="e">
        <f t="shared" si="1"/>
        <v>#DIV/0!</v>
      </c>
      <c r="F42" s="83"/>
    </row>
    <row r="43" spans="2:6" x14ac:dyDescent="0.5">
      <c r="B43" s="37" t="s">
        <v>21</v>
      </c>
      <c r="C43" s="38">
        <f t="shared" si="0"/>
        <v>77258.91</v>
      </c>
      <c r="D43" s="80"/>
      <c r="E43" s="38" t="e">
        <f t="shared" si="1"/>
        <v>#DIV/0!</v>
      </c>
      <c r="F43" s="8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P9" sqref="P9"/>
    </sheetView>
  </sheetViews>
  <sheetFormatPr defaultRowHeight="19.8" x14ac:dyDescent="0.5"/>
  <cols>
    <col min="1" max="1" width="0" style="78" hidden="1" customWidth="1"/>
    <col min="2" max="2" width="9" style="84" customWidth="1"/>
    <col min="3" max="3" width="12.77734375" style="84" customWidth="1"/>
    <col min="4" max="4" width="12.77734375" style="85" hidden="1" customWidth="1"/>
    <col min="5" max="5" width="12.77734375" style="84" customWidth="1"/>
    <col min="6" max="6" width="12.77734375" style="85" hidden="1" customWidth="1"/>
    <col min="7" max="14" width="10.77734375" style="78" customWidth="1"/>
    <col min="15" max="16384" width="8.88671875" style="78"/>
  </cols>
  <sheetData>
    <row r="2" spans="2:6" x14ac:dyDescent="0.5">
      <c r="B2" s="32" t="s">
        <v>9</v>
      </c>
      <c r="C2" s="33" t="s">
        <v>82</v>
      </c>
      <c r="D2" s="76"/>
      <c r="E2" s="34"/>
      <c r="F2" s="77"/>
    </row>
    <row r="3" spans="2:6" ht="21.6" x14ac:dyDescent="0.5">
      <c r="B3" s="35"/>
      <c r="C3" s="36" t="s">
        <v>58</v>
      </c>
      <c r="D3" s="79" t="s">
        <v>45</v>
      </c>
      <c r="E3" s="36" t="s">
        <v>72</v>
      </c>
      <c r="F3" s="79" t="s">
        <v>59</v>
      </c>
    </row>
    <row r="4" spans="2:6" x14ac:dyDescent="0.5">
      <c r="B4" s="37" t="s">
        <v>10</v>
      </c>
      <c r="C4" s="38">
        <f>'2568-คณะ,สำนัก'!C47</f>
        <v>56967.57</v>
      </c>
      <c r="D4" s="80">
        <f>'2568-คณะ,สำนัก'!D47</f>
        <v>268734.09999999998</v>
      </c>
      <c r="E4" s="38">
        <f>'2569-คณะ,สำนัก'!C47</f>
        <v>43462.1</v>
      </c>
      <c r="F4" s="80">
        <f>'2569-คณะ,สำนัก'!D47</f>
        <v>191692.96</v>
      </c>
    </row>
    <row r="5" spans="2:6" x14ac:dyDescent="0.5">
      <c r="B5" s="37" t="s">
        <v>11</v>
      </c>
      <c r="C5" s="38">
        <f>'2568-คณะ,สำนัก'!E47</f>
        <v>62850.39</v>
      </c>
      <c r="D5" s="80">
        <f>'2568-คณะ,สำนัก'!F47</f>
        <v>298001.42000000004</v>
      </c>
      <c r="E5" s="38">
        <f>'2569-คณะ,สำนัก'!E47</f>
        <v>48332.83</v>
      </c>
      <c r="F5" s="80">
        <f>'2569-คณะ,สำนัก'!F47</f>
        <v>215072.44000000003</v>
      </c>
    </row>
    <row r="6" spans="2:6" x14ac:dyDescent="0.5">
      <c r="B6" s="37" t="s">
        <v>12</v>
      </c>
      <c r="C6" s="38">
        <f>'2568-คณะ,สำนัก'!G47</f>
        <v>79996</v>
      </c>
      <c r="D6" s="80">
        <f>'2568-คณะ,สำนัก'!H47</f>
        <v>370714.54999999993</v>
      </c>
      <c r="E6" s="38">
        <f>'2569-คณะ,สำนัก'!G47</f>
        <v>58108.37</v>
      </c>
      <c r="F6" s="80">
        <f>'2569-คณะ,สำนัก'!H47</f>
        <v>254944.56999999998</v>
      </c>
    </row>
    <row r="7" spans="2:6" x14ac:dyDescent="0.5">
      <c r="B7" s="37" t="s">
        <v>13</v>
      </c>
      <c r="C7" s="38">
        <f>'2568-คณะ,สำนัก'!I47</f>
        <v>75163.459999999992</v>
      </c>
      <c r="D7" s="80">
        <f>'2568-คณะ,สำนัก'!J47</f>
        <v>343627.74999999994</v>
      </c>
      <c r="E7" s="38">
        <f>'2569-คณะ,สำนัก'!I47</f>
        <v>69294.209999999992</v>
      </c>
      <c r="F7" s="80">
        <f>'2569-คณะ,สำนัก'!J47</f>
        <v>299964.74999999994</v>
      </c>
    </row>
    <row r="8" spans="2:6" x14ac:dyDescent="0.5">
      <c r="B8" s="37" t="s">
        <v>14</v>
      </c>
      <c r="C8" s="38">
        <f>'2568-คณะ,สำนัก'!K47</f>
        <v>40665.800000000003</v>
      </c>
      <c r="D8" s="80">
        <f>'2568-คณะ,สำนัก'!L47</f>
        <v>264062.82</v>
      </c>
      <c r="E8" s="38">
        <f>'2569-คณะ,สำนัก'!K47</f>
        <v>58371.21</v>
      </c>
      <c r="F8" s="80">
        <f>'2569-คณะ,สำนัก'!L47</f>
        <v>256603.75</v>
      </c>
    </row>
    <row r="9" spans="2:6" x14ac:dyDescent="0.5">
      <c r="B9" s="37" t="s">
        <v>15</v>
      </c>
      <c r="C9" s="38">
        <f>'2568-คณะ,สำนัก'!M47</f>
        <v>45428.85</v>
      </c>
      <c r="D9" s="80">
        <f>'2568-คณะ,สำนัก'!N47</f>
        <v>206868.76</v>
      </c>
      <c r="E9" s="142">
        <v>0</v>
      </c>
      <c r="F9" s="80">
        <f>'2569-คณะ,สำนัก'!N47</f>
        <v>0</v>
      </c>
    </row>
    <row r="10" spans="2:6" x14ac:dyDescent="0.5">
      <c r="B10" s="37" t="s">
        <v>16</v>
      </c>
      <c r="C10" s="38">
        <f>'2568-คณะ,สำนัก'!O47</f>
        <v>38177.379999999997</v>
      </c>
      <c r="D10" s="80">
        <f>'2568-คณะ,สำนัก'!P47</f>
        <v>173131.52000000002</v>
      </c>
      <c r="E10" s="38">
        <f>'2569-คณะ,สำนัก'!O47</f>
        <v>0</v>
      </c>
      <c r="F10" s="80">
        <f>'2569-คณะ,สำนัก'!P47</f>
        <v>0</v>
      </c>
    </row>
    <row r="11" spans="2:6" x14ac:dyDescent="0.5">
      <c r="B11" s="37" t="s">
        <v>17</v>
      </c>
      <c r="C11" s="38">
        <f>'2568-คณะ,สำนัก'!Q47</f>
        <v>37044</v>
      </c>
      <c r="D11" s="80">
        <f>'2568-คณะ,สำนัก'!R47</f>
        <v>169682.07</v>
      </c>
      <c r="E11" s="38">
        <f>'2569-คณะ,สำนัก'!Q47</f>
        <v>0</v>
      </c>
      <c r="F11" s="80">
        <f>'2569-คณะ,สำนัก'!R47</f>
        <v>0</v>
      </c>
    </row>
    <row r="12" spans="2:6" x14ac:dyDescent="0.5">
      <c r="B12" s="37" t="s">
        <v>18</v>
      </c>
      <c r="C12" s="38">
        <f>'2568-คณะ,สำนัก'!S47</f>
        <v>40245.230000000003</v>
      </c>
      <c r="D12" s="80">
        <f>'2568-คณะ,สำนัก'!T47</f>
        <v>182839.94000000003</v>
      </c>
      <c r="E12" s="38">
        <f>'2569-คณะ,สำนัก'!S47</f>
        <v>0</v>
      </c>
      <c r="F12" s="80">
        <f>'2569-คณะ,สำนัก'!T47</f>
        <v>0</v>
      </c>
    </row>
    <row r="13" spans="2:6" x14ac:dyDescent="0.5">
      <c r="B13" s="37" t="s">
        <v>19</v>
      </c>
      <c r="C13" s="38">
        <f>'2568-คณะ,สำนัก'!U47</f>
        <v>41530.85</v>
      </c>
      <c r="D13" s="80">
        <f>'2568-คณะ,สำนัก'!V47</f>
        <v>192727.52</v>
      </c>
      <c r="E13" s="38">
        <f>'2569-คณะ,สำนัก'!U47</f>
        <v>0</v>
      </c>
      <c r="F13" s="80">
        <f>'2569-คณะ,สำนัก'!V47</f>
        <v>0</v>
      </c>
    </row>
    <row r="14" spans="2:6" ht="19.2" customHeight="1" x14ac:dyDescent="0.5">
      <c r="B14" s="37" t="s">
        <v>20</v>
      </c>
      <c r="C14" s="38">
        <f>'2568-คณะ,สำนัก'!W47</f>
        <v>31451.170000000002</v>
      </c>
      <c r="D14" s="80">
        <f>'2568-คณะ,สำนัก'!X47</f>
        <v>150293.74</v>
      </c>
      <c r="E14" s="38">
        <f>'2569-คณะ,สำนัก'!W47</f>
        <v>0</v>
      </c>
      <c r="F14" s="80">
        <f>'2569-คณะ,สำนัก'!X47</f>
        <v>0</v>
      </c>
    </row>
    <row r="15" spans="2:6" x14ac:dyDescent="0.5">
      <c r="B15" s="37" t="s">
        <v>21</v>
      </c>
      <c r="C15" s="38">
        <f>'2568-คณะ,สำนัก'!Y47</f>
        <v>34709.149999999994</v>
      </c>
      <c r="D15" s="80">
        <f>'2568-คณะ,สำนัก'!Z47</f>
        <v>156225.28999999998</v>
      </c>
      <c r="E15" s="38">
        <f>'2569-คณะ,สำนัก'!Y47</f>
        <v>0</v>
      </c>
      <c r="F15" s="80">
        <f>'2569-คณะ,สำนัก'!Z47</f>
        <v>0</v>
      </c>
    </row>
    <row r="30" spans="2:6" x14ac:dyDescent="0.5">
      <c r="B30" s="32" t="s">
        <v>9</v>
      </c>
      <c r="C30" s="33" t="str">
        <f>C2</f>
        <v xml:space="preserve">สำนักฟาร์มมหาวิทยาลัยแม่โจ้ </v>
      </c>
      <c r="D30" s="76"/>
      <c r="E30" s="34"/>
      <c r="F30" s="81"/>
    </row>
    <row r="31" spans="2:6" x14ac:dyDescent="0.5">
      <c r="B31" s="35"/>
      <c r="C31" s="36" t="s">
        <v>59</v>
      </c>
      <c r="D31" s="79"/>
      <c r="E31" s="36" t="s">
        <v>73</v>
      </c>
      <c r="F31" s="82"/>
    </row>
    <row r="32" spans="2:6" x14ac:dyDescent="0.5">
      <c r="B32" s="37" t="s">
        <v>10</v>
      </c>
      <c r="C32" s="38">
        <f>D4</f>
        <v>268734.09999999998</v>
      </c>
      <c r="D32" s="80"/>
      <c r="E32" s="38">
        <f>F4</f>
        <v>191692.96</v>
      </c>
      <c r="F32" s="83"/>
    </row>
    <row r="33" spans="2:6" x14ac:dyDescent="0.5">
      <c r="B33" s="37" t="s">
        <v>11</v>
      </c>
      <c r="C33" s="38">
        <f t="shared" ref="C33:C43" si="0">D5</f>
        <v>298001.42000000004</v>
      </c>
      <c r="D33" s="80"/>
      <c r="E33" s="38">
        <f t="shared" ref="E33:E43" si="1">F5</f>
        <v>215072.44000000003</v>
      </c>
      <c r="F33" s="83"/>
    </row>
    <row r="34" spans="2:6" x14ac:dyDescent="0.5">
      <c r="B34" s="37" t="s">
        <v>12</v>
      </c>
      <c r="C34" s="38">
        <f t="shared" si="0"/>
        <v>370714.54999999993</v>
      </c>
      <c r="D34" s="80"/>
      <c r="E34" s="38">
        <f t="shared" si="1"/>
        <v>254944.56999999998</v>
      </c>
      <c r="F34" s="83"/>
    </row>
    <row r="35" spans="2:6" x14ac:dyDescent="0.5">
      <c r="B35" s="37" t="s">
        <v>13</v>
      </c>
      <c r="C35" s="38">
        <f t="shared" si="0"/>
        <v>343627.74999999994</v>
      </c>
      <c r="D35" s="80"/>
      <c r="E35" s="38">
        <f t="shared" si="1"/>
        <v>299964.74999999994</v>
      </c>
      <c r="F35" s="83"/>
    </row>
    <row r="36" spans="2:6" x14ac:dyDescent="0.5">
      <c r="B36" s="37" t="s">
        <v>14</v>
      </c>
      <c r="C36" s="38">
        <f t="shared" si="0"/>
        <v>264062.82</v>
      </c>
      <c r="D36" s="80"/>
      <c r="E36" s="38">
        <f t="shared" si="1"/>
        <v>256603.75</v>
      </c>
      <c r="F36" s="83"/>
    </row>
    <row r="37" spans="2:6" x14ac:dyDescent="0.5">
      <c r="B37" s="37" t="s">
        <v>15</v>
      </c>
      <c r="C37" s="38">
        <f t="shared" si="0"/>
        <v>206868.76</v>
      </c>
      <c r="D37" s="80"/>
      <c r="E37" s="38">
        <f t="shared" si="1"/>
        <v>0</v>
      </c>
      <c r="F37" s="83"/>
    </row>
    <row r="38" spans="2:6" x14ac:dyDescent="0.5">
      <c r="B38" s="37" t="s">
        <v>16</v>
      </c>
      <c r="C38" s="38">
        <f t="shared" si="0"/>
        <v>173131.52000000002</v>
      </c>
      <c r="D38" s="80"/>
      <c r="E38" s="38">
        <f t="shared" si="1"/>
        <v>0</v>
      </c>
      <c r="F38" s="83"/>
    </row>
    <row r="39" spans="2:6" x14ac:dyDescent="0.5">
      <c r="B39" s="37" t="s">
        <v>17</v>
      </c>
      <c r="C39" s="38">
        <f t="shared" si="0"/>
        <v>169682.07</v>
      </c>
      <c r="D39" s="80"/>
      <c r="E39" s="38">
        <f t="shared" si="1"/>
        <v>0</v>
      </c>
      <c r="F39" s="83"/>
    </row>
    <row r="40" spans="2:6" x14ac:dyDescent="0.5">
      <c r="B40" s="37" t="s">
        <v>18</v>
      </c>
      <c r="C40" s="38">
        <f t="shared" si="0"/>
        <v>182839.94000000003</v>
      </c>
      <c r="D40" s="80"/>
      <c r="E40" s="38">
        <f t="shared" si="1"/>
        <v>0</v>
      </c>
      <c r="F40" s="83"/>
    </row>
    <row r="41" spans="2:6" x14ac:dyDescent="0.5">
      <c r="B41" s="37" t="s">
        <v>19</v>
      </c>
      <c r="C41" s="38">
        <f t="shared" si="0"/>
        <v>192727.52</v>
      </c>
      <c r="D41" s="80"/>
      <c r="E41" s="38">
        <f t="shared" si="1"/>
        <v>0</v>
      </c>
      <c r="F41" s="83"/>
    </row>
    <row r="42" spans="2:6" x14ac:dyDescent="0.5">
      <c r="B42" s="37" t="s">
        <v>20</v>
      </c>
      <c r="C42" s="38">
        <f t="shared" si="0"/>
        <v>150293.74</v>
      </c>
      <c r="D42" s="80"/>
      <c r="E42" s="38">
        <f t="shared" si="1"/>
        <v>0</v>
      </c>
      <c r="F42" s="83"/>
    </row>
    <row r="43" spans="2:6" x14ac:dyDescent="0.5">
      <c r="B43" s="37" t="s">
        <v>21</v>
      </c>
      <c r="C43" s="38">
        <f t="shared" si="0"/>
        <v>156225.28999999998</v>
      </c>
      <c r="D43" s="80"/>
      <c r="E43" s="38">
        <f t="shared" si="1"/>
        <v>0</v>
      </c>
      <c r="F43" s="8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T11" sqref="T11"/>
    </sheetView>
  </sheetViews>
  <sheetFormatPr defaultRowHeight="19.8" x14ac:dyDescent="0.5"/>
  <cols>
    <col min="1" max="1" width="0" style="78" hidden="1" customWidth="1"/>
    <col min="2" max="2" width="9" style="84" customWidth="1"/>
    <col min="3" max="3" width="12.77734375" style="84" customWidth="1"/>
    <col min="4" max="4" width="12.77734375" style="85" hidden="1" customWidth="1"/>
    <col min="5" max="5" width="12.77734375" style="84" customWidth="1"/>
    <col min="6" max="6" width="12.77734375" style="85" hidden="1" customWidth="1"/>
    <col min="7" max="14" width="10.77734375" style="78" customWidth="1"/>
    <col min="15" max="16384" width="8.88671875" style="78"/>
  </cols>
  <sheetData>
    <row r="2" spans="2:6" x14ac:dyDescent="0.5">
      <c r="B2" s="32" t="s">
        <v>9</v>
      </c>
      <c r="C2" s="33" t="s">
        <v>85</v>
      </c>
      <c r="D2" s="76"/>
      <c r="E2" s="34"/>
      <c r="F2" s="77"/>
    </row>
    <row r="3" spans="2:6" ht="21.6" x14ac:dyDescent="0.5">
      <c r="B3" s="35"/>
      <c r="C3" s="36" t="s">
        <v>58</v>
      </c>
      <c r="D3" s="79" t="s">
        <v>45</v>
      </c>
      <c r="E3" s="36" t="s">
        <v>72</v>
      </c>
      <c r="F3" s="79" t="s">
        <v>59</v>
      </c>
    </row>
    <row r="4" spans="2:6" x14ac:dyDescent="0.5">
      <c r="B4" s="37" t="s">
        <v>10</v>
      </c>
      <c r="C4" s="38">
        <f>'2568-คณะ,สำนัก'!C49</f>
        <v>70588.34</v>
      </c>
      <c r="D4" s="80">
        <f>'2568-คณะ,สำนัก'!D49</f>
        <v>309592.83999999997</v>
      </c>
      <c r="E4" s="38">
        <f>'2569-คณะ,สำนัก'!C49</f>
        <v>81831.570000000007</v>
      </c>
      <c r="F4" s="80">
        <f>'2569-คณะ,สำนัก'!D49</f>
        <v>339961.06</v>
      </c>
    </row>
    <row r="5" spans="2:6" x14ac:dyDescent="0.5">
      <c r="B5" s="37" t="s">
        <v>11</v>
      </c>
      <c r="C5" s="38">
        <f>'2568-คณะ,สำนัก'!E49</f>
        <v>74900.570000000007</v>
      </c>
      <c r="D5" s="80">
        <f>'2568-คณะ,สำนัก'!F49</f>
        <v>335643.18</v>
      </c>
      <c r="E5" s="38">
        <f>'2569-คณะ,สำนัก'!E49</f>
        <v>91553.2</v>
      </c>
      <c r="F5" s="80">
        <f>'2569-คณะ,สำนัก'!F49</f>
        <v>394156.27</v>
      </c>
    </row>
    <row r="6" spans="2:6" x14ac:dyDescent="0.5">
      <c r="B6" s="37" t="s">
        <v>12</v>
      </c>
      <c r="C6" s="38">
        <f>'2568-คณะ,สำนัก'!G49</f>
        <v>101697.33</v>
      </c>
      <c r="D6" s="80">
        <f>'2568-คณะ,สำนัก'!H49</f>
        <v>477466.3</v>
      </c>
      <c r="E6" s="38">
        <f>'2569-คณะ,สำนัก'!G49</f>
        <v>103493.59</v>
      </c>
      <c r="F6" s="80">
        <f>'2569-คณะ,สำนัก'!H49</f>
        <v>439651.31</v>
      </c>
    </row>
    <row r="7" spans="2:6" x14ac:dyDescent="0.5">
      <c r="B7" s="37" t="s">
        <v>13</v>
      </c>
      <c r="C7" s="38">
        <f>'2568-คณะ,สำนัก'!I49</f>
        <v>74370.3</v>
      </c>
      <c r="D7" s="80">
        <f>'2568-คณะ,สำนัก'!J49</f>
        <v>339208.9</v>
      </c>
      <c r="E7" s="38">
        <f>'2569-คณะ,สำนัก'!I49</f>
        <v>76773.709999999992</v>
      </c>
      <c r="F7" s="80">
        <f>'2569-คณะ,สำนัก'!J49</f>
        <v>330900.62</v>
      </c>
    </row>
    <row r="8" spans="2:6" x14ac:dyDescent="0.5">
      <c r="B8" s="37" t="s">
        <v>14</v>
      </c>
      <c r="C8" s="38">
        <f>'2568-คณะ,สำนัก'!K49</f>
        <v>110183.36</v>
      </c>
      <c r="D8" s="80">
        <f>'2568-คณะ,สำนัก'!L49</f>
        <v>335515.28000000003</v>
      </c>
      <c r="E8" s="38">
        <f>'2569-คณะ,สำนัก'!K49</f>
        <v>75198.78</v>
      </c>
      <c r="F8" s="80">
        <f>'2569-คณะ,สำนัก'!L49</f>
        <v>330007.89</v>
      </c>
    </row>
    <row r="9" spans="2:6" x14ac:dyDescent="0.5">
      <c r="B9" s="37" t="s">
        <v>15</v>
      </c>
      <c r="C9" s="38">
        <f>'2568-คณะ,สำนัก'!M49</f>
        <v>91551.18</v>
      </c>
      <c r="D9" s="80">
        <f>'2568-คณะ,สำนัก'!N49</f>
        <v>419156.92</v>
      </c>
      <c r="E9" s="142">
        <v>0</v>
      </c>
      <c r="F9" s="80">
        <f>'2569-คณะ,สำนัก'!N49</f>
        <v>0</v>
      </c>
    </row>
    <row r="10" spans="2:6" x14ac:dyDescent="0.5">
      <c r="B10" s="37" t="s">
        <v>16</v>
      </c>
      <c r="C10" s="38">
        <f>'2568-คณะ,สำนัก'!O49</f>
        <v>110183.36</v>
      </c>
      <c r="D10" s="80">
        <f>'2568-คณะ,สำนัก'!P49</f>
        <v>473524.87999999995</v>
      </c>
      <c r="E10" s="38">
        <f>'2569-คณะ,สำนัก'!O49</f>
        <v>0</v>
      </c>
      <c r="F10" s="80">
        <f>'2569-คณะ,สำนัก'!P49</f>
        <v>0</v>
      </c>
    </row>
    <row r="11" spans="2:6" x14ac:dyDescent="0.5">
      <c r="B11" s="37" t="s">
        <v>17</v>
      </c>
      <c r="C11" s="38">
        <f>'2568-คณะ,สำนัก'!Q49</f>
        <v>115490.72</v>
      </c>
      <c r="D11" s="80">
        <f>'2568-คณะ,สำนัก'!R49</f>
        <v>505793.19</v>
      </c>
      <c r="E11" s="38">
        <f>'2569-คณะ,สำนัก'!Q49</f>
        <v>0</v>
      </c>
      <c r="F11" s="80">
        <f>'2569-คณะ,สำนัก'!R49</f>
        <v>0</v>
      </c>
    </row>
    <row r="12" spans="2:6" x14ac:dyDescent="0.5">
      <c r="B12" s="37" t="s">
        <v>18</v>
      </c>
      <c r="C12" s="38">
        <f>'2568-คณะ,สำนัก'!S49</f>
        <v>123567.22</v>
      </c>
      <c r="D12" s="80">
        <f>'2568-คณะ,สำนัก'!T49</f>
        <v>529859.22</v>
      </c>
      <c r="E12" s="38">
        <f>'2569-คณะ,สำนัก'!S49</f>
        <v>0</v>
      </c>
      <c r="F12" s="80">
        <f>'2569-คณะ,สำนัก'!T49</f>
        <v>0</v>
      </c>
    </row>
    <row r="13" spans="2:6" x14ac:dyDescent="0.5">
      <c r="B13" s="37" t="s">
        <v>19</v>
      </c>
      <c r="C13" s="38">
        <f>'2568-คณะ,สำนัก'!U49</f>
        <v>113875.63</v>
      </c>
      <c r="D13" s="80">
        <f>'2568-คณะ,สำนัก'!V49</f>
        <v>483714.69</v>
      </c>
      <c r="E13" s="38">
        <f>'2569-คณะ,สำนัก'!U49</f>
        <v>0</v>
      </c>
      <c r="F13" s="80">
        <f>'2569-คณะ,สำนัก'!V49</f>
        <v>0</v>
      </c>
    </row>
    <row r="14" spans="2:6" ht="19.2" customHeight="1" x14ac:dyDescent="0.5">
      <c r="B14" s="37" t="s">
        <v>20</v>
      </c>
      <c r="C14" s="38">
        <f>'2568-คณะ,สำนัก'!W49</f>
        <v>76425.490000000005</v>
      </c>
      <c r="D14" s="80">
        <f>'2568-คณะ,สำนัก'!X49</f>
        <v>325925.44</v>
      </c>
      <c r="E14" s="38">
        <f>'2569-คณะ,สำนัก'!W49</f>
        <v>0</v>
      </c>
      <c r="F14" s="80">
        <f>'2569-คณะ,สำนัก'!X49</f>
        <v>0</v>
      </c>
    </row>
    <row r="15" spans="2:6" x14ac:dyDescent="0.5">
      <c r="B15" s="37" t="s">
        <v>21</v>
      </c>
      <c r="C15" s="38">
        <f>'2568-คณะ,สำนัก'!Y49</f>
        <v>85471.99</v>
      </c>
      <c r="D15" s="80">
        <f>'2568-คณะ,สำนัก'!Z49</f>
        <v>351250.99000000005</v>
      </c>
      <c r="E15" s="38">
        <f>'2569-คณะ,สำนัก'!Y49</f>
        <v>0</v>
      </c>
      <c r="F15" s="80">
        <f>'2569-คณะ,สำนัก'!Z49</f>
        <v>0</v>
      </c>
    </row>
    <row r="30" spans="2:6" x14ac:dyDescent="0.5">
      <c r="B30" s="32" t="s">
        <v>9</v>
      </c>
      <c r="C30" s="33" t="str">
        <f>C2</f>
        <v xml:space="preserve">มหาวิทยาลัยแม่โจ้-แพร่ เฉลิมพระเกียรติ
</v>
      </c>
      <c r="D30" s="76"/>
      <c r="E30" s="34"/>
      <c r="F30" s="81"/>
    </row>
    <row r="31" spans="2:6" x14ac:dyDescent="0.5">
      <c r="B31" s="35"/>
      <c r="C31" s="36" t="s">
        <v>59</v>
      </c>
      <c r="D31" s="79"/>
      <c r="E31" s="36" t="s">
        <v>73</v>
      </c>
      <c r="F31" s="82"/>
    </row>
    <row r="32" spans="2:6" x14ac:dyDescent="0.5">
      <c r="B32" s="37" t="s">
        <v>10</v>
      </c>
      <c r="C32" s="38">
        <f>D4</f>
        <v>309592.83999999997</v>
      </c>
      <c r="D32" s="80"/>
      <c r="E32" s="38">
        <f>F4</f>
        <v>339961.06</v>
      </c>
      <c r="F32" s="83"/>
    </row>
    <row r="33" spans="2:6" x14ac:dyDescent="0.5">
      <c r="B33" s="37" t="s">
        <v>11</v>
      </c>
      <c r="C33" s="38">
        <f t="shared" ref="C33:C43" si="0">D5</f>
        <v>335643.18</v>
      </c>
      <c r="D33" s="80"/>
      <c r="E33" s="38">
        <f t="shared" ref="E33:E43" si="1">F5</f>
        <v>394156.27</v>
      </c>
      <c r="F33" s="83"/>
    </row>
    <row r="34" spans="2:6" x14ac:dyDescent="0.5">
      <c r="B34" s="37" t="s">
        <v>12</v>
      </c>
      <c r="C34" s="38">
        <f t="shared" si="0"/>
        <v>477466.3</v>
      </c>
      <c r="D34" s="80"/>
      <c r="E34" s="38">
        <f t="shared" si="1"/>
        <v>439651.31</v>
      </c>
      <c r="F34" s="83"/>
    </row>
    <row r="35" spans="2:6" x14ac:dyDescent="0.5">
      <c r="B35" s="37" t="s">
        <v>13</v>
      </c>
      <c r="C35" s="38">
        <f t="shared" si="0"/>
        <v>339208.9</v>
      </c>
      <c r="D35" s="80"/>
      <c r="E35" s="38">
        <f t="shared" si="1"/>
        <v>330900.62</v>
      </c>
      <c r="F35" s="83"/>
    </row>
    <row r="36" spans="2:6" x14ac:dyDescent="0.5">
      <c r="B36" s="37" t="s">
        <v>14</v>
      </c>
      <c r="C36" s="38">
        <f t="shared" si="0"/>
        <v>335515.28000000003</v>
      </c>
      <c r="D36" s="80"/>
      <c r="E36" s="38">
        <f t="shared" si="1"/>
        <v>330007.89</v>
      </c>
      <c r="F36" s="83"/>
    </row>
    <row r="37" spans="2:6" x14ac:dyDescent="0.5">
      <c r="B37" s="37" t="s">
        <v>15</v>
      </c>
      <c r="C37" s="38">
        <f t="shared" si="0"/>
        <v>419156.92</v>
      </c>
      <c r="D37" s="80"/>
      <c r="E37" s="38">
        <f t="shared" si="1"/>
        <v>0</v>
      </c>
      <c r="F37" s="83"/>
    </row>
    <row r="38" spans="2:6" x14ac:dyDescent="0.5">
      <c r="B38" s="37" t="s">
        <v>16</v>
      </c>
      <c r="C38" s="38">
        <f t="shared" si="0"/>
        <v>473524.87999999995</v>
      </c>
      <c r="D38" s="80"/>
      <c r="E38" s="38">
        <f t="shared" si="1"/>
        <v>0</v>
      </c>
      <c r="F38" s="83"/>
    </row>
    <row r="39" spans="2:6" x14ac:dyDescent="0.5">
      <c r="B39" s="37" t="s">
        <v>17</v>
      </c>
      <c r="C39" s="38">
        <f t="shared" si="0"/>
        <v>505793.19</v>
      </c>
      <c r="D39" s="80"/>
      <c r="E39" s="38">
        <f t="shared" si="1"/>
        <v>0</v>
      </c>
      <c r="F39" s="83"/>
    </row>
    <row r="40" spans="2:6" x14ac:dyDescent="0.5">
      <c r="B40" s="37" t="s">
        <v>18</v>
      </c>
      <c r="C40" s="38">
        <f t="shared" si="0"/>
        <v>529859.22</v>
      </c>
      <c r="D40" s="80"/>
      <c r="E40" s="38">
        <f t="shared" si="1"/>
        <v>0</v>
      </c>
      <c r="F40" s="83"/>
    </row>
    <row r="41" spans="2:6" x14ac:dyDescent="0.5">
      <c r="B41" s="37" t="s">
        <v>19</v>
      </c>
      <c r="C41" s="38">
        <f t="shared" si="0"/>
        <v>483714.69</v>
      </c>
      <c r="D41" s="80"/>
      <c r="E41" s="38">
        <f t="shared" si="1"/>
        <v>0</v>
      </c>
      <c r="F41" s="83"/>
    </row>
    <row r="42" spans="2:6" x14ac:dyDescent="0.5">
      <c r="B42" s="37" t="s">
        <v>20</v>
      </c>
      <c r="C42" s="38">
        <f t="shared" si="0"/>
        <v>325925.44</v>
      </c>
      <c r="D42" s="80"/>
      <c r="E42" s="38">
        <f t="shared" si="1"/>
        <v>0</v>
      </c>
      <c r="F42" s="83"/>
    </row>
    <row r="43" spans="2:6" x14ac:dyDescent="0.5">
      <c r="B43" s="37" t="s">
        <v>21</v>
      </c>
      <c r="C43" s="38">
        <f t="shared" si="0"/>
        <v>351250.99000000005</v>
      </c>
      <c r="D43" s="80"/>
      <c r="E43" s="38">
        <f t="shared" si="1"/>
        <v>0</v>
      </c>
      <c r="F43" s="8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T36" sqref="T36"/>
    </sheetView>
  </sheetViews>
  <sheetFormatPr defaultRowHeight="19.8" x14ac:dyDescent="0.5"/>
  <cols>
    <col min="1" max="1" width="0" style="78" hidden="1" customWidth="1"/>
    <col min="2" max="2" width="9" style="84" customWidth="1"/>
    <col min="3" max="3" width="12.77734375" style="84" customWidth="1"/>
    <col min="4" max="4" width="12.77734375" style="85" hidden="1" customWidth="1"/>
    <col min="5" max="5" width="12.77734375" style="84" customWidth="1"/>
    <col min="6" max="6" width="12.77734375" style="85" hidden="1" customWidth="1"/>
    <col min="7" max="14" width="10.77734375" style="78" customWidth="1"/>
    <col min="15" max="16384" width="8.88671875" style="78"/>
  </cols>
  <sheetData>
    <row r="2" spans="2:6" x14ac:dyDescent="0.5">
      <c r="B2" s="32" t="s">
        <v>9</v>
      </c>
      <c r="C2" s="33" t="s">
        <v>86</v>
      </c>
      <c r="D2" s="76"/>
      <c r="E2" s="34"/>
      <c r="F2" s="77"/>
    </row>
    <row r="3" spans="2:6" ht="21.6" x14ac:dyDescent="0.5">
      <c r="B3" s="35"/>
      <c r="C3" s="36" t="s">
        <v>58</v>
      </c>
      <c r="D3" s="79" t="s">
        <v>45</v>
      </c>
      <c r="E3" s="36" t="s">
        <v>72</v>
      </c>
      <c r="F3" s="79" t="s">
        <v>59</v>
      </c>
    </row>
    <row r="4" spans="2:6" x14ac:dyDescent="0.5">
      <c r="B4" s="37" t="s">
        <v>10</v>
      </c>
      <c r="C4" s="38">
        <f>'2568-คณะ,สำนัก'!C51</f>
        <v>23185.29</v>
      </c>
      <c r="D4" s="80">
        <f>'2568-คณะ,สำนัก'!D51</f>
        <v>113567.71000000002</v>
      </c>
      <c r="E4" s="38">
        <f>'2569-คณะ,สำนัก'!C51</f>
        <v>27504.49</v>
      </c>
      <c r="F4" s="80">
        <f>'2569-คณะ,สำนัก'!D51</f>
        <v>125181.9</v>
      </c>
    </row>
    <row r="5" spans="2:6" x14ac:dyDescent="0.5">
      <c r="B5" s="37" t="s">
        <v>11</v>
      </c>
      <c r="C5" s="38">
        <f>'2568-คณะ,สำนัก'!E51</f>
        <v>22792.94</v>
      </c>
      <c r="D5" s="80">
        <f>'2568-คณะ,สำนัก'!F51</f>
        <v>113410.39999999998</v>
      </c>
      <c r="E5" s="38">
        <f>'2569-คณะ,สำนัก'!E51</f>
        <v>29699.910000000003</v>
      </c>
      <c r="F5" s="80">
        <f>'2569-คณะ,สำนัก'!F51</f>
        <v>140053.87</v>
      </c>
    </row>
    <row r="6" spans="2:6" x14ac:dyDescent="0.5">
      <c r="B6" s="37" t="s">
        <v>12</v>
      </c>
      <c r="C6" s="38">
        <f>'2568-คณะ,สำนัก'!G51</f>
        <v>30884.41</v>
      </c>
      <c r="D6" s="80">
        <f>'2568-คณะ,สำนัก'!H51</f>
        <v>154274.63</v>
      </c>
      <c r="E6" s="38">
        <f>'2569-คณะ,สำนัก'!G51</f>
        <v>31940.25</v>
      </c>
      <c r="F6" s="80">
        <f>'2569-คณะ,สำนัก'!H51</f>
        <v>122122.85</v>
      </c>
    </row>
    <row r="7" spans="2:6" x14ac:dyDescent="0.5">
      <c r="B7" s="37" t="s">
        <v>13</v>
      </c>
      <c r="C7" s="38">
        <f>'2568-คณะ,สำนัก'!I51</f>
        <v>25711.37</v>
      </c>
      <c r="D7" s="80">
        <f>'2568-คณะ,สำนัก'!J51</f>
        <v>125168.59</v>
      </c>
      <c r="E7" s="38">
        <f>'2569-คณะ,สำนัก'!I51</f>
        <v>24779.03</v>
      </c>
      <c r="F7" s="80">
        <f>'2569-คณะ,สำนัก'!J51</f>
        <v>113100.94</v>
      </c>
    </row>
    <row r="8" spans="2:6" x14ac:dyDescent="0.5">
      <c r="B8" s="37" t="s">
        <v>14</v>
      </c>
      <c r="C8" s="38">
        <f>'2568-คณะ,สำนัก'!K51</f>
        <v>33578.479999999996</v>
      </c>
      <c r="D8" s="80">
        <f>'2568-คณะ,สำนัก'!L51</f>
        <v>135076.6</v>
      </c>
      <c r="E8" s="38">
        <f>'2569-คณะ,สำนัก'!K51</f>
        <v>24496.739999999998</v>
      </c>
      <c r="F8" s="80">
        <f>'2569-คณะ,สำนัก'!L51</f>
        <v>113626.17000000001</v>
      </c>
    </row>
    <row r="9" spans="2:6" x14ac:dyDescent="0.5">
      <c r="B9" s="37" t="s">
        <v>15</v>
      </c>
      <c r="C9" s="38">
        <f>'2568-คณะ,สำนัก'!M51</f>
        <v>25986.32</v>
      </c>
      <c r="D9" s="80">
        <f>'2568-คณะ,สำนัก'!N51</f>
        <v>130718.26</v>
      </c>
      <c r="E9" s="142">
        <v>0</v>
      </c>
      <c r="F9" s="80">
        <f>'2569-คณะ,สำนัก'!N51</f>
        <v>0</v>
      </c>
    </row>
    <row r="10" spans="2:6" x14ac:dyDescent="0.5">
      <c r="B10" s="37" t="s">
        <v>16</v>
      </c>
      <c r="C10" s="38">
        <f>'2568-คณะ,สำนัก'!O51</f>
        <v>33578.479999999996</v>
      </c>
      <c r="D10" s="80">
        <f>'2568-คณะ,สำนัก'!P51</f>
        <v>159317.13999999998</v>
      </c>
      <c r="E10" s="38">
        <f>'2569-คณะ,สำนัก'!O51</f>
        <v>0</v>
      </c>
      <c r="F10" s="80">
        <f>'2569-คณะ,สำนัก'!P51</f>
        <v>0</v>
      </c>
    </row>
    <row r="11" spans="2:6" x14ac:dyDescent="0.5">
      <c r="B11" s="37" t="s">
        <v>17</v>
      </c>
      <c r="C11" s="38">
        <f>'2568-คณะ,สำนัก'!Q51</f>
        <v>33075.600000000006</v>
      </c>
      <c r="D11" s="80">
        <f>'2568-คณะ,สำนัก'!R51</f>
        <v>162834.59</v>
      </c>
      <c r="E11" s="38">
        <f>'2569-คณะ,สำนัก'!Q51</f>
        <v>0</v>
      </c>
      <c r="F11" s="80">
        <f>'2569-คณะ,สำนัก'!R51</f>
        <v>0</v>
      </c>
    </row>
    <row r="12" spans="2:6" x14ac:dyDescent="0.5">
      <c r="B12" s="37" t="s">
        <v>18</v>
      </c>
      <c r="C12" s="38">
        <f>'2568-คณะ,สำนัก'!S51</f>
        <v>30322.760000000002</v>
      </c>
      <c r="D12" s="80">
        <f>'2568-คณะ,สำนัก'!T51</f>
        <v>147224.35999999999</v>
      </c>
      <c r="E12" s="38">
        <f>'2569-คณะ,สำนัก'!S51</f>
        <v>0</v>
      </c>
      <c r="F12" s="80">
        <f>'2569-คณะ,สำนัก'!T51</f>
        <v>0</v>
      </c>
    </row>
    <row r="13" spans="2:6" x14ac:dyDescent="0.5">
      <c r="B13" s="37" t="s">
        <v>19</v>
      </c>
      <c r="C13" s="38">
        <f>'2568-คณะ,สำนัก'!U51</f>
        <v>29375.53</v>
      </c>
      <c r="D13" s="80">
        <f>'2568-คณะ,สำนัก'!V51</f>
        <v>138270.5</v>
      </c>
      <c r="E13" s="38">
        <f>'2569-คณะ,สำนัก'!U51</f>
        <v>0</v>
      </c>
      <c r="F13" s="80">
        <f>'2569-คณะ,สำนัก'!V51</f>
        <v>0</v>
      </c>
    </row>
    <row r="14" spans="2:6" ht="19.2" customHeight="1" x14ac:dyDescent="0.5">
      <c r="B14" s="37" t="s">
        <v>20</v>
      </c>
      <c r="C14" s="38">
        <f>'2568-คณะ,สำนัก'!W51</f>
        <v>25545.29</v>
      </c>
      <c r="D14" s="80">
        <f>'2568-คณะ,สำนัก'!X51</f>
        <v>121685.64</v>
      </c>
      <c r="E14" s="38">
        <f>'2569-คณะ,สำนัก'!W51</f>
        <v>0</v>
      </c>
      <c r="F14" s="80">
        <f>'2569-คณะ,สำนัก'!X51</f>
        <v>0</v>
      </c>
    </row>
    <row r="15" spans="2:6" x14ac:dyDescent="0.5">
      <c r="B15" s="37" t="s">
        <v>21</v>
      </c>
      <c r="C15" s="38">
        <f>'2568-คณะ,สำนัก'!Y51</f>
        <v>28177.820000000003</v>
      </c>
      <c r="D15" s="80">
        <f>'2568-คณะ,สำนัก'!Z51</f>
        <v>130765.27999999998</v>
      </c>
      <c r="E15" s="38">
        <f>'2569-คณะ,สำนัก'!Y51</f>
        <v>0</v>
      </c>
      <c r="F15" s="80">
        <f>'2569-คณะ,สำนัก'!Z51</f>
        <v>0</v>
      </c>
    </row>
    <row r="30" spans="2:6" x14ac:dyDescent="0.5">
      <c r="B30" s="32" t="s">
        <v>9</v>
      </c>
      <c r="C30" s="33" t="str">
        <f>C2</f>
        <v xml:space="preserve">มหาวิทยาลัยแม่โจ้ - ชุมพร
</v>
      </c>
      <c r="D30" s="76"/>
      <c r="E30" s="34"/>
      <c r="F30" s="81"/>
    </row>
    <row r="31" spans="2:6" x14ac:dyDescent="0.5">
      <c r="B31" s="35"/>
      <c r="C31" s="36" t="s">
        <v>59</v>
      </c>
      <c r="D31" s="79"/>
      <c r="E31" s="36" t="s">
        <v>73</v>
      </c>
      <c r="F31" s="82"/>
    </row>
    <row r="32" spans="2:6" x14ac:dyDescent="0.5">
      <c r="B32" s="37" t="s">
        <v>10</v>
      </c>
      <c r="C32" s="38">
        <f>D4</f>
        <v>113567.71000000002</v>
      </c>
      <c r="D32" s="80"/>
      <c r="E32" s="38">
        <f>F4</f>
        <v>125181.9</v>
      </c>
      <c r="F32" s="83"/>
    </row>
    <row r="33" spans="2:6" x14ac:dyDescent="0.5">
      <c r="B33" s="37" t="s">
        <v>11</v>
      </c>
      <c r="C33" s="38">
        <f t="shared" ref="C33:C43" si="0">D5</f>
        <v>113410.39999999998</v>
      </c>
      <c r="D33" s="80"/>
      <c r="E33" s="38">
        <f t="shared" ref="E33:E43" si="1">F5</f>
        <v>140053.87</v>
      </c>
      <c r="F33" s="83"/>
    </row>
    <row r="34" spans="2:6" x14ac:dyDescent="0.5">
      <c r="B34" s="37" t="s">
        <v>12</v>
      </c>
      <c r="C34" s="38">
        <f t="shared" si="0"/>
        <v>154274.63</v>
      </c>
      <c r="D34" s="80"/>
      <c r="E34" s="38">
        <f t="shared" si="1"/>
        <v>122122.85</v>
      </c>
      <c r="F34" s="83"/>
    </row>
    <row r="35" spans="2:6" x14ac:dyDescent="0.5">
      <c r="B35" s="37" t="s">
        <v>13</v>
      </c>
      <c r="C35" s="38">
        <f t="shared" si="0"/>
        <v>125168.59</v>
      </c>
      <c r="D35" s="80"/>
      <c r="E35" s="38">
        <f t="shared" si="1"/>
        <v>113100.94</v>
      </c>
      <c r="F35" s="83"/>
    </row>
    <row r="36" spans="2:6" x14ac:dyDescent="0.5">
      <c r="B36" s="37" t="s">
        <v>14</v>
      </c>
      <c r="C36" s="38">
        <f t="shared" si="0"/>
        <v>135076.6</v>
      </c>
      <c r="D36" s="80"/>
      <c r="E36" s="38">
        <f t="shared" si="1"/>
        <v>113626.17000000001</v>
      </c>
      <c r="F36" s="83"/>
    </row>
    <row r="37" spans="2:6" x14ac:dyDescent="0.5">
      <c r="B37" s="37" t="s">
        <v>15</v>
      </c>
      <c r="C37" s="38">
        <f t="shared" si="0"/>
        <v>130718.26</v>
      </c>
      <c r="D37" s="80"/>
      <c r="E37" s="38">
        <f t="shared" si="1"/>
        <v>0</v>
      </c>
      <c r="F37" s="83"/>
    </row>
    <row r="38" spans="2:6" x14ac:dyDescent="0.5">
      <c r="B38" s="37" t="s">
        <v>16</v>
      </c>
      <c r="C38" s="38">
        <f t="shared" si="0"/>
        <v>159317.13999999998</v>
      </c>
      <c r="D38" s="80"/>
      <c r="E38" s="38">
        <f t="shared" si="1"/>
        <v>0</v>
      </c>
      <c r="F38" s="83"/>
    </row>
    <row r="39" spans="2:6" x14ac:dyDescent="0.5">
      <c r="B39" s="37" t="s">
        <v>17</v>
      </c>
      <c r="C39" s="38">
        <f t="shared" si="0"/>
        <v>162834.59</v>
      </c>
      <c r="D39" s="80"/>
      <c r="E39" s="38">
        <f t="shared" si="1"/>
        <v>0</v>
      </c>
      <c r="F39" s="83"/>
    </row>
    <row r="40" spans="2:6" x14ac:dyDescent="0.5">
      <c r="B40" s="37" t="s">
        <v>18</v>
      </c>
      <c r="C40" s="38">
        <f t="shared" si="0"/>
        <v>147224.35999999999</v>
      </c>
      <c r="D40" s="80"/>
      <c r="E40" s="38">
        <f t="shared" si="1"/>
        <v>0</v>
      </c>
      <c r="F40" s="83"/>
    </row>
    <row r="41" spans="2:6" x14ac:dyDescent="0.5">
      <c r="B41" s="37" t="s">
        <v>19</v>
      </c>
      <c r="C41" s="38">
        <f t="shared" si="0"/>
        <v>138270.5</v>
      </c>
      <c r="D41" s="80"/>
      <c r="E41" s="38">
        <f t="shared" si="1"/>
        <v>0</v>
      </c>
      <c r="F41" s="83"/>
    </row>
    <row r="42" spans="2:6" x14ac:dyDescent="0.5">
      <c r="B42" s="37" t="s">
        <v>20</v>
      </c>
      <c r="C42" s="38">
        <f t="shared" si="0"/>
        <v>121685.64</v>
      </c>
      <c r="D42" s="80"/>
      <c r="E42" s="38">
        <f t="shared" si="1"/>
        <v>0</v>
      </c>
      <c r="F42" s="83"/>
    </row>
    <row r="43" spans="2:6" x14ac:dyDescent="0.5">
      <c r="B43" s="37" t="s">
        <v>21</v>
      </c>
      <c r="C43" s="38">
        <f t="shared" si="0"/>
        <v>130765.27999999998</v>
      </c>
      <c r="D43" s="80"/>
      <c r="E43" s="38">
        <f t="shared" si="1"/>
        <v>0</v>
      </c>
      <c r="F43" s="8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J51"/>
  <sheetViews>
    <sheetView showGridLines="0" view="pageBreakPreview" zoomScaleNormal="100" zoomScaleSheetLayoutView="100" workbookViewId="0">
      <pane xSplit="4404" ySplit="1740" topLeftCell="R1" activePane="bottomRight"/>
      <selection sqref="A1:XFD1048576"/>
      <selection pane="topRight" activeCell="AI1" sqref="AA1:AI1048576"/>
      <selection pane="bottomLeft" activeCell="A7" sqref="A7"/>
      <selection pane="bottomRight" activeCell="AL10" sqref="AL10"/>
    </sheetView>
  </sheetViews>
  <sheetFormatPr defaultColWidth="9.109375" defaultRowHeight="20.399999999999999" x14ac:dyDescent="0.55000000000000004"/>
  <cols>
    <col min="1" max="1" width="6.6640625" style="21" customWidth="1"/>
    <col min="2" max="2" width="30.21875" style="2" customWidth="1"/>
    <col min="3" max="3" width="10.5546875" style="4" customWidth="1"/>
    <col min="4" max="4" width="11.5546875" style="5" customWidth="1"/>
    <col min="5" max="5" width="11.5546875" style="4" customWidth="1"/>
    <col min="6" max="6" width="11.44140625" style="5" customWidth="1"/>
    <col min="7" max="7" width="11.33203125" style="4" customWidth="1"/>
    <col min="8" max="8" width="11.44140625" style="5" customWidth="1"/>
    <col min="9" max="9" width="10.5546875" style="22" customWidth="1"/>
    <col min="10" max="10" width="11.44140625" style="23" customWidth="1"/>
    <col min="11" max="11" width="11.109375" style="22" customWidth="1"/>
    <col min="12" max="12" width="11.44140625" style="23" customWidth="1"/>
    <col min="13" max="13" width="9.88671875" style="4" customWidth="1"/>
    <col min="14" max="14" width="11.44140625" style="91" customWidth="1"/>
    <col min="15" max="15" width="10.5546875" style="4" customWidth="1"/>
    <col min="16" max="16" width="11.44140625" style="5" customWidth="1"/>
    <col min="17" max="17" width="10.5546875" style="4" customWidth="1"/>
    <col min="18" max="18" width="11.44140625" style="5" customWidth="1"/>
    <col min="19" max="19" width="11.44140625" style="4" customWidth="1"/>
    <col min="20" max="20" width="11.5546875" style="5" customWidth="1"/>
    <col min="21" max="21" width="10.5546875" style="4" customWidth="1"/>
    <col min="22" max="22" width="11.21875" style="5" customWidth="1"/>
    <col min="23" max="23" width="10.5546875" style="4" customWidth="1"/>
    <col min="24" max="24" width="11.44140625" style="5" customWidth="1"/>
    <col min="25" max="25" width="11.6640625" style="4" customWidth="1"/>
    <col min="26" max="26" width="12.109375" style="5" customWidth="1"/>
    <col min="27" max="28" width="12.109375" style="5" hidden="1" customWidth="1"/>
    <col min="29" max="29" width="9.109375" style="3" hidden="1" customWidth="1"/>
    <col min="30" max="35" width="12.77734375" style="52" hidden="1" customWidth="1"/>
    <col min="36" max="44" width="9.109375" style="3" customWidth="1"/>
    <col min="45" max="16384" width="9.109375" style="3"/>
  </cols>
  <sheetData>
    <row r="1" spans="1:35" ht="31.5" customHeight="1" x14ac:dyDescent="0.6">
      <c r="A1" s="1" t="s">
        <v>36</v>
      </c>
      <c r="F1" s="6"/>
      <c r="G1" s="7"/>
      <c r="I1" s="8"/>
      <c r="J1" s="9"/>
      <c r="K1" s="8"/>
      <c r="L1" s="9"/>
      <c r="M1" s="7"/>
      <c r="N1" s="42"/>
      <c r="O1" s="7"/>
      <c r="Q1" s="7"/>
      <c r="R1" s="6"/>
      <c r="V1" s="6"/>
    </row>
    <row r="2" spans="1:35" x14ac:dyDescent="0.55000000000000004">
      <c r="A2" s="10" t="s">
        <v>0</v>
      </c>
      <c r="B2" s="11" t="s">
        <v>1</v>
      </c>
      <c r="C2" s="12" t="s">
        <v>46</v>
      </c>
      <c r="D2" s="13"/>
      <c r="E2" s="12" t="s">
        <v>47</v>
      </c>
      <c r="F2" s="13"/>
      <c r="G2" s="12" t="s">
        <v>48</v>
      </c>
      <c r="H2" s="13"/>
      <c r="I2" s="89" t="s">
        <v>49</v>
      </c>
      <c r="J2" s="14"/>
      <c r="K2" s="15" t="s">
        <v>50</v>
      </c>
      <c r="L2" s="14"/>
      <c r="M2" s="24" t="s">
        <v>51</v>
      </c>
      <c r="N2" s="13"/>
      <c r="O2" s="24" t="s">
        <v>52</v>
      </c>
      <c r="P2" s="13"/>
      <c r="Q2" s="12" t="s">
        <v>53</v>
      </c>
      <c r="R2" s="13"/>
      <c r="S2" s="12" t="s">
        <v>54</v>
      </c>
      <c r="T2" s="13"/>
      <c r="U2" s="12" t="s">
        <v>55</v>
      </c>
      <c r="V2" s="13"/>
      <c r="W2" s="12" t="s">
        <v>56</v>
      </c>
      <c r="X2" s="13"/>
      <c r="Y2" s="12" t="s">
        <v>57</v>
      </c>
      <c r="Z2" s="13"/>
      <c r="AA2" s="27" t="s">
        <v>37</v>
      </c>
      <c r="AB2" s="28"/>
      <c r="AD2" s="27" t="s">
        <v>43</v>
      </c>
      <c r="AE2" s="28"/>
      <c r="AF2" s="27" t="s">
        <v>42</v>
      </c>
      <c r="AG2" s="28"/>
      <c r="AH2" s="27" t="s">
        <v>41</v>
      </c>
      <c r="AI2" s="28"/>
    </row>
    <row r="3" spans="1:35" x14ac:dyDescent="0.55000000000000004">
      <c r="A3" s="16"/>
      <c r="B3" s="17"/>
      <c r="C3" s="18" t="s">
        <v>2</v>
      </c>
      <c r="D3" s="19" t="s">
        <v>3</v>
      </c>
      <c r="E3" s="18" t="s">
        <v>2</v>
      </c>
      <c r="F3" s="19" t="s">
        <v>3</v>
      </c>
      <c r="G3" s="18" t="s">
        <v>2</v>
      </c>
      <c r="H3" s="19" t="s">
        <v>3</v>
      </c>
      <c r="I3" s="90" t="s">
        <v>2</v>
      </c>
      <c r="J3" s="19" t="s">
        <v>3</v>
      </c>
      <c r="K3" s="20" t="s">
        <v>2</v>
      </c>
      <c r="L3" s="19" t="s">
        <v>3</v>
      </c>
      <c r="M3" s="25" t="s">
        <v>2</v>
      </c>
      <c r="N3" s="19" t="s">
        <v>3</v>
      </c>
      <c r="O3" s="25" t="s">
        <v>2</v>
      </c>
      <c r="P3" s="19" t="s">
        <v>3</v>
      </c>
      <c r="Q3" s="18" t="s">
        <v>2</v>
      </c>
      <c r="R3" s="19" t="s">
        <v>3</v>
      </c>
      <c r="S3" s="18" t="s">
        <v>2</v>
      </c>
      <c r="T3" s="19" t="s">
        <v>3</v>
      </c>
      <c r="U3" s="18" t="s">
        <v>2</v>
      </c>
      <c r="V3" s="19" t="s">
        <v>3</v>
      </c>
      <c r="W3" s="18" t="s">
        <v>2</v>
      </c>
      <c r="X3" s="19" t="s">
        <v>3</v>
      </c>
      <c r="Y3" s="18" t="s">
        <v>2</v>
      </c>
      <c r="Z3" s="19" t="s">
        <v>3</v>
      </c>
      <c r="AA3" s="18" t="s">
        <v>2</v>
      </c>
      <c r="AB3" s="19" t="s">
        <v>3</v>
      </c>
      <c r="AD3" s="26" t="s">
        <v>2</v>
      </c>
      <c r="AE3" s="19" t="s">
        <v>3</v>
      </c>
      <c r="AF3" s="26" t="s">
        <v>2</v>
      </c>
      <c r="AG3" s="19" t="s">
        <v>3</v>
      </c>
      <c r="AH3" s="26" t="s">
        <v>2</v>
      </c>
      <c r="AI3" s="19" t="s">
        <v>3</v>
      </c>
    </row>
    <row r="4" spans="1:35" x14ac:dyDescent="0.55000000000000004">
      <c r="A4" s="118" t="s">
        <v>75</v>
      </c>
      <c r="B4" s="103"/>
      <c r="C4" s="60"/>
      <c r="D4" s="61"/>
      <c r="E4" s="60"/>
      <c r="F4" s="61"/>
      <c r="G4" s="60"/>
      <c r="H4" s="61"/>
      <c r="I4" s="145"/>
      <c r="J4" s="146"/>
      <c r="K4" s="145"/>
      <c r="L4" s="146"/>
      <c r="M4" s="60"/>
      <c r="N4" s="61"/>
      <c r="O4" s="60"/>
      <c r="P4" s="61"/>
      <c r="Q4" s="60"/>
      <c r="R4" s="61"/>
      <c r="S4" s="60"/>
      <c r="T4" s="61"/>
      <c r="U4" s="60"/>
      <c r="V4" s="61"/>
      <c r="W4" s="60"/>
      <c r="X4" s="61"/>
      <c r="Y4" s="60"/>
      <c r="Z4" s="61"/>
      <c r="AA4" s="60"/>
      <c r="AB4" s="61"/>
      <c r="AD4" s="3"/>
      <c r="AE4" s="3"/>
      <c r="AF4" s="3"/>
      <c r="AG4" s="3"/>
      <c r="AH4" s="3"/>
      <c r="AI4" s="3"/>
    </row>
    <row r="5" spans="1:35" x14ac:dyDescent="0.55000000000000004">
      <c r="A5" s="104">
        <v>1</v>
      </c>
      <c r="B5" s="105" t="s">
        <v>75</v>
      </c>
      <c r="C5" s="106">
        <f>'[7]2568-อาคาร-หักร้านค้าภายในอาคาร'!F29+'[7]2568-อาคาร-หักร้านค้าภายในอาคาร'!F49+'[7]2568-อาคาร-หักร้านค้าภายในอาคาร'!F161+'[7]2568-อาคาร-หักร้านค้าภายในอาคาร'!F167+'[7]2568-อาคาร-หักร้านค้าภายในอาคาร'!F171+'[7]2568-อาคาร-หักร้านค้าภายในอาคาร'!F45</f>
        <v>98159.72</v>
      </c>
      <c r="D5" s="106">
        <f>'[7]2568-อาคาร-หักร้านค้าภายในอาคาร'!G29+'[7]2568-อาคาร-หักร้านค้าภายในอาคาร'!G49+'[7]2568-อาคาร-หักร้านค้าภายในอาคาร'!G161+'[7]2568-อาคาร-หักร้านค้าภายในอาคาร'!G167+'[7]2568-อาคาร-หักร้านค้าภายในอาคาร'!G171+'[7]2568-อาคาร-หักร้านค้าภายในอาคาร'!G45</f>
        <v>412035.69203627884</v>
      </c>
      <c r="E5" s="106">
        <f>'[7]2568-อาคาร-หักร้านค้าภายในอาคาร'!H29+'[7]2568-อาคาร-หักร้านค้าภายในอาคาร'!H49+'[7]2568-อาคาร-หักร้านค้าภายในอาคาร'!H161+'[7]2568-อาคาร-หักร้านค้าภายในอาคาร'!H167+'[7]2568-อาคาร-หักร้านค้าภายในอาคาร'!H171+'[7]2568-อาคาร-หักร้านค้าภายในอาคาร'!H45</f>
        <v>125725.39000000001</v>
      </c>
      <c r="F5" s="106">
        <f>'[7]2568-อาคาร-หักร้านค้าภายในอาคาร'!I29+'[7]2568-อาคาร-หักร้านค้าภายในอาคาร'!I49+'[7]2568-อาคาร-หักร้านค้าภายในอาคาร'!I161+'[7]2568-อาคาร-หักร้านค้าภายในอาคาร'!I167+'[7]2568-อาคาร-หักร้านค้าภายในอาคาร'!I171+'[7]2568-อาคาร-หักร้านค้าภายในอาคาร'!I45</f>
        <v>545985.17790966597</v>
      </c>
      <c r="G5" s="106">
        <f>'[7]2568-อาคาร-หักร้านค้าภายในอาคาร'!J29+'[7]2568-อาคาร-หักร้านค้าภายในอาคาร'!J49+'[7]2568-อาคาร-หักร้านค้าภายในอาคาร'!J161+'[7]2568-อาคาร-หักร้านค้าภายในอาคาร'!J167+'[7]2568-อาคาร-หักร้านค้าภายในอาคาร'!J171+'[7]2568-อาคาร-หักร้านค้าภายในอาคาร'!J45</f>
        <v>119642.5199999998</v>
      </c>
      <c r="H5" s="106">
        <f>'[7]2568-อาคาร-หักร้านค้าภายในอาคาร'!K29+'[7]2568-อาคาร-หักร้านค้าภายในอาคาร'!K49+'[7]2568-อาคาร-หักร้านค้าภายในอาคาร'!K161+'[7]2568-อาคาร-หักร้านค้าภายในอาคาร'!K167+'[7]2568-อาคาร-หักร้านค้าภายในอาคาร'!K171+'[7]2568-อาคาร-หักร้านค้าภายในอาคาร'!K45</f>
        <v>514243.37829774298</v>
      </c>
      <c r="I5" s="106">
        <f>'[7]2568-อาคาร-หักร้านค้าภายในอาคาร'!L29+'[7]2568-อาคาร-หักร้านค้าภายในอาคาร'!L49+'[7]2568-อาคาร-หักร้านค้าภายในอาคาร'!L161+'[7]2568-อาคาร-หักร้านค้าภายในอาคาร'!L167+'[7]2568-อาคาร-หักร้านค้าภายในอาคาร'!L171+'[7]2568-อาคาร-หักร้านค้าภายในอาคาร'!L45</f>
        <v>139726.12</v>
      </c>
      <c r="J5" s="106">
        <f>'[7]2568-อาคาร-หักร้านค้าภายในอาคาร'!M29+'[7]2568-อาคาร-หักร้านค้าภายในอาคาร'!M49+'[7]2568-อาคาร-หักร้านค้าภายในอาคาร'!M161+'[7]2568-อาคาร-หักร้านค้าภายในอาคาร'!M167+'[7]2568-อาคาร-หักร้านค้าภายในอาคาร'!M171+'[7]2568-อาคาร-หักร้านค้าภายในอาคาร'!M45</f>
        <v>615092.14071979304</v>
      </c>
      <c r="K5" s="106">
        <f>'[7]2568-อาคาร-หักร้านค้าภายในอาคาร'!N29+'[7]2568-อาคาร-หักร้านค้าภายในอาคาร'!N49+'[7]2568-อาคาร-หักร้านค้าภายในอาคาร'!N161+'[7]2568-อาคาร-หักร้านค้าภายในอาคาร'!N167+'[7]2568-อาคาร-หักร้านค้าภายในอาคาร'!N171+'[7]2568-อาคาร-หักร้านค้าภายในอาคาร'!N45</f>
        <v>92131.920000000013</v>
      </c>
      <c r="L5" s="106">
        <f>'[7]2568-อาคาร-หักร้านค้าภายในอาคาร'!O29+'[7]2568-อาคาร-หักร้านค้าภายในอาคาร'!O49+'[7]2568-อาคาร-หักร้านค้าภายในอาคาร'!O161+'[7]2568-อาคาร-หักร้านค้าภายในอาคาร'!O167+'[7]2568-อาคาร-หักร้านค้าภายในอาคาร'!O171+'[7]2568-อาคาร-หักร้านค้าภายในอาคาร'!O45</f>
        <v>379516.45407115505</v>
      </c>
      <c r="M5" s="106">
        <f>'[7]2568-อาคาร-หักร้านค้าภายในอาคาร'!P29+'[7]2568-อาคาร-หักร้านค้าภายในอาคาร'!P49+'[7]2568-อาคาร-หักร้านค้าภายในอาคาร'!P161+'[7]2568-อาคาร-หักร้านค้าภายในอาคาร'!P167+'[7]2568-อาคาร-หักร้านค้าภายในอาคาร'!P171+'[7]2568-อาคาร-หักร้านค้าภายในอาคาร'!P45</f>
        <v>139046.93000000002</v>
      </c>
      <c r="N5" s="106">
        <f>'[7]2568-อาคาร-หักร้านค้าภายในอาคาร'!Q29+'[7]2568-อาคาร-หักร้านค้าภายในอาคาร'!Q49+'[7]2568-อาคาร-หักร้านค้าภายในอาคาร'!Q161+'[7]2568-อาคาร-หักร้านค้าภายในอาคาร'!Q167+'[7]2568-อาคาร-หักร้านค้าภายในอาคาร'!Q171+'[7]2568-อาคาร-หักร้านค้าภายในอาคาร'!Q45</f>
        <v>580861.81460690778</v>
      </c>
      <c r="O5" s="106">
        <f>'[7]2568-อาคาร-หักร้านค้าภายในอาคาร'!R29+'[7]2568-อาคาร-หักร้านค้าภายในอาคาร'!R49+'[7]2568-อาคาร-หักร้านค้าภายในอาคาร'!R161+'[7]2568-อาคาร-หักร้านค้าภายในอาคาร'!R167+'[7]2568-อาคาร-หักร้านค้าภายในอาคาร'!R171+'[7]2568-อาคาร-หักร้านค้าภายในอาคาร'!R45</f>
        <v>195270.21000000002</v>
      </c>
      <c r="P5" s="106">
        <f>'[7]2568-อาคาร-หักร้านค้าภายในอาคาร'!S29+'[7]2568-อาคาร-หักร้านค้าภายในอาคาร'!S49+'[7]2568-อาคาร-หักร้านค้าภายในอาคาร'!S161+'[7]2568-อาคาร-หักร้านค้าภายในอาคาร'!S167+'[7]2568-อาคาร-หักร้านค้าภายในอาคาร'!S171+'[7]2568-อาคาร-หักร้านค้าภายในอาคาร'!S45</f>
        <v>823956.00310656661</v>
      </c>
      <c r="Q5" s="106">
        <f>'[7]2568-อาคาร-หักร้านค้าภายในอาคาร'!T29+'[7]2568-อาคาร-หักร้านค้าภายในอาคาร'!T49+'[7]2568-อาคาร-หักร้านค้าภายในอาคาร'!T161+'[7]2568-อาคาร-หักร้านค้าภายในอาคาร'!T167+'[7]2568-อาคาร-หักร้านค้าภายในอาคาร'!T171+'[7]2568-อาคาร-หักร้านค้าภายในอาคาร'!T45</f>
        <v>195723.66000000003</v>
      </c>
      <c r="R5" s="106">
        <f>'[7]2568-อาคาร-หักร้านค้าภายในอาคาร'!U29+'[7]2568-อาคาร-หักร้านค้าภายในอาคาร'!U49+'[7]2568-อาคาร-หักร้านค้าภายในอาคาร'!U161+'[7]2568-อาคาร-หักร้านค้าภายในอาคาร'!U167+'[7]2568-อาคาร-หักร้านค้าภายในอาคาร'!U171+'[7]2568-อาคาร-หักร้านค้าภายในอาคาร'!U45</f>
        <v>811964.68611956877</v>
      </c>
      <c r="S5" s="106">
        <f>'[7]2568-อาคาร-หักร้านค้าภายในอาคาร'!V29+'[7]2568-อาคาร-หักร้านค้าภายในอาคาร'!V49+'[7]2568-อาคาร-หักร้านค้าภายในอาคาร'!V161+'[7]2568-อาคาร-หักร้านค้าภายในอาคาร'!V167+'[7]2568-อาคาร-หักร้านค้าภายในอาคาร'!V171+'[7]2568-อาคาร-หักร้านค้าภายในอาคาร'!V45</f>
        <v>190241.81000000003</v>
      </c>
      <c r="T5" s="106">
        <f>'[7]2568-อาคาร-หักร้านค้าภายในอาคาร'!W29+'[7]2568-อาคาร-หักร้านค้าภายในอาคาร'!W49+'[7]2568-อาคาร-หักร้านค้าภายในอาคาร'!W161+'[7]2568-อาคาร-หักร้านค้าภายในอาคาร'!W167+'[7]2568-อาคาร-หักร้านค้าภายในอาคาร'!W171+'[7]2568-อาคาร-หักร้านค้าภายในอาคาร'!W45</f>
        <v>797572.55669004761</v>
      </c>
      <c r="U5" s="106">
        <f>'[7]2568-อาคาร-หักร้านค้าภายในอาคาร'!X29+'[7]2568-อาคาร-หักร้านค้าภายในอาคาร'!X49+'[7]2568-อาคาร-หักร้านค้าภายในอาคาร'!X161+'[7]2568-อาคาร-หักร้านค้าภายในอาคาร'!X167+'[7]2568-อาคาร-หักร้านค้าภายในอาคาร'!X171+'[7]2568-อาคาร-หักร้านค้าภายในอาคาร'!X45</f>
        <v>144934.40000000002</v>
      </c>
      <c r="V5" s="106">
        <f>'[7]2568-อาคาร-หักร้านค้าภายในอาคาร'!Y29+'[7]2568-อาคาร-หักร้านค้าภายในอาคาร'!Y49+'[7]2568-อาคาร-หักร้านค้าภายในอาคาร'!Y161+'[7]2568-อาคาร-หักร้านค้าภายในอาคาร'!Y167+'[7]2568-อาคาร-หักร้านค้าภายในอาคาร'!Y171+'[7]2568-อาคาร-หักร้านค้าภายในอาคาร'!Y45</f>
        <v>600438.32657897752</v>
      </c>
      <c r="W5" s="106">
        <f>'[7]2568-อาคาร-หักร้านค้าภายในอาคาร'!Z29+'[7]2568-อาคาร-หักร้านค้าภายในอาคาร'!Z49+'[7]2568-อาคาร-หักร้านค้าภายในอาคาร'!Z161+'[7]2568-อาคาร-หักร้านค้าภายในอาคาร'!Z167+'[7]2568-อาคาร-หักร้านค้าภายในอาคาร'!Z171+'[7]2568-อาคาร-หักร้านค้าภายในอาคาร'!Z45</f>
        <v>119801.94</v>
      </c>
      <c r="X5" s="106">
        <f>'[7]2568-อาคาร-หักร้านค้าภายในอาคาร'!AA29+'[7]2568-อาคาร-หักร้านค้าภายในอาคาร'!AA49+'[7]2568-อาคาร-หักร้านค้าภายในอาคาร'!AA161+'[7]2568-อาคาร-หักร้านค้าภายในอาคาร'!AA167+'[7]2568-อาคาร-หักร้านค้าภายในอาคาร'!AA171+'[7]2568-อาคาร-หักร้านค้าภายในอาคาร'!AA45</f>
        <v>478255.22645900806</v>
      </c>
      <c r="Y5" s="106">
        <f>'[7]2568-อาคาร-หักร้านค้าภายในอาคาร'!AB29+'[7]2568-อาคาร-หักร้านค้าภายในอาคาร'!AB49+'[7]2568-อาคาร-หักร้านค้าภายในอาคาร'!AB161+'[7]2568-อาคาร-หักร้านค้าภายในอาคาร'!AB167+'[7]2568-อาคาร-หักร้านค้าภายในอาคาร'!AB171+'[7]2568-อาคาร-หักร้านค้าภายในอาคาร'!AB45</f>
        <v>99836.150000000023</v>
      </c>
      <c r="Z5" s="106">
        <f>'[7]2568-อาคาร-หักร้านค้าภายในอาคาร'!AC29+'[7]2568-อาคาร-หักร้านค้าภายในอาคาร'!AC49+'[7]2568-อาคาร-หักร้านค้าภายในอาคาร'!AC161+'[7]2568-อาคาร-หักร้านค้าภายในอาคาร'!AC167+'[7]2568-อาคาร-หักร้านค้าภายในอาคาร'!AC171+'[7]2568-อาคาร-หักร้านค้าภายในอาคาร'!AC45</f>
        <v>398673.16743969067</v>
      </c>
      <c r="AA5" s="106">
        <f>O5+M5+K5+I5+G5+E5+C5+Q5+S5+U5+W5+Y5</f>
        <v>1660240.7699999996</v>
      </c>
      <c r="AB5" s="107">
        <f>P5+N5+L5+J5+H5+F5+D5+R5+T5+V5+X5+Z5</f>
        <v>6958594.6240354031</v>
      </c>
      <c r="AD5" s="30">
        <v>758133.2799999998</v>
      </c>
      <c r="AE5" s="31">
        <v>3232793.5766357724</v>
      </c>
      <c r="AF5" s="30">
        <v>387044.74000000005</v>
      </c>
      <c r="AG5" s="41">
        <v>1568838.5496105298</v>
      </c>
      <c r="AH5" s="30">
        <v>-202934.92999999993</v>
      </c>
      <c r="AI5" s="40">
        <v>-901445.54225715529</v>
      </c>
    </row>
    <row r="6" spans="1:35" x14ac:dyDescent="0.55000000000000004">
      <c r="A6" s="118" t="s">
        <v>79</v>
      </c>
      <c r="B6" s="103"/>
      <c r="C6" s="119"/>
      <c r="D6" s="66"/>
      <c r="E6" s="119"/>
      <c r="F6" s="66"/>
      <c r="G6" s="67"/>
      <c r="H6" s="66"/>
      <c r="I6" s="119"/>
      <c r="J6" s="66"/>
      <c r="K6" s="119"/>
      <c r="L6" s="66"/>
      <c r="M6" s="119"/>
      <c r="N6" s="66"/>
      <c r="O6" s="119"/>
      <c r="P6" s="66"/>
      <c r="Q6" s="119"/>
      <c r="R6" s="66"/>
      <c r="S6" s="119"/>
      <c r="T6" s="66"/>
      <c r="U6" s="67"/>
      <c r="V6" s="66"/>
      <c r="W6" s="67"/>
      <c r="X6" s="66"/>
      <c r="Y6" s="67"/>
      <c r="Z6" s="66"/>
      <c r="AA6" s="67"/>
      <c r="AB6" s="66"/>
      <c r="AD6" s="3"/>
      <c r="AE6" s="3"/>
      <c r="AF6" s="3"/>
      <c r="AG6" s="3"/>
      <c r="AH6" s="3"/>
      <c r="AI6" s="3"/>
    </row>
    <row r="7" spans="1:35" x14ac:dyDescent="0.55000000000000004">
      <c r="A7" s="68">
        <v>1</v>
      </c>
      <c r="B7" s="147" t="s">
        <v>79</v>
      </c>
      <c r="C7" s="106">
        <f>'[7]2568-อาคาร-หักร้านค้าภายในอาคาร'!F192</f>
        <v>3583.52</v>
      </c>
      <c r="D7" s="106">
        <f>'[7]2568-อาคาร-หักร้านค้าภายในอาคาร'!G192</f>
        <v>15035.031956971201</v>
      </c>
      <c r="E7" s="106">
        <f>'[7]2568-อาคาร-หักร้านค้าภายในอาคาร'!H192</f>
        <v>4058.16</v>
      </c>
      <c r="F7" s="106">
        <f>'[7]2568-อาคาร-หักร้านค้าภายในอาคาร'!I192</f>
        <v>17630.836701391199</v>
      </c>
      <c r="G7" s="106">
        <f>'[7]2568-อาคาร-หักร้านค้าภายในอาคาร'!J192</f>
        <v>4346.09</v>
      </c>
      <c r="H7" s="106">
        <f>'[7]2568-อาคาร-หักร้านค้าภายในอาคาร'!K192</f>
        <v>18675.655614476698</v>
      </c>
      <c r="I7" s="106">
        <f>'[7]2568-อาคาร-หักร้านค้าภายในอาคาร'!L192</f>
        <v>4693.8599999999997</v>
      </c>
      <c r="J7" s="106">
        <f>'[7]2568-อาคาร-หักร้านค้าภายในอาคาร'!M192</f>
        <v>20672.189585330398</v>
      </c>
      <c r="K7" s="106">
        <f>'[7]2568-อาคาร-หักร้านค้าภายในอาคาร'!N192</f>
        <v>5291.98</v>
      </c>
      <c r="L7" s="106">
        <f>'[7]2568-อาคาร-หักร้านค้าภายในอาคาร'!O192</f>
        <v>21795.852640571797</v>
      </c>
      <c r="M7" s="106">
        <f>'[7]2568-อาคาร-หักร้านค้าภายในอาคาร'!P192</f>
        <v>6282.71</v>
      </c>
      <c r="N7" s="106">
        <f>'[7]2568-อาคาร-หักร้านค้าภายในอาคาร'!Q192</f>
        <v>26233.582641396202</v>
      </c>
      <c r="O7" s="106">
        <f>'[7]2568-อาคาร-หักร้านค้าภายในอาคาร'!R192</f>
        <v>6527.13</v>
      </c>
      <c r="P7" s="106">
        <f>'[7]2568-อาคาร-หักร้านค้าภายในอาคาร'!S192</f>
        <v>27540.336823149602</v>
      </c>
      <c r="Q7" s="106">
        <f>'[7]2568-อาคาร-หักร้านค้าภายในอาคาร'!T192</f>
        <v>6665.61</v>
      </c>
      <c r="R7" s="106">
        <f>'[7]2568-อาคาร-หักร้านค้าภายในอาคาร'!U192</f>
        <v>27646.791822169802</v>
      </c>
      <c r="S7" s="106">
        <f>'[7]2568-อาคาร-หักร้านค้าภายในอาคาร'!V192</f>
        <v>6807.96</v>
      </c>
      <c r="T7" s="106">
        <f>'[7]2568-อาคาร-หักร้านค้าภายในอาคาร'!W192</f>
        <v>28551.813170450401</v>
      </c>
      <c r="U7" s="106">
        <f>'[7]2568-อาคาร-หักร้านค้าภายในอาคาร'!X192</f>
        <v>4928.82</v>
      </c>
      <c r="V7" s="106">
        <f>'[7]2568-อาคาร-หักร้านค้าภายในอาคาร'!Y192</f>
        <v>20428.583709931798</v>
      </c>
      <c r="W7" s="106">
        <f>'[7]2568-อาคาร-หักร้านค้าภายในอาคาร'!Z192</f>
        <v>5010.0200000000004</v>
      </c>
      <c r="X7" s="106">
        <f>'[7]2568-อาคาร-หักร้านค้าภายในอาคาร'!AA192</f>
        <v>20011.174990211202</v>
      </c>
      <c r="Y7" s="106">
        <f>'[7]2568-อาคาร-หักร้านค้าภายในอาคาร'!AB192</f>
        <v>3953.88</v>
      </c>
      <c r="Z7" s="106">
        <f>'[7]2568-อาคาร-หักร้านค้าภายในอาคาร'!AC192</f>
        <v>15795.1052477064</v>
      </c>
      <c r="AA7" s="106">
        <f>O7+M7+K7+I7+G7+E7+C7+Q7+S7+U7+W7+Y7</f>
        <v>62149.74</v>
      </c>
      <c r="AB7" s="107">
        <f>P7+N7+L7+J7+H7+F7+D7+R7+T7+V7+X7+Z7</f>
        <v>260016.9549037567</v>
      </c>
      <c r="AD7" s="30">
        <v>188974.38</v>
      </c>
      <c r="AE7" s="31">
        <v>804327.4682775687</v>
      </c>
      <c r="AF7" s="30">
        <v>83371.039999999994</v>
      </c>
      <c r="AG7" s="41">
        <v>337627.44147486589</v>
      </c>
      <c r="AH7" s="30">
        <v>-38817.619999999995</v>
      </c>
      <c r="AI7" s="40">
        <v>-173740.44826268102</v>
      </c>
    </row>
    <row r="8" spans="1:35" x14ac:dyDescent="0.55000000000000004">
      <c r="A8" s="118" t="s">
        <v>29</v>
      </c>
      <c r="B8" s="103"/>
      <c r="C8" s="119"/>
      <c r="D8" s="66"/>
      <c r="E8" s="119"/>
      <c r="F8" s="66"/>
      <c r="G8" s="67"/>
      <c r="H8" s="66"/>
      <c r="I8" s="67"/>
      <c r="J8" s="66"/>
      <c r="K8" s="67"/>
      <c r="L8" s="66"/>
      <c r="M8" s="67"/>
      <c r="N8" s="66"/>
      <c r="O8" s="67"/>
      <c r="P8" s="66"/>
      <c r="Q8" s="67"/>
      <c r="R8" s="66"/>
      <c r="S8" s="67"/>
      <c r="T8" s="66"/>
      <c r="U8" s="67"/>
      <c r="V8" s="66"/>
      <c r="W8" s="67"/>
      <c r="X8" s="66"/>
      <c r="Y8" s="67"/>
      <c r="Z8" s="66"/>
      <c r="AA8" s="67"/>
      <c r="AB8" s="66"/>
      <c r="AD8" s="3"/>
      <c r="AE8" s="3"/>
      <c r="AF8" s="3"/>
      <c r="AG8" s="3"/>
      <c r="AH8" s="3"/>
      <c r="AI8" s="3"/>
    </row>
    <row r="9" spans="1:35" x14ac:dyDescent="0.55000000000000004">
      <c r="A9" s="68">
        <v>1</v>
      </c>
      <c r="B9" s="147" t="s">
        <v>29</v>
      </c>
      <c r="C9" s="106">
        <f>'[7]2568-อาคาร-หักร้านค้าภายในอาคาร'!F47</f>
        <v>2400</v>
      </c>
      <c r="D9" s="107">
        <f>'[7]2568-อาคาร-หักร้านค้าภายในอาคาร'!G47</f>
        <v>10069.450344000001</v>
      </c>
      <c r="E9" s="106">
        <f>'[7]2568-อาคาร-หักร้านค้าภายในอาคาร'!H47</f>
        <v>3050</v>
      </c>
      <c r="F9" s="107">
        <f>'[7]2568-อาคาร-หักร้านค้าภายในอาคาร'!I47</f>
        <v>13250.845688500001</v>
      </c>
      <c r="G9" s="106">
        <f>'[7]2568-อาคาร-หักร้านค้าภายในอาคาร'!J47</f>
        <v>4050</v>
      </c>
      <c r="H9" s="107">
        <f>'[7]2568-อาคาร-หักร้านค้าภายในอาคาร'!K47</f>
        <v>17403.322351499999</v>
      </c>
      <c r="I9" s="106">
        <f>'[7]2568-อาคาร-หักร้านค้าภายในอาคาร'!L47</f>
        <v>4100</v>
      </c>
      <c r="J9" s="107">
        <f>'[7]2568-อาคาร-หักร้านค้าภายในอาคาร'!M47</f>
        <v>18056.775723999999</v>
      </c>
      <c r="K9" s="106">
        <f>'[7]2568-อาคาร-หักร้านค้าภายในอาคาร'!N47</f>
        <v>3250</v>
      </c>
      <c r="L9" s="107">
        <f>'[7]2568-อาคาร-หักร้านค้าภายในอาคาร'!O47</f>
        <v>13385.636582499999</v>
      </c>
      <c r="M9" s="106">
        <f>'[7]2568-อาคาร-หักร้านค้าภายในอาคาร'!P47</f>
        <v>3325</v>
      </c>
      <c r="N9" s="107">
        <f>'[7]2568-อาคาร-หักร้านค้าภายในอาคาร'!Q47</f>
        <v>13883.6047315</v>
      </c>
      <c r="O9" s="106">
        <f>'[7]2568-อาคาร-หักร้านค้าภายในอาคาร'!R47</f>
        <v>3433</v>
      </c>
      <c r="P9" s="107">
        <f>'[7]2568-อาคาร-หักร้านค้าภายในอาคาร'!S47</f>
        <v>14485.07633736</v>
      </c>
      <c r="Q9" s="106">
        <f>'[7]2568-อาคาร-หักร้านค้าภายในอาคาร'!T47</f>
        <v>4600</v>
      </c>
      <c r="R9" s="107">
        <f>'[7]2568-อาคาร-หักร้านค้าภายในอาคาร'!U47</f>
        <v>19079.310428000001</v>
      </c>
      <c r="S9" s="106">
        <f>'[7]2568-อาคาร-หักร้านค้าภายในอาคาร'!V47</f>
        <v>4500</v>
      </c>
      <c r="T9" s="107">
        <f>'[7]2568-อาคาร-หักร้านค้าภายในอาคาร'!W47</f>
        <v>18872.490330000001</v>
      </c>
      <c r="U9" s="106">
        <f>'[7]2568-อาคาร-หักร้านค้าภายในอาคาร'!X47</f>
        <v>3600</v>
      </c>
      <c r="V9" s="107">
        <f>'[7]2568-อาคาร-หักร้านค้าภายในอาคาร'!Y47</f>
        <v>14920.995563999999</v>
      </c>
      <c r="W9" s="106">
        <f>'[7]2568-อาคาร-หักร้านค้าภายในอาคาร'!Z47</f>
        <v>3350</v>
      </c>
      <c r="X9" s="107">
        <f>'[7]2568-อาคาร-หักร้านค้าภายในอาคาร'!AA47</f>
        <v>13380.672376</v>
      </c>
      <c r="Y9" s="106">
        <f>'[7]2568-อาคาร-หักร้านค้าภายในอาคาร'!AB47</f>
        <v>3350</v>
      </c>
      <c r="Z9" s="107">
        <f>'[7]2568-อาคาร-หักร้านค้าภายในอาคาร'!AC47</f>
        <v>13382.703213000001</v>
      </c>
      <c r="AA9" s="106">
        <f>O9+M9+K9+I9+G9+E9+C9+Q9+S9+U9+W9+Y9</f>
        <v>43008</v>
      </c>
      <c r="AB9" s="107">
        <f>P9+N9+L9+J9+H9+F9+D9+R9+T9+V9+X9+Z9</f>
        <v>180170.88367036</v>
      </c>
      <c r="AD9" s="30">
        <v>20808</v>
      </c>
      <c r="AE9" s="31">
        <v>88692.739721260004</v>
      </c>
      <c r="AF9" s="30">
        <v>10300</v>
      </c>
      <c r="AG9" s="41">
        <v>41684.371153</v>
      </c>
      <c r="AH9" s="30">
        <v>-2233</v>
      </c>
      <c r="AI9" s="40">
        <v>-10752.505942359989</v>
      </c>
    </row>
    <row r="10" spans="1:35" x14ac:dyDescent="0.55000000000000004">
      <c r="A10" s="58" t="s">
        <v>30</v>
      </c>
      <c r="B10" s="103"/>
      <c r="C10" s="119"/>
      <c r="D10" s="66"/>
      <c r="E10" s="119"/>
      <c r="F10" s="66"/>
      <c r="G10" s="67"/>
      <c r="H10" s="66"/>
      <c r="I10" s="67"/>
      <c r="J10" s="66"/>
      <c r="K10" s="67"/>
      <c r="L10" s="66"/>
      <c r="M10" s="67"/>
      <c r="N10" s="66"/>
      <c r="O10" s="67"/>
      <c r="P10" s="66"/>
      <c r="Q10" s="67"/>
      <c r="R10" s="66"/>
      <c r="S10" s="67"/>
      <c r="T10" s="66"/>
      <c r="U10" s="67"/>
      <c r="V10" s="66"/>
      <c r="W10" s="67"/>
      <c r="X10" s="66"/>
      <c r="Y10" s="67"/>
      <c r="Z10" s="66"/>
      <c r="AA10" s="67"/>
      <c r="AB10" s="66"/>
      <c r="AD10" s="3"/>
      <c r="AE10" s="3"/>
      <c r="AF10" s="3"/>
      <c r="AG10" s="3"/>
      <c r="AH10" s="3"/>
      <c r="AI10" s="3"/>
    </row>
    <row r="11" spans="1:35" x14ac:dyDescent="0.55000000000000004">
      <c r="A11" s="68">
        <v>1</v>
      </c>
      <c r="B11" s="147" t="s">
        <v>30</v>
      </c>
      <c r="C11" s="106">
        <f>'[7]2568-อาคาร-หักร้านค้าภายในอาคาร'!F62</f>
        <v>67049.999999999956</v>
      </c>
      <c r="D11" s="107">
        <f>'[7]2568-อาคาร-หักร้านค้าภายในอาคาร'!G62</f>
        <v>281323.7087102998</v>
      </c>
      <c r="E11" s="106">
        <f>'[7]2568-อาคาร-หักร้านค้าภายในอาคาร'!H62</f>
        <v>71315</v>
      </c>
      <c r="F11" s="107">
        <f>'[7]2568-อาคาร-หักร้านค้าภายในอาคาร'!I62</f>
        <v>309821.21554614999</v>
      </c>
      <c r="G11" s="106">
        <f>'[7]2568-อาคาร-หักร้านค้าภายในอาคาร'!J62</f>
        <v>61628</v>
      </c>
      <c r="H11" s="107">
        <f>'[7]2568-อาคาร-หักร้านค้าภายในอาคาร'!K62</f>
        <v>264828.75875063997</v>
      </c>
      <c r="I11" s="106">
        <f>'[7]2568-อาคาร-หักร้านค้าภายในอาคาร'!L62</f>
        <v>27354</v>
      </c>
      <c r="J11" s="107">
        <f>'[7]2568-อาคาร-หักร้านค้าภายในอาคาร'!M62</f>
        <v>120465.02191655998</v>
      </c>
      <c r="K11" s="106">
        <f>'[7]2568-อาคาร-หักร้านค้าภายในอาคาร'!N62</f>
        <v>21772</v>
      </c>
      <c r="L11" s="107">
        <f>'[7]2568-อาคาร-หักร้านค้าภายในอาคาร'!O62</f>
        <v>89672.805424120015</v>
      </c>
      <c r="M11" s="106">
        <f>'[7]2568-อาคาร-หักร้านค้าภายในอาคาร'!P62</f>
        <v>43682</v>
      </c>
      <c r="N11" s="107">
        <f>'[7]2568-อาคาร-หักร้านค้าภายในอาคาร'!Q62</f>
        <v>182402.06270684002</v>
      </c>
      <c r="O11" s="106">
        <f>'[7]2568-อาคาร-หักร้านค้าภายในอาคาร'!R62</f>
        <v>97728</v>
      </c>
      <c r="P11" s="107">
        <f>'[7]2568-อาคาร-หักร้านค้าภายในอาคาร'!S62</f>
        <v>412352.77048256004</v>
      </c>
      <c r="Q11" s="106">
        <f>'[7]2568-อาคาร-หักร้านค้าภายในอาคาร'!T62</f>
        <v>102540</v>
      </c>
      <c r="R11" s="107">
        <f>'[7]2568-อาคาร-หักร้านค้าภายในอาคาร'!U62</f>
        <v>425314.24164440006</v>
      </c>
      <c r="S11" s="106">
        <f>'[7]2568-อาคาร-หักร้านค้าภายในอาคาร'!V62</f>
        <v>91712</v>
      </c>
      <c r="T11" s="107">
        <f>'[7]2568-อาคาร-หักร้านค้าภายในอาคาร'!W62</f>
        <v>384610.69567288004</v>
      </c>
      <c r="U11" s="106">
        <f>'[7]2568-อาคาร-หักร้านค้าภายในอาคาร'!X62</f>
        <v>99915</v>
      </c>
      <c r="V11" s="107">
        <f>'[7]2568-อาคาร-หักร้านค้าภายในอาคาร'!Y62</f>
        <v>414097.13696385</v>
      </c>
      <c r="W11" s="106">
        <f>'[7]2568-อาคาร-หักร้านค้าภายในอาคาร'!Z62</f>
        <v>50036</v>
      </c>
      <c r="X11" s="107">
        <f>'[7]2568-อาคาร-หักร้านค้าภายในอาคาร'!AA62</f>
        <v>199843.98239936001</v>
      </c>
      <c r="Y11" s="106">
        <f>'[7]2568-อาคาร-หักร้านค้าภายในอาคาร'!AB62</f>
        <v>53715</v>
      </c>
      <c r="Z11" s="107">
        <f>'[7]2568-อาคาร-หักร้านค้าภายในอาคาร'!AC62</f>
        <v>214568.63097569998</v>
      </c>
      <c r="AA11" s="106">
        <f>O11+M11+K11+I11+G11+E11+C11+Q11+S11+U11+W11+Y11</f>
        <v>788447</v>
      </c>
      <c r="AB11" s="107">
        <f>P11+N11+L11+J11+H11+F11+D11+R11+T11+V11+X11+Z11</f>
        <v>3299301.0311933593</v>
      </c>
      <c r="AD11" s="30">
        <v>13221</v>
      </c>
      <c r="AE11" s="31">
        <v>56658.814868339992</v>
      </c>
      <c r="AF11" s="30">
        <v>10768</v>
      </c>
      <c r="AG11" s="41">
        <v>43148.904140130006</v>
      </c>
      <c r="AH11" s="30">
        <v>-3545</v>
      </c>
      <c r="AI11" s="40">
        <v>-16812.265286590002</v>
      </c>
    </row>
    <row r="12" spans="1:35" x14ac:dyDescent="0.55000000000000004">
      <c r="A12" s="118" t="s">
        <v>23</v>
      </c>
      <c r="B12" s="103"/>
      <c r="C12" s="119"/>
      <c r="D12" s="122"/>
      <c r="E12" s="119"/>
      <c r="F12" s="122"/>
      <c r="G12" s="119"/>
      <c r="H12" s="122"/>
      <c r="I12" s="119"/>
      <c r="J12" s="122"/>
      <c r="K12" s="119"/>
      <c r="L12" s="122"/>
      <c r="M12" s="119"/>
      <c r="N12" s="122"/>
      <c r="O12" s="119"/>
      <c r="P12" s="122"/>
      <c r="Q12" s="119"/>
      <c r="R12" s="108"/>
      <c r="S12" s="119"/>
      <c r="T12" s="108"/>
      <c r="U12" s="119"/>
      <c r="V12" s="108"/>
      <c r="W12" s="119"/>
      <c r="X12" s="108"/>
      <c r="Y12" s="119"/>
      <c r="Z12" s="122"/>
      <c r="AA12" s="67"/>
      <c r="AB12" s="66"/>
      <c r="AD12" s="3"/>
      <c r="AE12" s="3"/>
      <c r="AF12" s="3"/>
      <c r="AG12" s="3"/>
      <c r="AH12" s="3"/>
      <c r="AI12" s="3"/>
    </row>
    <row r="13" spans="1:35" x14ac:dyDescent="0.55000000000000004">
      <c r="A13" s="68">
        <v>1</v>
      </c>
      <c r="B13" s="147" t="s">
        <v>23</v>
      </c>
      <c r="C13" s="106">
        <f>'[7]2568-อาคาร-หักร้านค้าภายในอาคาร'!F67</f>
        <v>11379.00000000004</v>
      </c>
      <c r="D13" s="107">
        <f>'[7]2568-อาคาร-หักร้านค้าภายในอาคาร'!G67</f>
        <v>47791.800000000178</v>
      </c>
      <c r="E13" s="106">
        <f>'[7]2568-อาคาร-หักร้านค้าภายในอาคาร'!H67</f>
        <v>12989.799999999985</v>
      </c>
      <c r="F13" s="107">
        <f>'[7]2568-อาคาร-หักร้านค้าภายในอาคาร'!I67</f>
        <v>56375.731999999931</v>
      </c>
      <c r="G13" s="106">
        <f>'[7]2568-อาคาร-หักร้านค้าภายในอาคาร'!J67</f>
        <v>7480.2999999999884</v>
      </c>
      <c r="H13" s="107">
        <f>'[7]2568-อาคาร-หักร้านค้าภายในอาคาร'!K67</f>
        <v>32165.289999999946</v>
      </c>
      <c r="I13" s="106">
        <f>'[7]2568-อาคาร-หักร้านค้าภายในอาคาร'!L67</f>
        <v>10315.9</v>
      </c>
      <c r="J13" s="107">
        <f>'[7]2568-อาคาร-หักร้านค้าภายในอาคาร'!M67</f>
        <v>45389.96</v>
      </c>
      <c r="K13" s="106">
        <f>'[7]2568-อาคาร-หักร้านค้าภายในอาคาร'!N67</f>
        <v>22636.999999999993</v>
      </c>
      <c r="L13" s="107">
        <f>'[7]2568-อาคาร-หักร้านค้าภายในอาคาร'!O67</f>
        <v>93264.439999999973</v>
      </c>
      <c r="M13" s="106">
        <f>'[7]2568-อาคาร-หักร้านค้าภายในอาคาร'!P67</f>
        <v>5534.1399999999994</v>
      </c>
      <c r="N13" s="107">
        <f>'[7]2568-อาคาร-หักร้านค้าภายในอาคาร'!Q67</f>
        <v>23132.705199999997</v>
      </c>
      <c r="O13" s="106">
        <f>'[7]2568-อาคาร-หักร้านค้าภายในอาคาร'!R67</f>
        <v>8484.5600000000013</v>
      </c>
      <c r="P13" s="107">
        <f>'[7]2568-อาคาร-หักร้านค้าภายในอาคาร'!S67</f>
        <v>35804.843200000003</v>
      </c>
      <c r="Q13" s="106">
        <f>'[7]2568-อาคาร-หักร้านค้าภายในอาคาร'!T67</f>
        <v>24162.599999999995</v>
      </c>
      <c r="R13" s="107">
        <f>'[7]2568-อาคาร-หักร้านค้าภายในอาคาร'!U67</f>
        <v>100274.78999999998</v>
      </c>
      <c r="S13" s="106">
        <f>'[7]2568-อาคาร-หักร้านค้าภายในอาคาร'!V67</f>
        <v>9227.7000000000007</v>
      </c>
      <c r="T13" s="107">
        <f>'[7]2568-อาคาร-หักร้านค้าภายในอาคาร'!W67</f>
        <v>38664.063000000009</v>
      </c>
      <c r="U13" s="106">
        <f>'[7]2568-อาคาร-หักร้านค้าภายในอาคาร'!X67</f>
        <v>8198</v>
      </c>
      <c r="V13" s="107">
        <f>'[7]2568-อาคาร-หักร้านค้าภายในอาคาร'!Y67</f>
        <v>33939.719999999994</v>
      </c>
      <c r="W13" s="106">
        <f>'[7]2568-อาคาร-หักร้านค้าภายในอาคาร'!Z67</f>
        <v>10501.000000000018</v>
      </c>
      <c r="X13" s="107">
        <f>'[7]2568-อาคาร-หักร้านค้าภายในอาคาร'!AA67</f>
        <v>41898.990000000078</v>
      </c>
      <c r="Y13" s="106">
        <f>'[7]2568-อาคาร-หักร้านค้าภายในอาคาร'!AB67</f>
        <v>4923.9999999999955</v>
      </c>
      <c r="Z13" s="107">
        <f>'[7]2568-อาคาร-หักร้านค้าภายในอาคาร'!AC67</f>
        <v>19646.759999999984</v>
      </c>
      <c r="AA13" s="106">
        <f>O13+M13+K13+I13+G13+E13+C13+Q13+S13+U13+W13+Y13</f>
        <v>135834</v>
      </c>
      <c r="AB13" s="107">
        <f>P13+N13+L13+J13+H13+F13+D13+R13+T13+V13+X13+Z13</f>
        <v>568349.09340000013</v>
      </c>
      <c r="AD13" s="30">
        <v>292800.99999999994</v>
      </c>
      <c r="AE13" s="31">
        <v>1248513.5730546098</v>
      </c>
      <c r="AF13" s="30">
        <v>213666</v>
      </c>
      <c r="AG13" s="41">
        <v>868458.11813891004</v>
      </c>
      <c r="AH13" s="30">
        <v>-78314.000000000058</v>
      </c>
      <c r="AI13" s="40">
        <v>-353819.58966092952</v>
      </c>
    </row>
    <row r="14" spans="1:35" x14ac:dyDescent="0.55000000000000004">
      <c r="A14" s="118" t="s">
        <v>31</v>
      </c>
      <c r="B14" s="103"/>
      <c r="C14" s="119"/>
      <c r="D14" s="122"/>
      <c r="E14" s="119"/>
      <c r="F14" s="122"/>
      <c r="G14" s="119"/>
      <c r="H14" s="122"/>
      <c r="I14" s="119"/>
      <c r="J14" s="122"/>
      <c r="K14" s="119"/>
      <c r="L14" s="122"/>
      <c r="M14" s="119"/>
      <c r="N14" s="122"/>
      <c r="O14" s="119"/>
      <c r="P14" s="122"/>
      <c r="Q14" s="119"/>
      <c r="R14" s="108"/>
      <c r="S14" s="119"/>
      <c r="T14" s="108"/>
      <c r="U14" s="119"/>
      <c r="V14" s="108"/>
      <c r="W14" s="119"/>
      <c r="X14" s="108"/>
      <c r="Y14" s="119"/>
      <c r="Z14" s="122"/>
      <c r="AA14" s="67"/>
      <c r="AB14" s="66"/>
      <c r="AD14" s="3"/>
      <c r="AE14" s="3"/>
      <c r="AF14" s="3"/>
      <c r="AG14" s="3"/>
      <c r="AH14" s="3"/>
      <c r="AI14" s="3"/>
    </row>
    <row r="15" spans="1:35" x14ac:dyDescent="0.55000000000000004">
      <c r="A15" s="68">
        <v>1</v>
      </c>
      <c r="B15" s="147" t="s">
        <v>31</v>
      </c>
      <c r="C15" s="106">
        <f>'[7]2568-อาคาร-หักร้านค้าภายในอาคาร'!F69</f>
        <v>2108.12</v>
      </c>
      <c r="D15" s="107">
        <f>'[7]2568-อาคาร-หักร้านค้าภายในอาคาร'!G69</f>
        <v>8844.8373579971994</v>
      </c>
      <c r="E15" s="106">
        <f>'[7]2568-อาคาร-หักร้านค้าภายในอาคาร'!H69</f>
        <v>2854.42</v>
      </c>
      <c r="F15" s="107">
        <f>'[7]2568-อาคาร-หักร้านค้าภายในอาคาร'!I69</f>
        <v>12401.1406393994</v>
      </c>
      <c r="G15" s="106">
        <f>'[7]2568-อาคาร-หักร้านค้าภายในอาคาร'!J69</f>
        <v>3176.8</v>
      </c>
      <c r="H15" s="107">
        <f>'[7]2568-อาคาร-หักร้านค้าภายในอาคาร'!K69</f>
        <v>13651.080110183999</v>
      </c>
      <c r="I15" s="106">
        <f>'[7]2568-อาคาร-หักร้านค้าภายในอาคาร'!L69</f>
        <v>2610.8000000000002</v>
      </c>
      <c r="J15" s="107">
        <f>'[7]2568-อาคาร-หักร้านค้าภายในอาคาร'!M69</f>
        <v>11498.202453712</v>
      </c>
      <c r="K15" s="106">
        <f>'[7]2568-อาคาร-หักร้านค้าภายในอาคาร'!N69</f>
        <v>2791.06</v>
      </c>
      <c r="L15" s="107">
        <f>'[7]2568-อาคาร-หักร้านค้าภายในอาคาร'!O69</f>
        <v>11495.4199507546</v>
      </c>
      <c r="M15" s="106">
        <f>'[7]2568-อาคาร-หักร้านค้าภายในอาคาร'!P69</f>
        <v>3882.46</v>
      </c>
      <c r="N15" s="107">
        <f>'[7]2568-อาคาร-หักร้านค้าภายในอาคาร'!Q69</f>
        <v>16211.2902333412</v>
      </c>
      <c r="O15" s="106">
        <f>'[7]2568-อาคาร-หักร้านค้าภายในอาคาร'!R69</f>
        <v>5964.81</v>
      </c>
      <c r="P15" s="107">
        <f>'[7]2568-อาคาร-หักร้านค้าภายในอาคาร'!S69</f>
        <v>25167.704103655204</v>
      </c>
      <c r="Q15" s="106">
        <f>'[7]2568-อาคาร-หักร้านค้าภายในอาคาร'!T69</f>
        <v>4884.82</v>
      </c>
      <c r="R15" s="107">
        <f>'[7]2568-อาคาร-หักร้านค้าภายในอาคาร'!U69</f>
        <v>20260.6515575876</v>
      </c>
      <c r="S15" s="106">
        <f>'[7]2568-อาคาร-หักร้านค้าภายในอาคาร'!V69</f>
        <v>6342.8</v>
      </c>
      <c r="T15" s="107">
        <f>'[7]2568-อาคาร-หักร้านค้าภายในอาคาร'!W69</f>
        <v>26600.984814472002</v>
      </c>
      <c r="U15" s="106">
        <f>'[7]2568-อาคาร-หักร้านค้าภายในอาคาร'!X69</f>
        <v>3394.25</v>
      </c>
      <c r="V15" s="107">
        <f>'[7]2568-อาคาร-หักร้านค้าภายในอาคาร'!Y69</f>
        <v>14068.219220307499</v>
      </c>
      <c r="W15" s="106">
        <f>'[7]2568-อาคาร-หักร้านค้าภายในอาคาร'!Z69</f>
        <v>2111.4699999999998</v>
      </c>
      <c r="X15" s="107">
        <f>'[7]2568-อาคาร-หักร้านค้าภายในอาคาร'!AA69</f>
        <v>8433.6980005231999</v>
      </c>
      <c r="Y15" s="106">
        <f>'[7]2568-อาคาร-หักร้านค้าภายในอาคาร'!AB69</f>
        <v>2565.23</v>
      </c>
      <c r="Z15" s="107">
        <f>'[7]2568-อาคาร-หักร้านค้าภายในอาคาร'!AC69</f>
        <v>10247.6751531594</v>
      </c>
      <c r="AA15" s="106">
        <f>O15+M15+K15+I15+G15+E15+C15+Q15+S15+U15+W15+Y15</f>
        <v>42687.040000000001</v>
      </c>
      <c r="AB15" s="107">
        <f>P15+N15+L15+J15+H15+F15+D15+R15+T15+V15+X15+Z15</f>
        <v>178880.90359509329</v>
      </c>
      <c r="AD15" s="30">
        <v>70336.140000000014</v>
      </c>
      <c r="AE15" s="31">
        <v>298119.92720000003</v>
      </c>
      <c r="AF15" s="30">
        <v>23623.000000000015</v>
      </c>
      <c r="AG15" s="41">
        <v>95485.470000000059</v>
      </c>
      <c r="AH15" s="30">
        <v>-18251.859999999971</v>
      </c>
      <c r="AI15" s="40">
        <v>-79258.226199999917</v>
      </c>
    </row>
    <row r="16" spans="1:35" x14ac:dyDescent="0.55000000000000004">
      <c r="A16" s="118" t="s">
        <v>38</v>
      </c>
      <c r="B16" s="103"/>
      <c r="C16" s="119"/>
      <c r="D16" s="122"/>
      <c r="E16" s="119"/>
      <c r="F16" s="122"/>
      <c r="G16" s="119"/>
      <c r="H16" s="122"/>
      <c r="I16" s="119"/>
      <c r="J16" s="122"/>
      <c r="K16" s="119"/>
      <c r="L16" s="122"/>
      <c r="M16" s="119"/>
      <c r="N16" s="122"/>
      <c r="O16" s="119"/>
      <c r="P16" s="122"/>
      <c r="Q16" s="119"/>
      <c r="R16" s="108"/>
      <c r="S16" s="119"/>
      <c r="T16" s="108"/>
      <c r="U16" s="119"/>
      <c r="V16" s="108"/>
      <c r="W16" s="119"/>
      <c r="X16" s="108"/>
      <c r="Y16" s="119"/>
      <c r="Z16" s="122"/>
      <c r="AA16" s="67"/>
      <c r="AB16" s="66"/>
      <c r="AD16" s="3"/>
      <c r="AE16" s="3"/>
      <c r="AF16" s="3"/>
      <c r="AG16" s="3"/>
      <c r="AH16" s="3"/>
      <c r="AI16" s="3"/>
    </row>
    <row r="17" spans="1:35" x14ac:dyDescent="0.55000000000000004">
      <c r="A17" s="104">
        <v>1</v>
      </c>
      <c r="B17" s="109" t="s">
        <v>38</v>
      </c>
      <c r="C17" s="110">
        <f>'[7]2568-อาคาร-หักร้านค้าภายในอาคาร'!F73</f>
        <v>19198.34</v>
      </c>
      <c r="D17" s="111">
        <f>'[7]2568-อาคาร-หักร้านค้าภายในอาคาร'!G73</f>
        <v>80571.056067845406</v>
      </c>
      <c r="E17" s="110">
        <f>'[7]2568-อาคาร-หักร้านค้าภายในอาคาร'!H73</f>
        <v>26576.240000000002</v>
      </c>
      <c r="F17" s="111">
        <f>'[7]2568-อาคาร-หักร้านค้าภายในอาคาร'!I73</f>
        <v>115434.28888181681</v>
      </c>
      <c r="G17" s="110">
        <f>'[7]2568-อาคาร-หักร้านค้าภายในอาคาร'!J73</f>
        <v>43286.48</v>
      </c>
      <c r="H17" s="111">
        <f>'[7]2568-อาคาร-หักร้านค้าภายในอาคาร'!K73</f>
        <v>186033.8684031624</v>
      </c>
      <c r="I17" s="110">
        <f>'[7]2568-อาคาร-หักร้านค้าภายในอาคาร'!L73</f>
        <v>35287.69</v>
      </c>
      <c r="J17" s="111">
        <f>'[7]2568-อาคาร-หักร้านค้าภายในอาคาร'!M73</f>
        <v>155368.48579591158</v>
      </c>
      <c r="K17" s="110">
        <f>'[7]2568-อาคาร-หักร้านค้าภายในอาคาร'!N73</f>
        <v>31698.51</v>
      </c>
      <c r="L17" s="111">
        <f>'[7]2568-อาคาร-หักร้านค้าภายในอาคาร'!O73</f>
        <v>130565.37252245909</v>
      </c>
      <c r="M17" s="110">
        <f>'[7]2568-อาคาร-หักร้านค้าภายในอาคาร'!P73</f>
        <v>34175.449999999997</v>
      </c>
      <c r="N17" s="111">
        <f>'[7]2568-อาคาร-หักร้านค้าภายในอาคาร'!Q73</f>
        <v>142736.568720599</v>
      </c>
      <c r="O17" s="110">
        <f>'[7]2568-อาคาร-หักร้านค้าภายในอาคาร'!R73</f>
        <v>40774.89</v>
      </c>
      <c r="P17" s="111">
        <f>'[7]2568-อาคาร-หักร้านค้าภายในอาคาร'!S73</f>
        <v>172050.39689996879</v>
      </c>
      <c r="Q17" s="110">
        <f>'[7]2568-อาคาร-หักร้านค้าภายในอาคาร'!T73</f>
        <v>45616.06</v>
      </c>
      <c r="R17" s="111">
        <f>'[7]2568-อาคาร-หักร้านค้าภายในอาคาร'!U73</f>
        <v>189225.7427434508</v>
      </c>
      <c r="S17" s="110">
        <f>'[7]2568-อาคาร-หักร้านค้าภายในอาคาร'!V73</f>
        <v>47525.64</v>
      </c>
      <c r="T17" s="111">
        <f>'[7]2568-อาคาร-หักร้านค้าภายในอาคาร'!W73</f>
        <v>199276.3406360136</v>
      </c>
      <c r="U17" s="110">
        <f>'[7]2568-อาคาร-หักร้านค้าภายในอาคาร'!X73</f>
        <v>41887.64</v>
      </c>
      <c r="V17" s="111">
        <f>'[7]2568-อาคาร-หักร้านค้าภายในอาคาร'!Y73</f>
        <v>173565.84292856359</v>
      </c>
      <c r="W17" s="110">
        <f>'[7]2568-อาคาร-หักร้านค้าภายในอาคาร'!Z73</f>
        <v>21761.14</v>
      </c>
      <c r="X17" s="111">
        <f>'[7]2568-อาคาร-หักร้านค้าภายในอาคาร'!AA73</f>
        <v>86896.165384438398</v>
      </c>
      <c r="Y17" s="110">
        <f>'[7]2568-อาคาร-หักร้านค้าภายในอาคาร'!AB73</f>
        <v>20854.73</v>
      </c>
      <c r="Z17" s="111">
        <f>'[7]2568-อาคาร-หักร้านค้าภายในอาคาร'!AC73</f>
        <v>83283.672794969403</v>
      </c>
      <c r="AA17" s="106">
        <f>O17+M17+K17+I17+G17+E17+C17+Q17+S17+U17+W17+Y17</f>
        <v>408642.81</v>
      </c>
      <c r="AB17" s="107">
        <f>P17+N17+L17+J17+H17+F17+D17+R17+T17+V17+X17+Z17</f>
        <v>1715007.8017791989</v>
      </c>
      <c r="AD17" s="30">
        <v>17423.66</v>
      </c>
      <c r="AE17" s="31">
        <v>74101.970745388404</v>
      </c>
      <c r="AF17" s="30">
        <v>8070.9499999999989</v>
      </c>
      <c r="AG17" s="41">
        <v>32749.592373990097</v>
      </c>
      <c r="AH17" s="30">
        <v>-9121.4799999999959</v>
      </c>
      <c r="AI17" s="40">
        <v>-39279.74810172469</v>
      </c>
    </row>
    <row r="18" spans="1:35" x14ac:dyDescent="0.55000000000000004">
      <c r="A18" s="118" t="s">
        <v>22</v>
      </c>
      <c r="B18" s="103"/>
      <c r="C18" s="119"/>
      <c r="D18" s="66"/>
      <c r="E18" s="119"/>
      <c r="F18" s="66"/>
      <c r="G18" s="67"/>
      <c r="H18" s="66"/>
      <c r="I18" s="67"/>
      <c r="J18" s="66"/>
      <c r="K18" s="67"/>
      <c r="L18" s="66"/>
      <c r="M18" s="67"/>
      <c r="N18" s="66"/>
      <c r="O18" s="67"/>
      <c r="P18" s="66"/>
      <c r="Q18" s="67"/>
      <c r="R18" s="66"/>
      <c r="S18" s="67"/>
      <c r="T18" s="66"/>
      <c r="U18" s="67"/>
      <c r="V18" s="66"/>
      <c r="W18" s="67"/>
      <c r="X18" s="66"/>
      <c r="Y18" s="67"/>
      <c r="Z18" s="66"/>
      <c r="AA18" s="67"/>
      <c r="AB18" s="66"/>
      <c r="AD18" s="3"/>
      <c r="AE18" s="3"/>
      <c r="AF18" s="3"/>
      <c r="AG18" s="3"/>
      <c r="AH18" s="3"/>
      <c r="AI18" s="3"/>
    </row>
    <row r="19" spans="1:35" x14ac:dyDescent="0.55000000000000004">
      <c r="A19" s="104">
        <v>1</v>
      </c>
      <c r="B19" s="109" t="s">
        <v>22</v>
      </c>
      <c r="C19" s="110">
        <f>'[7]2568-อาคาร-หักร้านค้าภายในอาคาร'!F77</f>
        <v>17415.11</v>
      </c>
      <c r="D19" s="111">
        <f>'[7]2568-อาคาร-หักร้านค้าภายในอาคาร'!G77</f>
        <v>73121.725312950002</v>
      </c>
      <c r="E19" s="110">
        <f>'[7]2568-อาคาร-หักร้านค้าภายในอาคาร'!H77</f>
        <v>20250.400000000001</v>
      </c>
      <c r="F19" s="111">
        <f>'[7]2568-อาคาร-หักร้านค้าภายในอาคาร'!I77</f>
        <v>87905.570675930008</v>
      </c>
      <c r="G19" s="110">
        <f>'[7]2568-อาคาร-หักร้านค้าภายในอาคาร'!J77</f>
        <v>18623.77</v>
      </c>
      <c r="H19" s="111">
        <f>'[7]2568-อาคาร-หักร้านค้าภายในอาคาร'!K77</f>
        <v>80060.669342729991</v>
      </c>
      <c r="I19" s="110">
        <f>'[7]2568-อาคาร-หักร้านค้าภายในอาคาร'!L77</f>
        <v>10372</v>
      </c>
      <c r="J19" s="111">
        <f>'[7]2568-อาคาร-หักร้านค้าภายในอาคาร'!M77</f>
        <v>45651.484895959999</v>
      </c>
      <c r="K19" s="110">
        <f>'[7]2568-อาคาร-หักร้านค้าภายในอาคาร'!N77</f>
        <v>12472.79</v>
      </c>
      <c r="L19" s="111">
        <f>'[7]2568-อาคาร-หักร้านค้าภายในอาคาร'!O77</f>
        <v>51380.404490390007</v>
      </c>
      <c r="M19" s="110">
        <f>'[7]2568-อาคาร-หักร้านค้าภายในอาคาร'!P77</f>
        <v>18017.41</v>
      </c>
      <c r="N19" s="111">
        <f>'[7]2568-อาคาร-หักร้านค้าภายในอาคาร'!Q77</f>
        <v>75294.142394979994</v>
      </c>
      <c r="O19" s="110">
        <f>'[7]2568-อาคาร-หักร้านค้าภายในอาคาร'!R77</f>
        <v>31418.55</v>
      </c>
      <c r="P19" s="111">
        <f>'[7]2568-อาคาร-หักร้านค้าภายในอาคาร'!S77</f>
        <v>132581.91558295998</v>
      </c>
      <c r="Q19" s="110">
        <f>'[7]2568-อาคาร-หักร้านค้าภายในอาคาร'!T77</f>
        <v>22130.13</v>
      </c>
      <c r="R19" s="111">
        <f>'[7]2568-อาคาร-หักร้านค้าภายในอาคาร'!U77</f>
        <v>91838.180444000012</v>
      </c>
      <c r="S19" s="110">
        <f>'[7]2568-อาคาร-หักร้านค้าภายในอาคาร'!V77</f>
        <v>36436.11</v>
      </c>
      <c r="T19" s="111">
        <f>'[7]2568-อาคาร-หักร้านค้าภายในอาคาร'!W77</f>
        <v>152705.54253486003</v>
      </c>
      <c r="U19" s="110">
        <f>'[7]2568-อาคาร-หักร้านค้าภายในอาคาร'!X77</f>
        <v>19660.419999999998</v>
      </c>
      <c r="V19" s="111">
        <f>'[7]2568-อาคาร-หักร้านค้าภายในอาคาร'!Y77</f>
        <v>81423.120957609994</v>
      </c>
      <c r="W19" s="110">
        <f>'[7]2568-อาคาร-หักร้านค้าภายในอาคาร'!Z77</f>
        <v>13268.96</v>
      </c>
      <c r="X19" s="111">
        <f>'[7]2568-อาคาร-หักร้านค้าภายในอาคาร'!AA77</f>
        <v>52957.005484000001</v>
      </c>
      <c r="Y19" s="110">
        <f>'[7]2568-อาคาร-หักร้านค้าภายในอาคาร'!AB77</f>
        <v>18213.129999999997</v>
      </c>
      <c r="Z19" s="111">
        <f>'[7]2568-อาคาร-หักร้านค้าภายในอาคาร'!AC77</f>
        <v>72684.207380460008</v>
      </c>
      <c r="AA19" s="106">
        <f>O19+M19+K19+I19+G19+E19+C19+Q19+S19+U19+W19+Y19</f>
        <v>238278.78</v>
      </c>
      <c r="AB19" s="107">
        <f>P19+N19+L19+J19+H19+F19+D19+R19+T19+V19+X19+Z19</f>
        <v>997603.9694968299</v>
      </c>
      <c r="AD19" s="30">
        <v>190222.71000000002</v>
      </c>
      <c r="AE19" s="31">
        <v>810709.64039179427</v>
      </c>
      <c r="AF19" s="30">
        <v>84503.51</v>
      </c>
      <c r="AG19" s="41">
        <v>343745.68110797141</v>
      </c>
      <c r="AH19" s="30">
        <v>-49413.079999999958</v>
      </c>
      <c r="AI19" s="40">
        <v>-216806.79917146196</v>
      </c>
    </row>
    <row r="20" spans="1:35" x14ac:dyDescent="0.55000000000000004">
      <c r="A20" s="118" t="s">
        <v>27</v>
      </c>
      <c r="B20" s="103"/>
      <c r="C20" s="119"/>
      <c r="D20" s="122"/>
      <c r="E20" s="119"/>
      <c r="F20" s="122"/>
      <c r="G20" s="119"/>
      <c r="H20" s="122"/>
      <c r="I20" s="119"/>
      <c r="J20" s="122"/>
      <c r="K20" s="119"/>
      <c r="L20" s="122"/>
      <c r="M20" s="119"/>
      <c r="N20" s="122"/>
      <c r="O20" s="119"/>
      <c r="P20" s="122"/>
      <c r="Q20" s="119"/>
      <c r="R20" s="108"/>
      <c r="S20" s="119"/>
      <c r="T20" s="108"/>
      <c r="U20" s="119"/>
      <c r="V20" s="108"/>
      <c r="W20" s="119"/>
      <c r="X20" s="108"/>
      <c r="Y20" s="119"/>
      <c r="Z20" s="122"/>
      <c r="AA20" s="67"/>
      <c r="AB20" s="66"/>
      <c r="AD20" s="3"/>
      <c r="AE20" s="3"/>
      <c r="AF20" s="3"/>
      <c r="AG20" s="3"/>
      <c r="AH20" s="3"/>
      <c r="AI20" s="3"/>
    </row>
    <row r="21" spans="1:35" x14ac:dyDescent="0.55000000000000004">
      <c r="A21" s="104">
        <v>1</v>
      </c>
      <c r="B21" s="109" t="s">
        <v>27</v>
      </c>
      <c r="C21" s="106" t="str">
        <f>'[7]2568-อาคาร-หักร้านค้าภายในอาคาร'!F79</f>
        <v>เสีย</v>
      </c>
      <c r="D21" s="107" t="str">
        <f>'[7]2568-อาคาร-หักร้านค้าภายในอาคาร'!G79</f>
        <v>เสีย</v>
      </c>
      <c r="E21" s="106">
        <f>'[7]2568-อาคาร-หักร้านค้าภายในอาคาร'!H79</f>
        <v>12712.12</v>
      </c>
      <c r="F21" s="107">
        <f>'[7]2568-อาคาร-หักร้านค้าภายในอาคาร'!I79</f>
        <v>55228.308358588409</v>
      </c>
      <c r="G21" s="106">
        <f>'[7]2568-อาคาร-หักร้านค้าภายในอาคาร'!J79</f>
        <v>11865.07</v>
      </c>
      <c r="H21" s="107">
        <f>'[7]2568-อาคาร-หักร้านค้าภายในอาคาร'!K79</f>
        <v>50985.589613114098</v>
      </c>
      <c r="I21" s="106">
        <f>'[7]2568-อาคาร-หักร้านค้าภายในอาคาร'!L79</f>
        <v>9177.33</v>
      </c>
      <c r="J21" s="107">
        <f>'[7]2568-อาคาร-หักร้านค้าภายในอาคาร'!M79</f>
        <v>40417.802330521197</v>
      </c>
      <c r="K21" s="106">
        <f>'[7]2568-อาคาร-หักร้านค้าภายในอาคาร'!N79</f>
        <v>9626.15</v>
      </c>
      <c r="L21" s="107">
        <f>'[7]2568-อาคาร-หักร้านค้าภายในอาคาร'!O79</f>
        <v>39646.814027271495</v>
      </c>
      <c r="M21" s="106">
        <f>'[7]2568-อาคาร-หักร้านค้าภายในอาคาร'!P79</f>
        <v>15363.67</v>
      </c>
      <c r="N21" s="107">
        <f>'[7]2568-อาคาร-หักร้านค้าภายในอาคาร'!Q79</f>
        <v>64151.314738407404</v>
      </c>
      <c r="O21" s="106">
        <f>'[7]2568-อาคาร-หักร้านค้าภายในอาคาร'!R79</f>
        <v>22332.7</v>
      </c>
      <c r="P21" s="107">
        <f>'[7]2568-อาคาร-หักร้านค้าภายในอาคาร'!S79</f>
        <v>94229.788616184</v>
      </c>
      <c r="Q21" s="106">
        <f>'[7]2568-อาคาร-หักร้านค้าภายในอาคาร'!T79</f>
        <v>20984.25</v>
      </c>
      <c r="R21" s="107">
        <f>'[7]2568-อาคาร-หักร้านค้าภายในอาคาร'!U79</f>
        <v>88540.187338260002</v>
      </c>
      <c r="S21" s="106">
        <f>'[7]2568-อาคาร-หักร้านค้าภายในอาคาร'!V79</f>
        <v>23787.09</v>
      </c>
      <c r="T21" s="107">
        <f>'[7]2568-อาคาร-หักร้านค้าภายในอาคาร'!W79</f>
        <v>100366.38930779281</v>
      </c>
      <c r="U21" s="106">
        <f>'[7]2568-อาคาร-หักร้านค้าภายในอาคาร'!X79</f>
        <v>13755.2</v>
      </c>
      <c r="V21" s="107">
        <f>'[7]2568-อาคาร-หักร้านค้าภายในอาคาร'!Y79</f>
        <v>58038.194592384003</v>
      </c>
      <c r="W21" s="106">
        <f>'[7]2568-อาคาร-หักร้านค้าภายในอาคาร'!Z79</f>
        <v>8656.32</v>
      </c>
      <c r="X21" s="107">
        <f>'[7]2568-อาคาร-หักร้านค้าภายในอาคาร'!AA79</f>
        <v>36524.164287974403</v>
      </c>
      <c r="Y21" s="106">
        <f>'[7]2568-อาคาร-หักร้านค้าภายในอาคาร'!AB79</f>
        <v>9123.32</v>
      </c>
      <c r="Z21" s="107">
        <f>'[7]2568-อาคาร-หักร้านค้าภายในอาคาร'!AC79</f>
        <v>38494.607238614401</v>
      </c>
      <c r="AA21" s="106">
        <f>O21+M21+K21+I21+G21+E21+Q21+S21+U21+W21+Y21</f>
        <v>157383.22000000003</v>
      </c>
      <c r="AB21" s="107">
        <f>P21+N21+L21+J21+H21+F21+R21+T21+V21+X21+Z21</f>
        <v>666623.16044911218</v>
      </c>
      <c r="AD21" s="30">
        <v>97151.48000000001</v>
      </c>
      <c r="AE21" s="31">
        <v>413413.99711294001</v>
      </c>
      <c r="AF21" s="30">
        <v>51142.509999999995</v>
      </c>
      <c r="AG21" s="41">
        <v>207064.33382206998</v>
      </c>
      <c r="AH21" s="30">
        <v>-38842.280000000028</v>
      </c>
      <c r="AI21" s="40">
        <v>-170061.30473974999</v>
      </c>
    </row>
    <row r="22" spans="1:35" x14ac:dyDescent="0.55000000000000004">
      <c r="A22" s="118" t="s">
        <v>24</v>
      </c>
      <c r="B22" s="103"/>
      <c r="C22" s="119"/>
      <c r="D22" s="122"/>
      <c r="E22" s="119"/>
      <c r="F22" s="122"/>
      <c r="G22" s="119"/>
      <c r="H22" s="122"/>
      <c r="I22" s="119"/>
      <c r="J22" s="122"/>
      <c r="K22" s="119"/>
      <c r="L22" s="122"/>
      <c r="M22" s="119"/>
      <c r="N22" s="122"/>
      <c r="O22" s="119"/>
      <c r="P22" s="122"/>
      <c r="Q22" s="119"/>
      <c r="R22" s="108"/>
      <c r="S22" s="119"/>
      <c r="T22" s="108"/>
      <c r="U22" s="119"/>
      <c r="V22" s="108"/>
      <c r="W22" s="119"/>
      <c r="X22" s="108"/>
      <c r="Y22" s="119"/>
      <c r="Z22" s="122"/>
      <c r="AA22" s="67"/>
      <c r="AB22" s="66"/>
      <c r="AD22" s="3"/>
      <c r="AE22" s="3"/>
      <c r="AF22" s="3"/>
      <c r="AG22" s="3"/>
      <c r="AH22" s="3"/>
      <c r="AI22" s="3"/>
    </row>
    <row r="23" spans="1:35" x14ac:dyDescent="0.55000000000000004">
      <c r="A23" s="104">
        <v>1</v>
      </c>
      <c r="B23" s="109" t="s">
        <v>24</v>
      </c>
      <c r="C23" s="110">
        <f>'[7]2568-อาคาร-หักร้านค้าภายในอาคาร'!F91</f>
        <v>25257.96</v>
      </c>
      <c r="D23" s="111">
        <f>'[7]2568-อาคาร-หักร้านค้าภายในอาคาร'!G91</f>
        <v>106083.432</v>
      </c>
      <c r="E23" s="110">
        <f>'[7]2568-อาคาร-หักร้านค้าภายในอาคาร'!H91</f>
        <v>70004.37</v>
      </c>
      <c r="F23" s="111">
        <f>'[7]2568-อาคาร-หักร้านค้าภายในอาคาร'!I91</f>
        <v>303924.57435648004</v>
      </c>
      <c r="G23" s="110">
        <f>'[7]2568-อาคาร-หักร้านค้าภายในอาคาร'!J91</f>
        <v>95345.38</v>
      </c>
      <c r="H23" s="111">
        <f>'[7]2568-อาคาร-หักร้านค้าภายในอาคาร'!K91</f>
        <v>409904.81196190999</v>
      </c>
      <c r="I23" s="110">
        <f>'[7]2568-อาคาร-หักร้านค้าภายในอาคาร'!L91</f>
        <v>102932.33</v>
      </c>
      <c r="J23" s="111">
        <f>'[7]2568-อาคาร-หักร้านค้าภายในอาคาร'!M91</f>
        <v>453046.47821835999</v>
      </c>
      <c r="K23" s="110">
        <f>'[7]2568-อาคาร-หักร้านค้าภายในอาคาร'!N91</f>
        <v>87772.909999999989</v>
      </c>
      <c r="L23" s="111">
        <f>'[7]2568-อาคาร-หักร้านค้าภายในอาคาร'!O91</f>
        <v>361589.87926663994</v>
      </c>
      <c r="M23" s="110">
        <f>'[7]2568-อาคาร-หักร้านค้าภายในอาคาร'!P91</f>
        <v>94515.24000000002</v>
      </c>
      <c r="N23" s="111">
        <f>'[7]2568-อาคาร-หักร้านค้าภายในอาคาร'!Q91</f>
        <v>394955.20853922004</v>
      </c>
      <c r="O23" s="110">
        <f>'[7]2568-อาคาร-หักร้านค้าภายในอาคาร'!R91</f>
        <v>89036.65</v>
      </c>
      <c r="P23" s="111">
        <f>'[7]2568-อาคาร-หักร้านค้าภายในอาคาร'!S91</f>
        <v>375711.32713304</v>
      </c>
      <c r="Q23" s="110">
        <f>'[7]2568-อาคาร-หักร้านค้าภายในอาคาร'!T91</f>
        <v>128237.79000000001</v>
      </c>
      <c r="R23" s="111">
        <f>'[7]2568-อาคาร-หักร้านค้าภายในอาคาร'!U91</f>
        <v>532095.99037620006</v>
      </c>
      <c r="S23" s="110">
        <f>'[7]2568-อาคาร-หักร้านค้าภายในอาคาร'!V91</f>
        <v>168078.03000000003</v>
      </c>
      <c r="T23" s="111">
        <f>'[7]2568-อาคาร-หักร้านค้าภายในอาคาร'!W91</f>
        <v>704699.42990414356</v>
      </c>
      <c r="U23" s="110">
        <f>'[7]2568-อาคาร-หักร้านค้าภายในอาคาร'!X91</f>
        <v>94372.709999999963</v>
      </c>
      <c r="V23" s="111">
        <f>'[7]2568-อาคาร-หักร้านค้าภายในอาคาร'!Y91</f>
        <v>390971.9568742665</v>
      </c>
      <c r="W23" s="110">
        <f>'[7]2568-อาคาร-หักร้านค้าภายในอาคาร'!Z91</f>
        <v>73993.270000000033</v>
      </c>
      <c r="X23" s="111">
        <f>'[7]2568-อาคาร-หักร้านค้าภายในอาคาร'!AA91</f>
        <v>295425.95282980334</v>
      </c>
      <c r="Y23" s="110">
        <f>'[7]2568-อาคาร-หักร้านค้าภายในอาคาร'!AB91</f>
        <v>73495.599999999948</v>
      </c>
      <c r="Z23" s="111">
        <f>'[7]2568-อาคาร-หักร้านค้าภายในอาคาร'!AC91</f>
        <v>293451.73125580361</v>
      </c>
      <c r="AA23" s="106">
        <f>O23+M23+K23+I23+G23+E23+C23+Q23+S23+U23+W23+Y23</f>
        <v>1103042.24</v>
      </c>
      <c r="AB23" s="107">
        <f>P23+N23+L23+J23+H23+F23+D23+R23+T23+V23+X23+Z23</f>
        <v>4621860.7727158666</v>
      </c>
      <c r="AD23" s="30" t="e">
        <v>#VALUE!</v>
      </c>
      <c r="AE23" s="31" t="e">
        <v>#VALUE!</v>
      </c>
      <c r="AF23" s="30">
        <v>31534.84</v>
      </c>
      <c r="AG23" s="41">
        <v>133056.96611897281</v>
      </c>
      <c r="AH23" s="30" t="e">
        <v>#VALUE!</v>
      </c>
      <c r="AI23" s="40" t="e">
        <v>#VALUE!</v>
      </c>
    </row>
    <row r="24" spans="1:35" x14ac:dyDescent="0.55000000000000004">
      <c r="A24" s="118" t="s">
        <v>25</v>
      </c>
      <c r="B24" s="103"/>
      <c r="C24" s="119"/>
      <c r="D24" s="122"/>
      <c r="E24" s="119"/>
      <c r="F24" s="122"/>
      <c r="G24" s="119"/>
      <c r="H24" s="122"/>
      <c r="I24" s="119"/>
      <c r="J24" s="122"/>
      <c r="K24" s="119"/>
      <c r="L24" s="122"/>
      <c r="M24" s="119"/>
      <c r="N24" s="122"/>
      <c r="O24" s="119"/>
      <c r="P24" s="122"/>
      <c r="Q24" s="119"/>
      <c r="R24" s="108"/>
      <c r="S24" s="119"/>
      <c r="T24" s="108"/>
      <c r="U24" s="119"/>
      <c r="V24" s="108"/>
      <c r="W24" s="119"/>
      <c r="X24" s="108"/>
      <c r="Y24" s="119"/>
      <c r="Z24" s="122"/>
      <c r="AA24" s="67"/>
      <c r="AB24" s="66"/>
      <c r="AD24" s="3"/>
      <c r="AE24" s="3"/>
      <c r="AF24" s="3"/>
      <c r="AG24" s="3"/>
      <c r="AH24" s="3"/>
      <c r="AI24" s="3"/>
    </row>
    <row r="25" spans="1:35" x14ac:dyDescent="0.55000000000000004">
      <c r="A25" s="104">
        <v>1</v>
      </c>
      <c r="B25" s="109" t="s">
        <v>25</v>
      </c>
      <c r="C25" s="110">
        <f>'[7]2568-อาคาร-หักร้านค้าภายในอาคาร'!F93</f>
        <v>5678.43</v>
      </c>
      <c r="D25" s="111">
        <f>'[7]2568-อาคาร-หักร้านค้าภายในอาคาร'!G93</f>
        <v>23824.445382033304</v>
      </c>
      <c r="E25" s="110">
        <f>'[7]2568-อาคาร-หักร้านค้าภายในอาคาร'!H93</f>
        <v>7844.4400000000005</v>
      </c>
      <c r="F25" s="111">
        <f>'[7]2568-อาคาร-หักร้านค้าภายในอาคาร'!I93</f>
        <v>34080.479984490805</v>
      </c>
      <c r="G25" s="110">
        <f>'[7]2568-อาคาร-หักร้านค้าภายในอาคาร'!J93</f>
        <v>9687.81</v>
      </c>
      <c r="H25" s="111">
        <f>'[7]2568-อาคาร-หักร้านค้าภายในอาคาร'!K93</f>
        <v>41629.649459280292</v>
      </c>
      <c r="I25" s="110">
        <f>'[7]2568-อาคาร-หักร้านค้าภายในอาคาร'!L93</f>
        <v>6465.16</v>
      </c>
      <c r="J25" s="111">
        <f>'[7]2568-อาคาร-หักร้านค้าภายในอาคาร'!M93</f>
        <v>28473.157107262399</v>
      </c>
      <c r="K25" s="110">
        <f>'[7]2568-อาคาร-หักร้านค้าภายในอาคาร'!N93</f>
        <v>6657.29</v>
      </c>
      <c r="L25" s="111">
        <f>'[7]2568-อาคาร-หักร้านค้าภายในอาคาร'!O93</f>
        <v>27419.096789018899</v>
      </c>
      <c r="M25" s="110">
        <f>'[7]2568-อาคาร-หักร้านค้าภายในอาคาร'!P93</f>
        <v>10755.16</v>
      </c>
      <c r="N25" s="111">
        <f>'[7]2568-อาคาร-หักร้านค้าภายในอาคาร'!Q93</f>
        <v>44908.388049335197</v>
      </c>
      <c r="O25" s="110">
        <f>'[7]2568-อาคาร-หักร้านค้าภายในอาคาร'!R93</f>
        <v>13285.22</v>
      </c>
      <c r="P25" s="111">
        <f>'[7]2568-อาคาร-หักร้านค้าภายในอาคาร'!S93</f>
        <v>56055.177937262401</v>
      </c>
      <c r="Q25" s="110">
        <f>'[7]2568-อาคาร-หักร้านค้าภายในอาคาร'!T93</f>
        <v>12848.13</v>
      </c>
      <c r="R25" s="111">
        <f>'[7]2568-อาคาร-หักร้านค้าภายในอาคาร'!U93</f>
        <v>53289.882758543405</v>
      </c>
      <c r="S25" s="110">
        <f>'[7]2568-อาคาร-หักร้านค้าภายในอาคาร'!V93</f>
        <v>12099.65</v>
      </c>
      <c r="T25" s="111">
        <f>'[7]2568-อาคาร-หักร้านค้าภายในอาคาร'!W93</f>
        <v>50744.561693641001</v>
      </c>
      <c r="U25" s="110">
        <f>'[7]2568-อาคาร-หักร้านค้าภายในอาคาร'!X93</f>
        <v>9572</v>
      </c>
      <c r="V25" s="111">
        <f>'[7]2568-อาคาร-หักร้านค้าภายในอาคาร'!Y93</f>
        <v>39673.269316279999</v>
      </c>
      <c r="W25" s="110">
        <f>'[7]2568-อาคาร-หักร้านค้าภายในอาคาร'!Z93</f>
        <v>4813</v>
      </c>
      <c r="X25" s="111">
        <f>'[7]2568-อาคาร-หักร้านค้าภายในอาคาร'!AA93</f>
        <v>19224.23168528</v>
      </c>
      <c r="Y25" s="110">
        <f>'[7]2568-อาคาร-หักร้านค้าภายในอาคาร'!AB93</f>
        <v>5214.43</v>
      </c>
      <c r="Z25" s="111">
        <f>'[7]2568-อาคาร-หักร้านค้าภายในอาคาร'!AC93</f>
        <v>20830.796750735401</v>
      </c>
      <c r="AA25" s="106">
        <f>O25+M25+K25+I25+G25+E25+C25+Q25+S25+U25+W25+Y25</f>
        <v>104920.72</v>
      </c>
      <c r="AB25" s="107">
        <f>P25+N25+L25+J25+H25+F25+D25+R25+T25+V25+X25+Z25</f>
        <v>440153.13691316301</v>
      </c>
      <c r="AD25" s="30">
        <v>78058.799999999988</v>
      </c>
      <c r="AE25" s="31">
        <v>332447.3014</v>
      </c>
      <c r="AF25" s="30">
        <v>35203.979999999996</v>
      </c>
      <c r="AG25" s="41">
        <v>142803.2262</v>
      </c>
      <c r="AH25" s="30">
        <v>-5831.210000000021</v>
      </c>
      <c r="AI25" s="40">
        <v>-28954.591999999946</v>
      </c>
    </row>
    <row r="26" spans="1:35" x14ac:dyDescent="0.55000000000000004">
      <c r="A26" s="118" t="s">
        <v>32</v>
      </c>
      <c r="B26" s="103"/>
      <c r="C26" s="119"/>
      <c r="D26" s="122"/>
      <c r="E26" s="119"/>
      <c r="F26" s="122"/>
      <c r="G26" s="119"/>
      <c r="H26" s="122"/>
      <c r="I26" s="119"/>
      <c r="J26" s="122"/>
      <c r="K26" s="119"/>
      <c r="L26" s="122"/>
      <c r="M26" s="119"/>
      <c r="N26" s="122"/>
      <c r="O26" s="119"/>
      <c r="P26" s="122"/>
      <c r="Q26" s="119"/>
      <c r="R26" s="108"/>
      <c r="S26" s="119"/>
      <c r="T26" s="108"/>
      <c r="U26" s="119"/>
      <c r="V26" s="108"/>
      <c r="W26" s="119"/>
      <c r="X26" s="108"/>
      <c r="Y26" s="119"/>
      <c r="Z26" s="122"/>
      <c r="AA26" s="67"/>
      <c r="AB26" s="66"/>
      <c r="AD26" s="3"/>
      <c r="AE26" s="3"/>
      <c r="AF26" s="3"/>
      <c r="AG26" s="3"/>
      <c r="AH26" s="3"/>
      <c r="AI26" s="3"/>
    </row>
    <row r="27" spans="1:35" x14ac:dyDescent="0.55000000000000004">
      <c r="A27" s="104">
        <v>1</v>
      </c>
      <c r="B27" s="109" t="s">
        <v>32</v>
      </c>
      <c r="C27" s="110">
        <f>'[7]2568-อาคาร-หักร้านค้าภายในอาคาร'!F95</f>
        <v>2435.7000000000116</v>
      </c>
      <c r="D27" s="111">
        <f>'[7]2568-อาคาร-หักร้านค้าภายในอาคาร'!G95</f>
        <v>10219.23341786705</v>
      </c>
      <c r="E27" s="110">
        <f>'[7]2568-อาคาร-หักร้านค้าภายในอาคาร'!H95</f>
        <v>2566.2999999999884</v>
      </c>
      <c r="F27" s="111">
        <f>'[7]2568-อาคาร-หักร้านค้าภายในอาคาร'!I95</f>
        <v>11149.391898490951</v>
      </c>
      <c r="G27" s="110">
        <f>'[7]2568-อาคาร-หักร้านค้าภายในอาคาร'!J95</f>
        <v>2487</v>
      </c>
      <c r="H27" s="111">
        <f>'[7]2568-อาคาร-หักร้านค้าภายในอาคาร'!K95</f>
        <v>10686.929058809999</v>
      </c>
      <c r="I27" s="110">
        <f>'[7]2568-อาคาร-หักร้านค้าภายในอาคาร'!L95</f>
        <v>2313</v>
      </c>
      <c r="J27" s="111">
        <f>'[7]2568-อาคาร-หักร้านค้าภายในอาคาร'!M95</f>
        <v>10186.663963319999</v>
      </c>
      <c r="K27" s="110">
        <f>'[7]2568-อาคาร-หักร้านค้าภายในอาคาร'!N95</f>
        <v>4330</v>
      </c>
      <c r="L27" s="111">
        <f>'[7]2568-อาคาร-หักร้านค้าภายในอาคาร'!O95</f>
        <v>17833.7865853</v>
      </c>
      <c r="M27" s="110">
        <f>'[7]2568-อาคาร-หักร้านค้าภายในอาคาร'!P95</f>
        <v>2591</v>
      </c>
      <c r="N27" s="111">
        <f>'[7]2568-อาคาร-หักร้านค้าภายในอาคาร'!Q95</f>
        <v>10818.77289002</v>
      </c>
      <c r="O27" s="110">
        <f>'[7]2568-อาคาร-หักร้านค้าภายในอาคาร'!R95</f>
        <v>3839.640000000014</v>
      </c>
      <c r="P27" s="111">
        <f>'[7]2568-อาคาร-หักร้านค้าภายในอาคาร'!S95</f>
        <v>16200.83848178886</v>
      </c>
      <c r="Q27" s="110">
        <f>'[7]2568-อาคาร-หักร้านค้าภายในอาคาร'!T95</f>
        <v>3336.4799999999814</v>
      </c>
      <c r="R27" s="111">
        <f>'[7]2568-อาคาร-หักร้านค้าภายในอาคาร'!U95</f>
        <v>13838.638621046324</v>
      </c>
      <c r="S27" s="110">
        <f>'[7]2568-อาคาร-หักร้านค้าภายในอาคาร'!V95</f>
        <v>4672.4899999999907</v>
      </c>
      <c r="T27" s="111">
        <f>'[7]2568-อาคาร-หักร้านค้าภายในอาคาร'!W95</f>
        <v>19595.89385378256</v>
      </c>
      <c r="U27" s="110">
        <f>'[7]2568-อาคาร-หักร้านค้าภายในอาคาร'!X95</f>
        <v>2278.0310000000172</v>
      </c>
      <c r="V27" s="111">
        <f>'[7]2568-อาคาร-หักร้านค้าภายในอาคาร'!Y95</f>
        <v>9441.8029015707616</v>
      </c>
      <c r="W27" s="110">
        <f>'[7]2568-อาคาร-หักร้านค้าภายในอาคาร'!Z95</f>
        <v>1646.3589999999967</v>
      </c>
      <c r="X27" s="111">
        <f>'[7]2568-อาคาร-หักร้านค้าภายในอาคาร'!AA95</f>
        <v>6575.9374305310275</v>
      </c>
      <c r="Y27" s="110">
        <f>'[7]2568-อาคาร-หักร้านค้าภายในอาคาร'!AB95</f>
        <v>1764.9000000000233</v>
      </c>
      <c r="Z27" s="111">
        <f>'[7]2568-อาคาร-หักร้านค้าภายในอาคาร'!AC95</f>
        <v>7050.4874330220928</v>
      </c>
      <c r="AA27" s="106">
        <f>O27+M27+K27+I27+G27+E27+C27+Q27+S27+U27+W27+Y27</f>
        <v>34260.900000000023</v>
      </c>
      <c r="AB27" s="107">
        <f>P27+N27+L27+J27+H27+F27+D27+R27+T27+V27+X27+Z27</f>
        <v>143598.37653554961</v>
      </c>
      <c r="AD27" s="30">
        <v>475828.18999999994</v>
      </c>
      <c r="AE27" s="31">
        <v>2029504.3843426101</v>
      </c>
      <c r="AF27" s="30">
        <v>241861.57999999993</v>
      </c>
      <c r="AG27" s="41">
        <v>979849.64095987345</v>
      </c>
      <c r="AH27" s="30">
        <v>-143490.89000000013</v>
      </c>
      <c r="AI27" s="40">
        <v>-632657.10645351</v>
      </c>
    </row>
    <row r="28" spans="1:35" x14ac:dyDescent="0.55000000000000004">
      <c r="A28" s="118" t="s">
        <v>26</v>
      </c>
      <c r="B28" s="103"/>
      <c r="C28" s="119"/>
      <c r="D28" s="122"/>
      <c r="E28" s="119"/>
      <c r="F28" s="122"/>
      <c r="G28" s="119"/>
      <c r="H28" s="122"/>
      <c r="I28" s="119"/>
      <c r="J28" s="122"/>
      <c r="K28" s="119"/>
      <c r="L28" s="122"/>
      <c r="M28" s="119"/>
      <c r="N28" s="122"/>
      <c r="O28" s="119"/>
      <c r="P28" s="122"/>
      <c r="Q28" s="119"/>
      <c r="R28" s="108"/>
      <c r="S28" s="119"/>
      <c r="T28" s="108"/>
      <c r="U28" s="119"/>
      <c r="V28" s="108"/>
      <c r="W28" s="119"/>
      <c r="X28" s="108"/>
      <c r="Y28" s="119"/>
      <c r="Z28" s="122"/>
      <c r="AA28" s="67"/>
      <c r="AB28" s="66"/>
      <c r="AD28" s="3"/>
      <c r="AE28" s="3"/>
      <c r="AF28" s="3"/>
      <c r="AG28" s="3"/>
      <c r="AH28" s="3"/>
      <c r="AI28" s="3"/>
    </row>
    <row r="29" spans="1:35" x14ac:dyDescent="0.55000000000000004">
      <c r="A29" s="104">
        <v>1</v>
      </c>
      <c r="B29" s="109" t="s">
        <v>26</v>
      </c>
      <c r="C29" s="110">
        <f>'[7]2568-อาคาร-หักร้านค้าภายในอาคาร'!F99</f>
        <v>5801.26</v>
      </c>
      <c r="D29" s="111">
        <f>'[7]2568-อาคาร-หักร้านค้าภายในอาคาร'!G99</f>
        <v>24364.179890430001</v>
      </c>
      <c r="E29" s="110">
        <f>'[7]2568-อาคาร-หักร้านค้าภายในอาคาร'!H99</f>
        <v>7391.89</v>
      </c>
      <c r="F29" s="111">
        <f>'[7]2568-อาคาร-หักร้านค้าภายในอาคาร'!I99</f>
        <v>32082.51401789</v>
      </c>
      <c r="G29" s="110">
        <f>'[7]2568-อาคาร-หักร้านค้าภายในอาคาร'!J99</f>
        <v>11779.85</v>
      </c>
      <c r="H29" s="111">
        <f>'[7]2568-อาคาร-หักร้านค้าภายในอาคาร'!K99</f>
        <v>50652.187235149999</v>
      </c>
      <c r="I29" s="110">
        <f>'[7]2568-อาคาร-หักร้านค้าภายในอาคาร'!L99</f>
        <v>13076.78</v>
      </c>
      <c r="J29" s="111">
        <f>'[7]2568-อาคาร-หักร้านค้าภายในอาคาร'!M99</f>
        <v>57540.169144768006</v>
      </c>
      <c r="K29" s="110">
        <f>'[7]2568-อาคาร-หักร้านค้าภายในอาคาร'!N99</f>
        <v>10009.33</v>
      </c>
      <c r="L29" s="111">
        <f>'[7]2568-อาคาร-หักร้านค้าภายในอาคาร'!O99</f>
        <v>41237.988489759999</v>
      </c>
      <c r="M29" s="110">
        <f>'[7]2568-อาคาร-หักร้านค้าภายในอาคาร'!P99</f>
        <v>12170.13</v>
      </c>
      <c r="N29" s="111">
        <f>'[7]2568-อาคาร-หักร้านค้าภายในอาคาร'!Q99</f>
        <v>50870.274322679994</v>
      </c>
      <c r="O29" s="110">
        <f>'[7]2568-อาคาร-หักร้านค้าภายในอาคาร'!R99</f>
        <v>13952.89</v>
      </c>
      <c r="P29" s="111">
        <f>'[7]2568-อาคาร-หักร้านค้าภายในอาคาร'!S99</f>
        <v>58881.104077263997</v>
      </c>
      <c r="Q29" s="110">
        <f>'[7]2568-อาคาร-หักร้านค้าภายในอาคาร'!T99</f>
        <v>13473.06</v>
      </c>
      <c r="R29" s="111">
        <f>'[7]2568-อาคาร-หักร้านค้าภายในอาคาร'!U99</f>
        <v>55912.539964648</v>
      </c>
      <c r="S29" s="110">
        <f>'[7]2568-อาคาร-หักร้านค้าภายในอาคาร'!V99</f>
        <v>13170.79</v>
      </c>
      <c r="T29" s="111">
        <f>'[7]2568-อาคาร-หักร้านค้าภายในอาคาร'!W99</f>
        <v>55187.020986620017</v>
      </c>
      <c r="U29" s="110">
        <f>'[7]2568-อาคาร-หักร้านค้าภายในอาคาร'!X99</f>
        <v>17323.099999999999</v>
      </c>
      <c r="V29" s="111">
        <f>'[7]2568-อาคาร-หักร้านค้าภายในอาคาร'!Y99</f>
        <v>71751.043502031986</v>
      </c>
      <c r="W29" s="110">
        <f>'[7]2568-อาคาร-หักร้านค้าภายในอาคาร'!Z99</f>
        <v>6633.48</v>
      </c>
      <c r="X29" s="111">
        <f>'[7]2568-อาคาร-หักร้านค้าภายในอาคาร'!AA99</f>
        <v>26468.398313632002</v>
      </c>
      <c r="Y29" s="110">
        <f>'[7]2568-อาคาร-หักร้านค้าภายในอาคาร'!AB99</f>
        <v>5712.34</v>
      </c>
      <c r="Z29" s="111">
        <f>'[7]2568-อาคาร-หักร้านค้าภายในอาคาร'!AC99</f>
        <v>22792.752200748004</v>
      </c>
      <c r="AA29" s="106">
        <f>O29+M29+K29+I29+G29+E29+C29+Q29+S29+U29+W29+Y29</f>
        <v>130494.89999999998</v>
      </c>
      <c r="AB29" s="107">
        <f>P29+N29+L29+J29+H29+F29+D29+R29+T29+V29+X29+Z29</f>
        <v>547740.17214562197</v>
      </c>
      <c r="AD29" s="30">
        <v>47088.289999999994</v>
      </c>
      <c r="AE29" s="31">
        <v>200335.21677142088</v>
      </c>
      <c r="AF29" s="30">
        <v>19599.43</v>
      </c>
      <c r="AG29" s="41">
        <v>79728.297752295402</v>
      </c>
      <c r="AH29" s="30">
        <v>-18633.569999999992</v>
      </c>
      <c r="AI29" s="40">
        <v>-80361.324637151381</v>
      </c>
    </row>
    <row r="30" spans="1:35" x14ac:dyDescent="0.55000000000000004">
      <c r="A30" s="118" t="s">
        <v>78</v>
      </c>
      <c r="B30" s="103"/>
      <c r="C30" s="119"/>
      <c r="D30" s="122"/>
      <c r="E30" s="119"/>
      <c r="F30" s="122"/>
      <c r="G30" s="119"/>
      <c r="H30" s="122"/>
      <c r="I30" s="119"/>
      <c r="J30" s="122"/>
      <c r="K30" s="119"/>
      <c r="L30" s="122"/>
      <c r="M30" s="119"/>
      <c r="N30" s="122"/>
      <c r="O30" s="119"/>
      <c r="P30" s="122"/>
      <c r="Q30" s="119"/>
      <c r="R30" s="108"/>
      <c r="S30" s="119"/>
      <c r="T30" s="108"/>
      <c r="U30" s="119"/>
      <c r="V30" s="108"/>
      <c r="W30" s="119"/>
      <c r="X30" s="108"/>
      <c r="Y30" s="119"/>
      <c r="Z30" s="122"/>
      <c r="AA30" s="67"/>
      <c r="AB30" s="66"/>
      <c r="AD30" s="3"/>
      <c r="AE30" s="3"/>
      <c r="AF30" s="3"/>
      <c r="AG30" s="3"/>
      <c r="AH30" s="3"/>
      <c r="AI30" s="3"/>
    </row>
    <row r="31" spans="1:35" x14ac:dyDescent="0.55000000000000004">
      <c r="A31" s="104">
        <v>1</v>
      </c>
      <c r="B31" s="109" t="s">
        <v>28</v>
      </c>
      <c r="C31" s="110">
        <f>'[7]2568-อาคาร-หักร้านค้าภายในอาคาร'!F130+'[7]2568-อาคาร-หักร้านค้าภายในอาคาร'!F83</f>
        <v>44288.77</v>
      </c>
      <c r="D31" s="110">
        <f>'[7]2568-อาคาร-หักร้านค้าภายในอาคาร'!G130+'[7]2568-อาคาร-หักร้านค้าภายในอาคาร'!G83</f>
        <v>185929.76442620764</v>
      </c>
      <c r="E31" s="110">
        <f>'[7]2568-อาคาร-หักร้านค้าภายในอาคาร'!H130+'[7]2568-อาคาร-หักร้านค้าภายในอาคาร'!H83</f>
        <v>48761.72</v>
      </c>
      <c r="F31" s="110">
        <f>'[7]2568-อาคาร-หักร้านค้าภายในอาคาร'!I130+'[7]2568-อาคาร-หักร้านค้าภายในอาคาร'!I83</f>
        <v>211721.0180458345</v>
      </c>
      <c r="G31" s="110">
        <f>'[7]2568-อาคาร-หักร้านค้าภายในอาคาร'!J130+'[7]2568-อาคาร-หักร้านค้าภายในอาคาร'!J83</f>
        <v>69996.33</v>
      </c>
      <c r="H31" s="110">
        <f>'[7]2568-อาคาร-หักร้านค้าภายในอาคาร'!K130+'[7]2568-อาคาร-หักร้านค้าภายในอาคาร'!K83</f>
        <v>300893.20701180352</v>
      </c>
      <c r="I31" s="110">
        <f>'[7]2568-อาคาร-หักร้านค้าภายในอาคาร'!L130+'[7]2568-อาคาร-หักร้านค้าภายในอาคาร'!L83</f>
        <v>63978.59</v>
      </c>
      <c r="J31" s="110">
        <f>'[7]2568-อาคาร-หักร้านค้าภายในอาคาร'!M130+'[7]2568-อาคาร-หักร้านค้าภายในอาคาร'!M83</f>
        <v>281617.4910617104</v>
      </c>
      <c r="K31" s="110">
        <f>'[7]2568-อาคาร-หักร้านค้าภายในอาคาร'!N130+'[7]2568-อาคาร-หักร้านค้าภายในอาคาร'!N83</f>
        <v>59616.799999999996</v>
      </c>
      <c r="L31" s="110">
        <f>'[7]2568-อาคาร-หักร้านค้าภายในอาคาร'!O130+'[7]2568-อาคาร-หักร้านค้าภายในอาคาร'!O83</f>
        <v>245584.4622899543</v>
      </c>
      <c r="M31" s="110">
        <f>'[7]2568-อาคาร-หักร้านค้าภายในอาคาร'!P130+'[7]2568-อาคาร-หักร้านค้าภายในอาคาร'!P83</f>
        <v>63183.18</v>
      </c>
      <c r="N31" s="110">
        <f>'[7]2568-อาคาร-หักร้านค้าภายในอาคาร'!Q130+'[7]2568-อาคาร-หักร้านค้าภายในอาคาร'!Q83</f>
        <v>263962.57355330285</v>
      </c>
      <c r="O31" s="110">
        <f>'[7]2568-อาคาร-หักร้านค้าภายในอาคาร'!R130+'[7]2568-อาคาร-หักร้านค้าภายในอาคาร'!R83</f>
        <v>72776.73000000001</v>
      </c>
      <c r="P31" s="110">
        <f>'[7]2568-อาคาร-หักร้านค้าภายในอาคาร'!S130+'[7]2568-อาคาร-หักร้านค้าภายในอาคาร'!S83</f>
        <v>307094.25868128479</v>
      </c>
      <c r="Q31" s="110">
        <f>'[7]2568-อาคาร-หักร้านค้าภายในอาคาร'!T130+'[7]2568-อาคาร-หักร้านค้าภายในอาคาร'!T83</f>
        <v>70715.670000000013</v>
      </c>
      <c r="R31" s="110">
        <f>'[7]2568-อาคาร-หักร้านค้าภายในอาคาร'!U130+'[7]2568-อาคาร-หักร้านค้าภายในอาคาร'!U83</f>
        <v>293387.01753795345</v>
      </c>
      <c r="S31" s="110">
        <f>'[7]2568-อาคาร-หักร้านค้าภายในอาคาร'!V130+'[7]2568-อาคาร-หักร้านค้าภายในอาคาร'!V83</f>
        <v>73352.58</v>
      </c>
      <c r="T31" s="110">
        <f>'[7]2568-อาคาร-หักร้านค้าภายในอาคาร'!W130+'[7]2568-อาคาร-หักร้านค้าภายในอาคาร'!W83</f>
        <v>307505.03496428276</v>
      </c>
      <c r="U31" s="110">
        <f>'[7]2568-อาคาร-หักร้านค้าภายในอาคาร'!X130+'[7]2568-อาคาร-หักร้านค้าภายในอาคาร'!X83</f>
        <v>65321.57</v>
      </c>
      <c r="V31" s="110">
        <f>'[7]2568-อาคาร-หักร้านค้าภายในอาคาร'!Y130+'[7]2568-อาคาร-หักร้านค้าภายในอาคาร'!Y83</f>
        <v>270584.02821702068</v>
      </c>
      <c r="W31" s="110">
        <f>'[7]2568-อาคาร-หักร้านค้าภายในอาคาร'!Z130+'[7]2568-อาคาร-หักร้านค้าภายในอาคาร'!AA83</f>
        <v>77794.127200000003</v>
      </c>
      <c r="X31" s="110">
        <f>'[7]2568-อาคาร-หักร้านค้าภายในอาคาร'!AA130+'[7]2568-อาคาร-หักร้านค้าภายในอาคาร'!AB83</f>
        <v>150507.6641553184</v>
      </c>
      <c r="Y31" s="110">
        <f>'[7]2568-อาคาร-หักร้านค้าภายในอาคาร'!AB130+'[7]2568-อาคาร-หักร้านค้าภายในอาคาร'!AB83</f>
        <v>43279.58</v>
      </c>
      <c r="Z31" s="110">
        <f>'[7]2568-อาคาร-หักร้านค้าภายในอาคาร'!AC130+'[7]2568-อาคาร-หักร้านค้าภายในอาคาร'!AC83</f>
        <v>172785.67224502561</v>
      </c>
      <c r="AA31" s="106">
        <f>O31+M31+K31+I31+G31+E31+C31+Q31+S31+U31+W31+Y31</f>
        <v>753065.64719999989</v>
      </c>
      <c r="AB31" s="107">
        <f>P31+N31+L31+J31+H31+F31+D31+R31+T31+V31+X31+Z31</f>
        <v>2991572.192189699</v>
      </c>
      <c r="AD31" s="30">
        <v>16723</v>
      </c>
      <c r="AE31" s="31">
        <v>70894.777813808003</v>
      </c>
      <c r="AF31" s="30">
        <v>5689.2900000000373</v>
      </c>
      <c r="AG31" s="41">
        <v>23068.22776512388</v>
      </c>
      <c r="AH31" s="30">
        <v>-6159.3199999999488</v>
      </c>
      <c r="AI31" s="40">
        <v>-26567.143191493844</v>
      </c>
    </row>
    <row r="32" spans="1:35" x14ac:dyDescent="0.55000000000000004">
      <c r="A32" s="118" t="s">
        <v>80</v>
      </c>
      <c r="B32" s="103"/>
      <c r="C32" s="119"/>
      <c r="D32" s="122"/>
      <c r="E32" s="119"/>
      <c r="F32" s="122"/>
      <c r="G32" s="119"/>
      <c r="H32" s="122"/>
      <c r="I32" s="119"/>
      <c r="J32" s="122"/>
      <c r="K32" s="119"/>
      <c r="L32" s="122"/>
      <c r="M32" s="119"/>
      <c r="N32" s="122"/>
      <c r="O32" s="119"/>
      <c r="P32" s="122"/>
      <c r="Q32" s="119"/>
      <c r="R32" s="108"/>
      <c r="S32" s="119"/>
      <c r="T32" s="108"/>
      <c r="U32" s="119"/>
      <c r="V32" s="108"/>
      <c r="W32" s="119"/>
      <c r="X32" s="108"/>
      <c r="Y32" s="119"/>
      <c r="Z32" s="122"/>
      <c r="AA32" s="67"/>
      <c r="AB32" s="66"/>
      <c r="AD32" s="3"/>
      <c r="AE32" s="3"/>
      <c r="AF32" s="3"/>
      <c r="AG32" s="3"/>
      <c r="AH32" s="3"/>
      <c r="AI32" s="3"/>
    </row>
    <row r="33" spans="1:35" x14ac:dyDescent="0.55000000000000004">
      <c r="A33" s="104">
        <v>1</v>
      </c>
      <c r="B33" s="109" t="s">
        <v>33</v>
      </c>
      <c r="C33" s="110">
        <f>'[7]2568-อาคาร-หักร้านค้าภายในอาคาร'!F138+'[7]2568-อาคาร-หักร้านค้าภายในอาคาร'!F165+'[7]2568-อาคาร-หักร้านค้าภายในอาคาร'!F169+'[7]2568-บิลค่าไฟฟ้า'!D11+'[7]2568-อาคาร-หักร้านค้าภายในอาคาร'!F190</f>
        <v>25844.36</v>
      </c>
      <c r="D33" s="110">
        <f>'[7]2568-อาคาร-หักร้านค้าภายในอาคาร'!G138+'[7]2568-อาคาร-หักร้านค้าภายในอาคาร'!G165+'[7]2568-อาคาร-หักร้านค้าภายในอาคาร'!G169+'[7]2568-บิลค่าไฟฟ้า'!E11+'[7]2568-อาคาร-หักร้านค้าภายในอาคาร'!G190</f>
        <v>109508.89200000002</v>
      </c>
      <c r="E33" s="110">
        <f>'[7]2568-อาคาร-หักร้านค้าภายในอาคาร'!H138+'[7]2568-อาคาร-หักร้านค้าภายในอาคาร'!H165+'[7]2568-อาคาร-หักร้านค้าภายในอาคาร'!H169+'[7]2568-บิลค่าไฟฟ้า'!H11+'[7]2568-อาคาร-หักร้านค้าภายในอาคาร'!H190</f>
        <v>30723.09</v>
      </c>
      <c r="F33" s="110">
        <f>'[7]2568-อาคาร-หักร้านค้าภายในอาคาร'!I138+'[7]2568-อาคาร-หักร้านค้าภายในอาคาร'!I165+'[7]2568-อาคาร-หักร้านค้าภายในอาคาร'!I169+'[7]2568-บิลค่าไฟฟ้า'!I11+'[7]2568-อาคาร-หักร้านค้าภายในอาคาร'!I190</f>
        <v>134245.48059999998</v>
      </c>
      <c r="G33" s="110">
        <f>'[7]2568-อาคาร-หักร้านค้าภายในอาคาร'!J138+'[7]2568-อาคาร-หักร้านค้าภายในอาคาร'!J165+'[7]2568-อาคาร-หักร้านค้าภายในอาคาร'!J169+'[7]2568-บิลค่าไฟฟ้า'!L11+'[7]2568-อาคาร-หักร้านค้าภายในอาคาร'!J190</f>
        <v>42849.46</v>
      </c>
      <c r="H33" s="110">
        <f>'[7]2568-อาคาร-หักร้านค้าภายในอาคาร'!K138+'[7]2568-อาคาร-หักร้านค้าภายในอาคาร'!K165+'[7]2568-อาคาร-หักร้านค้าภายในอาคาร'!K169+'[7]2568-บิลค่าไฟฟ้า'!M11+'[7]2568-อาคาร-หักร้านค้าภายในอาคาร'!K190</f>
        <v>185243.598</v>
      </c>
      <c r="I33" s="110">
        <f>'[7]2568-อาคาร-หักร้านค้าภายในอาคาร'!L138+'[7]2568-อาคาร-หักร้านค้าภายในอาคาร'!L165+'[7]2568-อาคาร-หักร้านค้าภายในอาคาร'!L169+'[7]2568-บิลค่าไฟฟ้า'!P11+'[7]2568-อาคาร-หักร้านค้าภายในอาคาร'!L190</f>
        <v>48258.630000000005</v>
      </c>
      <c r="J33" s="110">
        <f>'[7]2568-อาคาร-หักร้านค้าภายในอาคาร'!M138+'[7]2568-อาคาร-หักร้านค้าภายในอาคาร'!M165+'[7]2568-อาคาร-หักร้านค้าภายในอาคาร'!M169+'[7]2568-บิลค่าไฟฟ้า'!Q11+'[7]2568-อาคาร-หักร้านค้าภายในอาคาร'!M190</f>
        <v>212880.00800000003</v>
      </c>
      <c r="K33" s="110">
        <f>'[7]2568-อาคาร-หักร้านค้าภายในอาคาร'!N138+'[7]2568-อาคาร-หักร้านค้าภายในอาคาร'!N165+'[7]2568-อาคาร-หักร้านค้าภายในอาคาร'!N169+'[7]2568-บิลค่าไฟฟ้า'!T11+'[7]2568-อาคาร-หักร้านค้าภายในอาคาร'!N190</f>
        <v>46789.39</v>
      </c>
      <c r="L33" s="110">
        <f>'[7]2568-อาคาร-หักร้านค้าภายในอาคาร'!O138+'[7]2568-อาคาร-หักร้านค้าภายในอาคาร'!O165+'[7]2568-อาคาร-หักร้านค้าภายในอาคาร'!O169+'[7]2568-บิลค่าไฟฟ้า'!U11+'[7]2568-อาคาร-หักร้านค้าภายในอาคาร'!O190</f>
        <v>193315.52679999999</v>
      </c>
      <c r="M33" s="110">
        <f>'[7]2568-อาคาร-หักร้านค้าภายในอาคาร'!P138+'[7]2568-อาคาร-หักร้านค้าภายในอาคาร'!P165+'[7]2568-อาคาร-หักร้านค้าภายในอาคาร'!P169+'[7]2568-บิลค่าไฟฟ้า'!X11+'[7]2568-อาคาร-หักร้านค้าภายในอาคาร'!P190</f>
        <v>49991.82</v>
      </c>
      <c r="N33" s="110">
        <f>'[7]2568-อาคาร-หักร้านค้าภายในอาคาร'!Q138+'[7]2568-อาคาร-หักร้านค้าภายในอาคาร'!Q165+'[7]2568-อาคาร-หักร้านค้าภายในอาคาร'!Q169+'[7]2568-บิลค่าไฟฟ้า'!Y11+'[7]2568-อาคาร-หักร้านค้าภายในอาคาร'!Q190</f>
        <v>209471.74759999997</v>
      </c>
      <c r="O33" s="110">
        <f>'[7]2568-อาคาร-หักร้านค้าภายในอาคาร'!R138+'[7]2568-อาคาร-หักร้านค้าภายในอาคาร'!R165+'[7]2568-อาคาร-หักร้านค้าภายในอาคาร'!R169+'[7]2568-บิลค่าไฟฟ้า'!AB11+'[7]2568-อาคาร-หักร้านค้าภายในอาคาร'!R190</f>
        <v>43422.879999999997</v>
      </c>
      <c r="P33" s="110">
        <f>'[7]2568-อาคาร-หักร้านค้าภายในอาคาร'!S138+'[7]2568-อาคาร-หักร้านค้าภายในอาคาร'!S165+'[7]2568-อาคาร-หักร้านค้าภายในอาคาร'!S169+'[7]2568-บิลค่าไฟฟ้า'!AC11+'[7]2568-อาคาร-หักร้านค้าภายในอาคาร'!S190</f>
        <v>183703.53359999997</v>
      </c>
      <c r="Q33" s="110">
        <f>'[7]2568-อาคาร-หักร้านค้าภายในอาคาร'!T138+'[7]2568-อาคาร-หักร้านค้าภายในอาคาร'!T165+'[7]2568-อาคาร-หักร้านค้าภายในอาคาร'!T169+'[7]2568-บิลค่าไฟฟ้า'!AF11+'[7]2568-อาคาร-หักร้านค้าภายในอาคาร'!T190</f>
        <v>45823.1</v>
      </c>
      <c r="R33" s="110">
        <f>'[7]2568-อาคาร-หักร้านค้าภายในอาคาร'!U138+'[7]2568-อาคาร-หักร้านค้าภายในอาคาร'!U165+'[7]2568-อาคาร-หักร้านค้าภายในอาคาร'!U169+'[7]2568-บิลค่าไฟฟ้า'!AG11+'[7]2568-อาคาร-หักร้านค้าภายในอาคาร'!U190</f>
        <v>190706.81849999999</v>
      </c>
      <c r="S33" s="110">
        <f>'[7]2568-อาคาร-หักร้านค้าภายในอาคาร'!V138+'[7]2568-อาคาร-หักร้านค้าภายในอาคาร'!V165+'[7]2568-อาคาร-หักร้านค้าภายในอาคาร'!V169+'[7]2568-บิลค่าไฟฟ้า'!AJ11+'[7]2568-อาคาร-หักร้านค้าภายในอาคาร'!V190</f>
        <v>42827.990000000005</v>
      </c>
      <c r="T33" s="110">
        <f>'[7]2568-อาคาร-หักร้านค้าภายในอาคาร'!W138+'[7]2568-อาคาร-หักร้านค้าภายในอาคาร'!W165+'[7]2568-อาคาร-หักร้านค้าภายในอาคาร'!W169+'[7]2568-บิลค่าไฟฟ้า'!AK11+'[7]2568-อาคาร-หักร้านค้าภายในอาคาร'!W190</f>
        <v>179939.86120000004</v>
      </c>
      <c r="U33" s="110">
        <f>'[7]2568-อาคาร-หักร้านค้าภายในอาคาร'!X138+'[7]2568-อาคาร-หักร้านค้าภายในอาคาร'!X165+'[7]2568-อาคาร-หักร้านค้าภายในอาคาร'!X169+'[7]2568-บิลค่าไฟฟ้า'!AN11+'[7]2568-อาคาร-หักร้านค้าภายในอาคาร'!X190</f>
        <v>43104.61</v>
      </c>
      <c r="V33" s="110">
        <f>'[7]2568-อาคาร-หักร้านค้าภายในอาคาร'!Y138+'[7]2568-อาคาร-หักร้านค้าภายในอาคาร'!Y165+'[7]2568-อาคาร-หักร้านค้าภายในอาคาร'!Y169+'[7]2568-บิลค่าไฟฟ้า'!AO11+'[7]2568-อาคาร-หักร้านค้าภายในอาคาร'!Y190</f>
        <v>179031.78539999999</v>
      </c>
      <c r="W33" s="110">
        <f>'[7]2568-อาคาร-หักร้านค้าภายในอาคาร'!Z138+'[7]2568-อาคาร-หักร้านค้าภายในอาคาร'!Z165+'[7]2568-อาคาร-หักร้านค้าภายในอาคาร'!Z169+'[7]2568-บิลค่าไฟฟ้า'!AR11+'[7]2568-อาคาร-หักร้านค้าภายในอาคาร'!Z190</f>
        <v>31945.47</v>
      </c>
      <c r="X33" s="110">
        <f>'[7]2568-อาคาร-หักร้านค้าภายในอาคาร'!AA138+'[7]2568-อาคาร-หักร้านค้าภายในอาคาร'!AA165+'[7]2568-อาคาร-หักร้านค้าภายในอาคาร'!AA169+'[7]2568-บิลค่าไฟฟ้า'!AS11+'[7]2568-อาคาร-หักร้านค้าภายในอาคาร'!AA190</f>
        <v>128141.6103</v>
      </c>
      <c r="Y33" s="110">
        <f>'[7]2568-อาคาร-หักร้านค้าภายในอาคาร'!AB138+'[7]2568-อาคาร-หักร้านค้าภายในอาคาร'!AB165+'[7]2568-อาคาร-หักร้านค้าภายในอาคาร'!AB169+'[7]2568-บิลค่าไฟฟ้า'!AV11+'[7]2568-อาคาร-หักร้านค้าภายในอาคาร'!AB190</f>
        <v>27516.480000000003</v>
      </c>
      <c r="Z33" s="110">
        <f>'[7]2568-อาคาร-หักร้านค้าภายในอาคาร'!AC138+'[7]2568-อาคาร-หักร้านค้าภายในอาคาร'!AC165+'[7]2568-อาคาร-หักร้านค้าภายในอาคาร'!AC169+'[7]2568-บิลค่าไฟฟ้า'!AW11+'[7]2568-อาคาร-หักร้านค้าภายในอาคาร'!AC190</f>
        <v>110354.42510000001</v>
      </c>
      <c r="AA33" s="106">
        <f>O33+M33+K33+I33+G33+E33+C33+Q33+S33+U33+W33+Y33</f>
        <v>479097.27999999991</v>
      </c>
      <c r="AB33" s="107">
        <f>P33+N33+L33+J33+H33+F33+D33+R33+T33+V33+X33+Z33</f>
        <v>2016543.2871000001</v>
      </c>
      <c r="AD33" s="30">
        <v>60229.24</v>
      </c>
      <c r="AE33" s="31">
        <v>256747.313100678</v>
      </c>
      <c r="AF33" s="30">
        <v>29668.92</v>
      </c>
      <c r="AG33" s="41">
        <v>121012.19401641199</v>
      </c>
      <c r="AH33" s="30">
        <v>-8523.8199999999779</v>
      </c>
      <c r="AI33" s="40">
        <v>-38825.120148440066</v>
      </c>
    </row>
    <row r="34" spans="1:35" x14ac:dyDescent="0.55000000000000004">
      <c r="A34" s="118" t="s">
        <v>76</v>
      </c>
      <c r="B34" s="103"/>
      <c r="C34" s="119"/>
      <c r="D34" s="122"/>
      <c r="E34" s="119"/>
      <c r="F34" s="122"/>
      <c r="G34" s="119"/>
      <c r="H34" s="122"/>
      <c r="I34" s="119"/>
      <c r="J34" s="122"/>
      <c r="K34" s="119"/>
      <c r="L34" s="122"/>
      <c r="M34" s="119"/>
      <c r="N34" s="122"/>
      <c r="O34" s="119"/>
      <c r="P34" s="122"/>
      <c r="Q34" s="119"/>
      <c r="R34" s="108"/>
      <c r="S34" s="119"/>
      <c r="T34" s="108"/>
      <c r="U34" s="119"/>
      <c r="V34" s="108"/>
      <c r="W34" s="119"/>
      <c r="X34" s="108"/>
      <c r="Y34" s="119"/>
      <c r="Z34" s="122"/>
      <c r="AA34" s="67"/>
      <c r="AB34" s="66"/>
      <c r="AD34" s="3"/>
      <c r="AE34" s="3"/>
      <c r="AF34" s="3"/>
      <c r="AG34" s="3"/>
      <c r="AH34" s="3"/>
      <c r="AI34" s="3"/>
    </row>
    <row r="35" spans="1:35" x14ac:dyDescent="0.55000000000000004">
      <c r="A35" s="104">
        <v>1</v>
      </c>
      <c r="B35" s="109" t="s">
        <v>74</v>
      </c>
      <c r="C35" s="110">
        <f>'[7]2568-อาคาร-หักร้านค้าภายในอาคาร'!F142+'[7]2568-อาคาร-หักร้านค้าภายในอาคาร'!F188</f>
        <v>12715.12</v>
      </c>
      <c r="D35" s="110">
        <f>'[7]2568-อาคาร-หักร้านค้าภายในอาคาร'!G142+'[7]2568-อาคาร-หักร้านค้าภายในอาคาร'!G188</f>
        <v>53403.504000000008</v>
      </c>
      <c r="E35" s="110">
        <f>'[7]2568-อาคาร-หักร้านค้าภายในอาคาร'!H142+'[7]2568-อาคาร-หักร้านค้าภายในอาคาร'!H188</f>
        <v>15221.18</v>
      </c>
      <c r="F35" s="110">
        <f>'[7]2568-อาคาร-หักร้านค้าภายในอาคาร'!I142+'[7]2568-อาคาร-หักร้านค้าภายในอาคาร'!I188</f>
        <v>66059.921199999997</v>
      </c>
      <c r="G35" s="110">
        <f>'[7]2568-อาคาร-หักร้านค้าภายในอาคาร'!J142+'[7]2568-อาคาร-หักร้านค้าภายในอาคาร'!J188</f>
        <v>25141.52</v>
      </c>
      <c r="H35" s="110">
        <f>'[7]2568-อาคาร-หักร้านค้าภายในอาคาร'!K142+'[7]2568-อาคาร-หักร้านค้าภายในอาคาร'!K188</f>
        <v>108108.53599999999</v>
      </c>
      <c r="I35" s="110">
        <f>'[7]2568-อาคาร-หักร้านค้าภายในอาคาร'!L142+'[7]2568-อาคาร-หักร้านค้าภายในอาคาร'!L188</f>
        <v>18232.629999999997</v>
      </c>
      <c r="J35" s="110">
        <f>'[7]2568-อาคาร-หักร้านค้าภายในอาคาร'!M142+'[7]2568-อาคาร-หักร้านค้าภายในอาคาร'!M188</f>
        <v>80223.572</v>
      </c>
      <c r="K35" s="110">
        <f>'[7]2568-อาคาร-หักร้านค้าภายในอาคาร'!N142+'[7]2568-อาคาร-หักร้านค้าภายในอาคาร'!N188</f>
        <v>21401.200000000001</v>
      </c>
      <c r="L35" s="110">
        <f>'[7]2568-อาคาร-หักร้านค้าภายในอาคาร'!O142+'[7]2568-อาคาร-หักร้านค้าภายในอาคาร'!O188</f>
        <v>88172.944000000003</v>
      </c>
      <c r="M35" s="110">
        <f>+'[7]2568-อาคาร-หักร้านค้าภายในอาคาร'!P188+'[7]2568-อาคาร-หักร้านค้าภายในอาคาร'!P142</f>
        <v>23138.83</v>
      </c>
      <c r="N35" s="110">
        <f>+'[7]2568-อาคาร-หักร้านค้าภายในอาคาร'!Q188+'[7]2568-อาคาร-หักร้านค้าภายในอาคาร'!Q142</f>
        <v>96720.309399999998</v>
      </c>
      <c r="O35" s="110">
        <f>'[7]2568-อาคาร-หักร้านค้าภายในอาคาร'!R142+'[7]2568-อาคาร-หักร้านค้าภายในอาคาร'!R188</f>
        <v>24233.13</v>
      </c>
      <c r="P35" s="110">
        <f>'[7]2568-อาคาร-หักร้านค้าภายในอาคาร'!S142+'[7]2568-อาคาร-หักร้านค้าภายในอาคาร'!S188</f>
        <v>102263.80859999999</v>
      </c>
      <c r="Q35" s="110">
        <f>'[7]2568-อาคาร-หักร้านค้าภายในอาคาร'!T142+'[7]2568-อาคาร-หักร้านค้าภายในอาคาร'!T188</f>
        <v>21720.15</v>
      </c>
      <c r="R35" s="110">
        <f>'[7]2568-อาคาร-หักร้านค้าภายในอาคาร'!U142+'[7]2568-อาคาร-หักร้านค้าภายในอาคาร'!U188</f>
        <v>90138.622500000012</v>
      </c>
      <c r="S35" s="110">
        <f>'[7]2568-อาคาร-หักร้านค้าภายในอาคาร'!V142+'[7]2568-อาคาร-หักร้านค้าภายในอาคาร'!V188</f>
        <v>17697.129999999997</v>
      </c>
      <c r="T35" s="110">
        <f>'[7]2568-อาคาร-หักร้านค้าภายในอาคาร'!W142+'[7]2568-อาคาร-หักร้านค้าภายในอาคาร'!W188</f>
        <v>74150.974700000006</v>
      </c>
      <c r="U35" s="110">
        <f>'[7]2568-อาคาร-หักร้านค้าภายในอาคาร'!X142+'[7]2568-อาคาร-หักร้านค้าภายในอาคาร'!X188</f>
        <v>20415.59</v>
      </c>
      <c r="V35" s="110">
        <f>'[7]2568-อาคาร-หักร้านค้าภายในอาคาร'!Y142+'[7]2568-อาคาร-หักร้านค้าภายในอาคาร'!Y188</f>
        <v>84520.542600000001</v>
      </c>
      <c r="W35" s="110">
        <f>'[7]2568-อาคาร-หักร้านค้าภายในอาคาร'!Z142+'[7]2568-อาคาร-หักร้านค้าภายในอาคาร'!Z188</f>
        <v>15465.63</v>
      </c>
      <c r="X35" s="110">
        <f>'[7]2568-อาคาร-หักร้านค้าภายในอาคาร'!AA142+'[7]2568-อาคาร-หักร้านค้าภายในอาคาร'!AA188</f>
        <v>61707.863700000002</v>
      </c>
      <c r="Y35" s="110">
        <f>'[7]2568-อาคาร-หักร้านค้าภายในอาคาร'!AB142+'[7]2568-อาคาร-หักร้านค้าภายในอาคาร'!AB188</f>
        <v>12420.99</v>
      </c>
      <c r="Z35" s="110">
        <f>'[7]2568-อาคาร-หักร้านค้าภายในอาคาร'!AC142+'[7]2568-อาคาร-หักร้านค้าภายในอาคาร'!AC188</f>
        <v>49559.750100000005</v>
      </c>
      <c r="AA35" s="106">
        <f>O35+M35+K35+I35+G35+E35+C35+Q35+S35+U35+W35+Y35</f>
        <v>227803.1</v>
      </c>
      <c r="AB35" s="107">
        <f>P35+N35+L35+J35+H35+F35+D35+R35+T35+V35+X35+Z35</f>
        <v>955030.34880000004</v>
      </c>
      <c r="AD35" s="30">
        <v>271766.58999999997</v>
      </c>
      <c r="AE35" s="31">
        <v>1157261.2149888133</v>
      </c>
      <c r="AF35" s="30">
        <v>119457.59000000001</v>
      </c>
      <c r="AG35" s="41">
        <v>484426.06561736471</v>
      </c>
      <c r="AH35" s="30">
        <v>-56352.200000000012</v>
      </c>
      <c r="AI35" s="40">
        <v>-251802.42736615613</v>
      </c>
    </row>
    <row r="36" spans="1:35" x14ac:dyDescent="0.55000000000000004">
      <c r="A36" s="118" t="s">
        <v>77</v>
      </c>
      <c r="B36" s="103"/>
      <c r="C36" s="119"/>
      <c r="D36" s="122"/>
      <c r="E36" s="119"/>
      <c r="F36" s="122"/>
      <c r="G36" s="119"/>
      <c r="H36" s="122"/>
      <c r="I36" s="119"/>
      <c r="J36" s="122"/>
      <c r="K36" s="119"/>
      <c r="L36" s="122"/>
      <c r="M36" s="119"/>
      <c r="N36" s="122"/>
      <c r="O36" s="119"/>
      <c r="P36" s="122"/>
      <c r="Q36" s="119"/>
      <c r="R36" s="108"/>
      <c r="S36" s="119"/>
      <c r="T36" s="108"/>
      <c r="U36" s="119"/>
      <c r="V36" s="108"/>
      <c r="W36" s="119"/>
      <c r="X36" s="108"/>
      <c r="Y36" s="119"/>
      <c r="Z36" s="122"/>
      <c r="AA36" s="67"/>
      <c r="AB36" s="66"/>
      <c r="AD36" s="3"/>
      <c r="AE36" s="3"/>
      <c r="AF36" s="3"/>
      <c r="AG36" s="3"/>
      <c r="AH36" s="3"/>
      <c r="AI36" s="3"/>
    </row>
    <row r="37" spans="1:35" x14ac:dyDescent="0.55000000000000004">
      <c r="A37" s="104">
        <v>1</v>
      </c>
      <c r="B37" s="109" t="s">
        <v>34</v>
      </c>
      <c r="C37" s="110">
        <f>'[7]2568-อาคาร-หักร้านค้าภายในอาคาร'!F151</f>
        <v>20583.52</v>
      </c>
      <c r="D37" s="111">
        <f>'[7]2568-อาคาร-หักร้านค้าภายในอาคาร'!G151</f>
        <v>86378.942952571204</v>
      </c>
      <c r="E37" s="110">
        <f>'[7]2568-อาคาร-หักร้านค้าภายในอาคาร'!H151</f>
        <v>34308.42</v>
      </c>
      <c r="F37" s="111">
        <f>'[7]2568-อาคาร-หักร้านค้าภายในอาคาร'!I151</f>
        <v>149028.95747357942</v>
      </c>
      <c r="G37" s="110">
        <f>'[7]2568-อาคาร-หักร้านค้าภายในอาคาร'!J151</f>
        <v>42000.380000000005</v>
      </c>
      <c r="H37" s="111">
        <f>'[7]2568-อาคาร-หักร้านค้าภายในอาคาร'!K151</f>
        <v>180504.17499831939</v>
      </c>
      <c r="I37" s="110">
        <f>'[7]2568-อาคาร-หักร้านค้าภายในอาคาร'!L151</f>
        <v>38218.47</v>
      </c>
      <c r="J37" s="111">
        <f>'[7]2568-อาคาร-หักร้านค้าภายในอาคาร'!M151</f>
        <v>168290.63939659082</v>
      </c>
      <c r="K37" s="110">
        <f>'[7]2568-อาคาร-หักร้านค้าภายในอาคาร'!N151</f>
        <v>37882.959999999999</v>
      </c>
      <c r="L37" s="111">
        <f>'[7]2568-อาคาร-หักร้านค้าภายในอาคาร'!O151</f>
        <v>156034.74779053358</v>
      </c>
      <c r="M37" s="110">
        <f>'[7]2568-อาคาร-หักร้านค้าภายในอาคาร'!P151</f>
        <v>44462.97</v>
      </c>
      <c r="N37" s="111">
        <f>'[7]2568-อาคาร-หักร้านค้าภายในอาคาร'!Q151</f>
        <v>185690.61417785342</v>
      </c>
      <c r="O37" s="110">
        <f>'[7]2568-อาคาร-หักร้านค้าภายในอาคาร'!R151</f>
        <v>47302.770000000004</v>
      </c>
      <c r="P37" s="111">
        <f>'[7]2568-อาคาร-หักร้านค้าภายในอาคาร'!S151</f>
        <v>199591.74829565841</v>
      </c>
      <c r="Q37" s="110">
        <f>'[7]2568-อาคาร-หักร้านค้าภายในอาคาร'!T151</f>
        <v>48300.04</v>
      </c>
      <c r="R37" s="111">
        <f>'[7]2568-อาคาร-หักร้านค้าภายในอาคาร'!U151</f>
        <v>200353.37501704722</v>
      </c>
      <c r="S37" s="110">
        <f>'[7]2568-อาคาร-หักร้านค้าภายในอาคาร'!V151</f>
        <v>46333.15</v>
      </c>
      <c r="T37" s="111">
        <f>'[7]2568-อาคาร-หักร้านค้าภายในอาคาร'!W151</f>
        <v>194294.606337431</v>
      </c>
      <c r="U37" s="110">
        <f>'[7]2568-อาคาร-หักร้านค้าภายในอาคาร'!X151</f>
        <v>39471.89</v>
      </c>
      <c r="V37" s="111">
        <f>'[7]2568-อาคาร-หักร้านค้าภายในอาคาร'!Y151</f>
        <v>163555.87695137109</v>
      </c>
      <c r="W37" s="110">
        <f>'[7]2568-อาคาร-หักร้านค้าภายในอาคาร'!Z151</f>
        <v>28187.809999999998</v>
      </c>
      <c r="X37" s="111">
        <f>'[7]2568-อาคาร-หักร้านค้าภายในอาคาร'!AA151</f>
        <v>112565.76709747361</v>
      </c>
      <c r="Y37" s="110">
        <f>'[7]2568-อาคาร-หักร้านค้าภายในอาคาร'!AB151</f>
        <v>31932.97</v>
      </c>
      <c r="Z37" s="111">
        <f>'[7]2568-อาคาร-หักร้านค้าภายในอาคาร'!AC151</f>
        <v>127533.62926863661</v>
      </c>
      <c r="AA37" s="106">
        <f>O37+M37+K37+I37+G37+E37+C37+Q37+S37+U37+W37+Y37</f>
        <v>458985.35000000009</v>
      </c>
      <c r="AB37" s="107">
        <f>P37+N37+L37+J37+H37+F37+D37+R37+T37+V37+X37+Z37</f>
        <v>1923823.079757066</v>
      </c>
      <c r="AD37" s="30">
        <v>38530</v>
      </c>
      <c r="AE37" s="31">
        <v>163784.70000000001</v>
      </c>
      <c r="AF37" s="30">
        <v>12091</v>
      </c>
      <c r="AG37" s="41">
        <v>49187.189999999995</v>
      </c>
      <c r="AH37" s="30">
        <v>-1579</v>
      </c>
      <c r="AI37" s="40">
        <v>-8015.6200000000244</v>
      </c>
    </row>
    <row r="38" spans="1:35" x14ac:dyDescent="0.55000000000000004">
      <c r="A38" s="118" t="s">
        <v>35</v>
      </c>
      <c r="B38" s="103"/>
      <c r="C38" s="119"/>
      <c r="D38" s="122"/>
      <c r="E38" s="119"/>
      <c r="F38" s="122"/>
      <c r="G38" s="119"/>
      <c r="H38" s="122"/>
      <c r="I38" s="119"/>
      <c r="J38" s="122"/>
      <c r="K38" s="119"/>
      <c r="L38" s="122"/>
      <c r="M38" s="119"/>
      <c r="N38" s="122"/>
      <c r="O38" s="119"/>
      <c r="P38" s="122"/>
      <c r="Q38" s="119"/>
      <c r="R38" s="108"/>
      <c r="S38" s="119"/>
      <c r="T38" s="108"/>
      <c r="U38" s="119"/>
      <c r="V38" s="108"/>
      <c r="W38" s="119"/>
      <c r="X38" s="108"/>
      <c r="Y38" s="119"/>
      <c r="Z38" s="122"/>
      <c r="AA38" s="67"/>
      <c r="AB38" s="66"/>
      <c r="AD38" s="3"/>
      <c r="AE38" s="3"/>
      <c r="AF38" s="3"/>
      <c r="AG38" s="3"/>
      <c r="AH38" s="3"/>
      <c r="AI38" s="3"/>
    </row>
    <row r="39" spans="1:35" x14ac:dyDescent="0.55000000000000004">
      <c r="A39" s="104">
        <v>1</v>
      </c>
      <c r="B39" s="109" t="s">
        <v>35</v>
      </c>
      <c r="C39" s="110">
        <f>'[7]2568-อาคาร-หักร้านค้าภายในอาคาร'!F157</f>
        <v>28030.000000000015</v>
      </c>
      <c r="D39" s="111">
        <f>'[7]2568-อาคาร-หักร้านค้าภายในอาคาร'!G157</f>
        <v>117726.00000000006</v>
      </c>
      <c r="E39" s="110">
        <f>'[7]2568-อาคาร-หักร้านค้าภายในอาคาร'!H157</f>
        <v>22381.999999999975</v>
      </c>
      <c r="F39" s="111">
        <f>'[7]2568-อาคาร-หักร้านค้าภายในอาคาร'!I157</f>
        <v>97137.879999999888</v>
      </c>
      <c r="G39" s="110">
        <f>'[7]2568-อาคาร-หักร้านค้าภายในอาคาร'!J157</f>
        <v>23141</v>
      </c>
      <c r="H39" s="111">
        <f>'[7]2568-อาคาร-หักร้านค้าภายในอาคาร'!K157</f>
        <v>99506.3</v>
      </c>
      <c r="I39" s="110">
        <f>'[7]2568-อาคาร-หักร้านค้าภายในอาคาร'!L157</f>
        <v>29258</v>
      </c>
      <c r="J39" s="111">
        <f>'[7]2568-อาคาร-หักร้านค้าภายในอาคาร'!M157</f>
        <v>128735.2</v>
      </c>
      <c r="K39" s="110">
        <f>'[7]2568-อาคาร-หักร้านค้าภายในอาคาร'!N157</f>
        <v>23095.000000000022</v>
      </c>
      <c r="L39" s="111">
        <f>'[7]2568-อาคาร-หักร้านค้าภายในอาคาร'!O157</f>
        <v>95151.400000000081</v>
      </c>
      <c r="M39" s="110">
        <f>'[7]2568-อาคาร-หักร้านค้าภายในอาคาร'!P157</f>
        <v>21497.999999999964</v>
      </c>
      <c r="N39" s="111">
        <f>'[7]2568-อาคาร-หักร้านค้าภายในอาคาร'!Q157</f>
        <v>89861.639999999854</v>
      </c>
      <c r="O39" s="110">
        <f>'[7]2568-อาคาร-หักร้านค้าภายในอาคาร'!R157</f>
        <v>23360.999999999989</v>
      </c>
      <c r="P39" s="111">
        <f>'[7]2568-อาคาร-หักร้านค้าภายในอาคาร'!S157</f>
        <v>98583.41999999994</v>
      </c>
      <c r="Q39" s="110">
        <f>'[7]2568-อาคาร-หักร้านค้าภายในอาคาร'!T157</f>
        <v>26275</v>
      </c>
      <c r="R39" s="111">
        <f>'[7]2568-อาคาร-หักร้านค้าภายในอาคาร'!U157</f>
        <v>109041.25</v>
      </c>
      <c r="S39" s="110">
        <f>'[7]2568-อาคาร-หักร้านค้าภายในอาคาร'!V157</f>
        <v>22341.000000000029</v>
      </c>
      <c r="T39" s="111">
        <f>'[7]2568-อาคาร-หักร้านค้าภายในอาคาร'!W157</f>
        <v>93608.790000000125</v>
      </c>
      <c r="U39" s="110">
        <f>'[7]2568-อาคาร-หักร้านค้าภายในอาคาร'!X157</f>
        <v>18761.000000000022</v>
      </c>
      <c r="V39" s="111">
        <f>'[7]2568-อาคาร-หักร้านค้าภายในอาคาร'!Y157</f>
        <v>77670.540000000081</v>
      </c>
      <c r="W39" s="110">
        <f>'[7]2568-อาคาร-หักร้านค้าภายในอาคาร'!Z157</f>
        <v>15030.999999999967</v>
      </c>
      <c r="X39" s="111">
        <f>'[7]2568-อาคาร-หักร้านค้าภายในอาคาร'!AA157</f>
        <v>59973.689999999871</v>
      </c>
      <c r="Y39" s="110">
        <f>'[7]2568-อาคาร-หักร้านค้าภายในอาคาร'!AB157</f>
        <v>14741.000000000016</v>
      </c>
      <c r="Z39" s="111">
        <f>'[7]2568-อาคาร-หักร้านค้าภายในอาคาร'!AC157</f>
        <v>58816.590000000069</v>
      </c>
      <c r="AA39" s="106">
        <f>O39+M39+K39+I39+G39+E39+C39+Q39+S39+U39+W39+Y39</f>
        <v>267914</v>
      </c>
      <c r="AB39" s="107">
        <f>P39+N39+L39+J39+H39+F39+D39+R39+T39+V39+X39+Z39</f>
        <v>1125812.7</v>
      </c>
      <c r="AD39" s="30">
        <v>3452</v>
      </c>
      <c r="AE39" s="31">
        <v>14759.74</v>
      </c>
      <c r="AF39" s="30">
        <v>2445</v>
      </c>
      <c r="AG39" s="41">
        <v>9918.15</v>
      </c>
      <c r="AH39" s="30">
        <v>1879</v>
      </c>
      <c r="AI39" s="40">
        <v>7540.0599999999977</v>
      </c>
    </row>
    <row r="40" spans="1:35" x14ac:dyDescent="0.55000000000000004">
      <c r="A40" s="118" t="s">
        <v>39</v>
      </c>
      <c r="B40" s="103"/>
      <c r="C40" s="112"/>
      <c r="D40" s="92"/>
      <c r="E40" s="112"/>
      <c r="F40" s="92"/>
      <c r="G40" s="112"/>
      <c r="H40" s="92"/>
      <c r="I40" s="112"/>
      <c r="J40" s="92"/>
      <c r="K40" s="112"/>
      <c r="L40" s="92"/>
      <c r="M40" s="112"/>
      <c r="N40" s="92"/>
      <c r="O40" s="112"/>
      <c r="P40" s="92"/>
      <c r="Q40" s="112"/>
      <c r="R40" s="113"/>
      <c r="S40" s="112"/>
      <c r="T40" s="113"/>
      <c r="U40" s="112"/>
      <c r="V40" s="113"/>
      <c r="W40" s="112"/>
      <c r="X40" s="113"/>
      <c r="Y40" s="112"/>
      <c r="Z40" s="92"/>
      <c r="AA40" s="114"/>
      <c r="AB40" s="113"/>
      <c r="AD40" s="3"/>
      <c r="AE40" s="3"/>
      <c r="AF40" s="3"/>
      <c r="AG40" s="3"/>
      <c r="AH40" s="3"/>
      <c r="AI40" s="3"/>
    </row>
    <row r="41" spans="1:35" x14ac:dyDescent="0.55000000000000004">
      <c r="A41" s="104">
        <v>1</v>
      </c>
      <c r="B41" s="109" t="s">
        <v>40</v>
      </c>
      <c r="C41" s="110">
        <f>'[7]2568-อาคาร-หักร้านค้าภายในอาคาร'!F159</f>
        <v>1075</v>
      </c>
      <c r="D41" s="111">
        <f>'[7]2568-อาคาร-หักร้านค้าภายในอาคาร'!G159</f>
        <v>4515</v>
      </c>
      <c r="E41" s="110">
        <f>'[7]2568-อาคาร-หักร้านค้าภายในอาคาร'!H159</f>
        <v>1100</v>
      </c>
      <c r="F41" s="111">
        <f>'[7]2568-อาคาร-หักร้านค้าภายในอาคาร'!I159</f>
        <v>4774</v>
      </c>
      <c r="G41" s="110">
        <f>'[7]2568-อาคาร-หักร้านค้าภายในอาคาร'!J159</f>
        <v>2095</v>
      </c>
      <c r="H41" s="111">
        <f>'[7]2568-อาคาร-หักร้านค้าภายในอาคาร'!K159</f>
        <v>9008.5</v>
      </c>
      <c r="I41" s="110">
        <f>'[7]2568-อาคาร-หักร้านค้าภายในอาคาร'!L159</f>
        <v>2946</v>
      </c>
      <c r="J41" s="111">
        <f>'[7]2568-อาคาร-หักร้านค้าภายในอาคาร'!M159</f>
        <v>12962.400000000001</v>
      </c>
      <c r="K41" s="110">
        <f>'[7]2568-อาคาร-หักร้านค้าภายในอาคาร'!N159</f>
        <v>1892</v>
      </c>
      <c r="L41" s="111">
        <f>'[7]2568-อาคาร-หักร้านค้าภายในอาคาร'!O159</f>
        <v>7795.04</v>
      </c>
      <c r="M41" s="110">
        <f>'[7]2568-อาคาร-หักร้านค้าภายในอาคาร'!P159</f>
        <v>1844</v>
      </c>
      <c r="N41" s="111">
        <f>'[7]2568-อาคาร-หักร้านค้าภายในอาคาร'!Q159</f>
        <v>7707.9199999999992</v>
      </c>
      <c r="O41" s="110">
        <f>'[7]2568-อาคาร-หักร้านค้าภายในอาคาร'!R159</f>
        <v>1899</v>
      </c>
      <c r="P41" s="111">
        <f>'[7]2568-อาคาร-หักร้านค้าภายในอาคาร'!S159</f>
        <v>8013.78</v>
      </c>
      <c r="Q41" s="110">
        <f>'[7]2568-อาคาร-หักร้านค้าภายในอาคาร'!T159</f>
        <v>2282</v>
      </c>
      <c r="R41" s="111">
        <f>'[7]2568-อาคาร-หักร้านค้าภายในอาคาร'!U159</f>
        <v>9470.3000000000011</v>
      </c>
      <c r="S41" s="110">
        <f>'[7]2568-อาคาร-หักร้านค้าภายในอาคาร'!V159</f>
        <v>2482</v>
      </c>
      <c r="T41" s="111">
        <f>'[7]2568-อาคาร-หักร้านค้าภายในอาคาร'!W159</f>
        <v>10399.580000000002</v>
      </c>
      <c r="U41" s="110">
        <f>'[7]2568-อาคาร-หักร้านค้าภายในอาคาร'!X159</f>
        <v>1840</v>
      </c>
      <c r="V41" s="111">
        <f>'[7]2568-อาคาร-หักร้านค้าภายในอาคาร'!Y159</f>
        <v>7617.5999999999995</v>
      </c>
      <c r="W41" s="110">
        <f>'[7]2568-อาคาร-หักร้านค้าภายในอาคาร'!Z159</f>
        <v>1607</v>
      </c>
      <c r="X41" s="111">
        <f>'[7]2568-อาคาร-หักร้านค้าภายในอาคาร'!AA159</f>
        <v>6411.93</v>
      </c>
      <c r="Y41" s="110">
        <f>'[7]2568-อาคาร-หักร้านค้าภายในอาคาร'!AB159</f>
        <v>1955</v>
      </c>
      <c r="Z41" s="111">
        <f>'[7]2568-อาคาร-หักร้านค้าภายในอาคาร'!AC159</f>
        <v>7800.4500000000007</v>
      </c>
      <c r="AA41" s="106">
        <f>O41+M41+K41+I41+G41+E41+C41+Q41+S41+U41+W41+Y41</f>
        <v>23017</v>
      </c>
      <c r="AB41" s="107">
        <f>P41+N41+L41+J41+H41+F41+D41+R41+T41+V41+X41+Z41</f>
        <v>96476.500000000015</v>
      </c>
      <c r="AD41" s="30">
        <v>89990.48000000001</v>
      </c>
      <c r="AE41" s="31">
        <v>382594.78659999999</v>
      </c>
      <c r="AF41" s="30">
        <v>33302.21</v>
      </c>
      <c r="AG41" s="41">
        <v>135119.15640000001</v>
      </c>
      <c r="AH41" s="30">
        <v>-18768.200000000012</v>
      </c>
      <c r="AI41" s="40">
        <v>-82877.449400000041</v>
      </c>
    </row>
    <row r="42" spans="1:35" x14ac:dyDescent="0.55000000000000004">
      <c r="A42" s="118" t="s">
        <v>6</v>
      </c>
      <c r="B42" s="103"/>
      <c r="C42" s="112"/>
      <c r="D42" s="113"/>
      <c r="E42" s="112"/>
      <c r="F42" s="113"/>
      <c r="G42" s="112"/>
      <c r="H42" s="113"/>
      <c r="I42" s="112"/>
      <c r="J42" s="113"/>
      <c r="K42" s="112"/>
      <c r="L42" s="113"/>
      <c r="M42" s="112"/>
      <c r="N42" s="113"/>
      <c r="O42" s="114"/>
      <c r="P42" s="113"/>
      <c r="Q42" s="114"/>
      <c r="R42" s="113"/>
      <c r="S42" s="114"/>
      <c r="T42" s="113"/>
      <c r="U42" s="114"/>
      <c r="V42" s="113"/>
      <c r="W42" s="114"/>
      <c r="X42" s="113"/>
      <c r="Y42" s="114"/>
      <c r="Z42" s="113"/>
      <c r="AA42" s="114"/>
      <c r="AB42" s="113"/>
      <c r="AD42" s="3"/>
      <c r="AE42" s="3"/>
      <c r="AF42" s="3"/>
      <c r="AG42" s="3"/>
      <c r="AH42" s="3"/>
      <c r="AI42" s="3"/>
    </row>
    <row r="43" spans="1:35" x14ac:dyDescent="0.55000000000000004">
      <c r="A43" s="104">
        <v>1</v>
      </c>
      <c r="B43" s="109" t="s">
        <v>4</v>
      </c>
      <c r="C43" s="110">
        <f>'[7]2568-บิลค่าไฟฟ้า'!D7</f>
        <v>47268.01</v>
      </c>
      <c r="D43" s="111">
        <f>'[7]2568-บิลค่าไฟฟ้า'!E7</f>
        <v>208113.87</v>
      </c>
      <c r="E43" s="110">
        <f>'[7]2568-บิลค่าไฟฟ้า'!H7</f>
        <v>53628</v>
      </c>
      <c r="F43" s="111">
        <f>'[7]2568-บิลค่าไฟฟ้า'!I7</f>
        <v>241001.73</v>
      </c>
      <c r="G43" s="110">
        <f>'[7]2568-บิลค่าไฟฟ้า'!L7</f>
        <v>70820</v>
      </c>
      <c r="H43" s="111">
        <f>'[7]2568-บิลค่าไฟฟ้า'!M7</f>
        <v>319021.92</v>
      </c>
      <c r="I43" s="110">
        <f>'[7]2568-บิลค่าไฟฟ้า'!P7</f>
        <v>65476</v>
      </c>
      <c r="J43" s="111">
        <f>'[7]2568-บิลค่าไฟฟ้า'!Q7</f>
        <v>290323.83</v>
      </c>
      <c r="K43" s="110">
        <f>'[7]2568-บิลค่าไฟฟ้า'!T7</f>
        <v>54860.01</v>
      </c>
      <c r="L43" s="111">
        <f>'[7]2568-บิลค่าไฟฟ้า'!U7</f>
        <v>235726.16</v>
      </c>
      <c r="M43" s="110">
        <f>'[7]2568-บิลค่าไฟฟ้า'!X7</f>
        <v>50527.99</v>
      </c>
      <c r="N43" s="111">
        <f>'[7]2568-บิลค่าไฟฟ้า'!Y7</f>
        <v>215174.85</v>
      </c>
      <c r="O43" s="110">
        <f>'[7]2568-บิลค่าไฟฟ้า'!AB7</f>
        <v>59984.01</v>
      </c>
      <c r="P43" s="111">
        <f>'[7]2568-บิลค่าไฟฟ้า'!AC7</f>
        <v>247528.69</v>
      </c>
      <c r="Q43" s="110">
        <f>'[7]2568-บิลค่าไฟฟ้า'!AF7</f>
        <v>54847.99</v>
      </c>
      <c r="R43" s="111">
        <f>'[7]2568-บิลค่าไฟฟ้า'!AG7</f>
        <v>235210.89</v>
      </c>
      <c r="S43" s="110">
        <f>'[7]2568-บิลค่าไฟฟ้า'!AJ7</f>
        <v>59884</v>
      </c>
      <c r="T43" s="111">
        <f>'[7]2568-บิลค่าไฟฟ้า'!AK7</f>
        <v>251710.22</v>
      </c>
      <c r="U43" s="110">
        <f>'[7]2568-บิลค่าไฟฟ้า'!AN7</f>
        <v>51100</v>
      </c>
      <c r="V43" s="111">
        <f>'[7]2568-บิลค่าไฟฟ้า'!AO7</f>
        <v>211628.95</v>
      </c>
      <c r="W43" s="110">
        <f>'[7]2568-บิลค่าไฟฟ้า'!AR7</f>
        <v>40088</v>
      </c>
      <c r="X43" s="111">
        <f>'[7]2568-บิลค่าไฟฟ้า'!AS7</f>
        <v>167800.01</v>
      </c>
      <c r="Y43" s="110">
        <f>'[7]2568-บิลค่าไฟฟ้า'!AV7</f>
        <v>39628.01</v>
      </c>
      <c r="Z43" s="111">
        <f>'[7]2568-บิลค่าไฟฟ้า'!AW7</f>
        <v>163900.13</v>
      </c>
      <c r="AA43" s="106">
        <f>O43+M43+K43+I43+G43+E43+C43+Q43+S43+U43+W43+Y43</f>
        <v>648112.02</v>
      </c>
      <c r="AB43" s="107">
        <f>P43+N43+L43+J43+H43+F43+D43+R43+T43+V43+X43+Z43</f>
        <v>2787141.25</v>
      </c>
      <c r="AD43" s="30">
        <v>217456.72</v>
      </c>
      <c r="AE43" s="31">
        <v>925928.07678944792</v>
      </c>
      <c r="AF43" s="30">
        <v>99592.67</v>
      </c>
      <c r="AG43" s="41">
        <v>403655.27331748127</v>
      </c>
      <c r="AH43" s="30">
        <v>-42343.290000000037</v>
      </c>
      <c r="AI43" s="40">
        <v>-190584.45633265539</v>
      </c>
    </row>
    <row r="44" spans="1:35" x14ac:dyDescent="0.55000000000000004">
      <c r="A44" s="118" t="s">
        <v>81</v>
      </c>
      <c r="B44" s="124"/>
      <c r="C44" s="112"/>
      <c r="D44" s="113"/>
      <c r="E44" s="112"/>
      <c r="F44" s="113"/>
      <c r="G44" s="112"/>
      <c r="H44" s="113"/>
      <c r="I44" s="112"/>
      <c r="J44" s="113"/>
      <c r="K44" s="112"/>
      <c r="L44" s="113"/>
      <c r="M44" s="112"/>
      <c r="N44" s="113"/>
      <c r="O44" s="112"/>
      <c r="P44" s="113"/>
      <c r="Q44" s="112"/>
      <c r="R44" s="113"/>
      <c r="S44" s="112"/>
      <c r="T44" s="113"/>
      <c r="U44" s="112"/>
      <c r="V44" s="113"/>
      <c r="W44" s="112"/>
      <c r="X44" s="113"/>
      <c r="Y44" s="112"/>
      <c r="Z44" s="113"/>
      <c r="AA44" s="112"/>
      <c r="AB44" s="113"/>
      <c r="AD44" s="3"/>
      <c r="AE44" s="3"/>
      <c r="AF44" s="3"/>
      <c r="AG44" s="3"/>
      <c r="AH44" s="3"/>
      <c r="AI44" s="3"/>
    </row>
    <row r="45" spans="1:35" x14ac:dyDescent="0.55000000000000004">
      <c r="A45" s="104">
        <v>1</v>
      </c>
      <c r="B45" s="109" t="s">
        <v>5</v>
      </c>
      <c r="C45" s="110">
        <f>'[7]2568-บิลค่าไฟฟ้า'!D9+'[7]2568-อาคาร-หักร้านค้าภายในอาคาร'!F140</f>
        <v>10017</v>
      </c>
      <c r="D45" s="110">
        <f>'[7]2568-บิลค่าไฟฟ้า'!E9+'[7]2568-อาคาร-หักร้านค้าภายในอาคาร'!G140</f>
        <v>43367.37</v>
      </c>
      <c r="E45" s="110">
        <f>'[7]2568-บิลค่าไฟฟ้า'!H9+'[7]2568-อาคาร-หักร้านค้าภายในอาคาร'!H140</f>
        <v>9289</v>
      </c>
      <c r="F45" s="110">
        <f>'[7]2568-บิลค่าไฟฟ้า'!I9+'[7]2568-อาคาร-หักร้านค้าภายในอาคาร'!I140</f>
        <v>41029.15</v>
      </c>
      <c r="G45" s="110">
        <f>'[7]2568-บิลค่าไฟฟ้า'!L9+'[7]2568-อาคาร-หักร้านค้าภายในอาคาร'!J140</f>
        <v>11163</v>
      </c>
      <c r="H45" s="110">
        <f>'[7]2568-บิลค่าไฟฟ้า'!M9+'[7]2568-อาคาร-หักร้านค้าภายในอาคาร'!K140</f>
        <v>49205.25</v>
      </c>
      <c r="I45" s="110">
        <f>'[7]2568-บิลค่าไฟฟ้า'!P9+'[7]2568-อาคาร-หักร้านค้าภายในอาคาร'!L140</f>
        <v>11195</v>
      </c>
      <c r="J45" s="110">
        <f>'[7]2568-บิลค่าไฟฟ้า'!Q9+'[7]2568-อาคาร-หักร้านค้าภายในอาคาร'!M140</f>
        <v>50411.1</v>
      </c>
      <c r="K45" s="110">
        <f>'[7]2568-บิลค่าไฟฟ้า'!T9+'[7]2568-อาคาร-หักร้านค้าภายในอาคาร'!N140</f>
        <v>11671</v>
      </c>
      <c r="L45" s="110">
        <f>'[7]2568-บิลค่าไฟฟ้า'!U9+'[7]2568-อาคาร-หักร้านค้าภายในอาคาร'!O140</f>
        <v>51514.64</v>
      </c>
      <c r="M45" s="110">
        <f>'[7]2568-บิลค่าไฟฟ้า'!X9+'[7]2568-อาคาร-หักร้านค้าภายในอาคาร'!P140</f>
        <v>11857</v>
      </c>
      <c r="N45" s="110">
        <f>'[7]2568-บิลค่าไฟฟ้า'!Y9+'[7]2568-อาคาร-หักร้านค้าภายในอาคาร'!Q140</f>
        <v>54600.86</v>
      </c>
      <c r="O45" s="110">
        <f>'[7]2568-บิลค่าไฟฟ้า'!AB9+'[7]2568-อาคาร-หักร้านค้าภายในอาคาร'!R140</f>
        <v>15369</v>
      </c>
      <c r="P45" s="110">
        <f>'[7]2568-บิลค่าไฟฟ้า'!AC9+'[7]2568-อาคาร-หักร้านค้าภายในอาคาร'!S140</f>
        <v>74754.569999999992</v>
      </c>
      <c r="Q45" s="110">
        <f>'[7]2568-บิลค่าไฟฟ้า'!AF9+'[7]2568-อาคาร-หักร้านค้าภายในอาคาร'!T140</f>
        <v>13778</v>
      </c>
      <c r="R45" s="110">
        <f>'[7]2568-บิลค่าไฟฟ้า'!AG9+'[7]2568-อาคาร-หักร้านค้าภายในอาคาร'!U140</f>
        <v>64072.729999999996</v>
      </c>
      <c r="S45" s="110">
        <f>'[7]2568-บิลค่าไฟฟ้า'!AJ9+'[7]2568-อาคาร-หักร้านค้าภายในอาคาร'!V140</f>
        <v>14519</v>
      </c>
      <c r="T45" s="110">
        <f>'[7]2568-บิลค่าไฟฟ้า'!AK9+'[7]2568-อาคาร-หักร้านค้าภายในอาคาร'!W140</f>
        <v>68162.850000000006</v>
      </c>
      <c r="U45" s="110">
        <f>'[7]2568-บิลค่าไฟฟ้า'!AN9+'[7]2568-อาคาร-หักร้านค้าภายในอาคาร'!X140</f>
        <v>15404</v>
      </c>
      <c r="V45" s="110">
        <f>'[7]2568-บิลค่าไฟฟ้า'!AO9+'[7]2568-อาคาร-หักร้านค้าภายในอาคาร'!Y140</f>
        <v>67851.88</v>
      </c>
      <c r="W45" s="110">
        <f>'[7]2568-บิลค่าไฟฟ้า'!AR9+'[7]2568-อาคาร-หักร้านค้าภายในอาคาร'!Z140</f>
        <v>14340</v>
      </c>
      <c r="X45" s="110">
        <f>'[7]2568-บิลค่าไฟฟ้า'!AS9+'[7]2568-อาคาร-หักร้านค้าภายในอาคาร'!AA140</f>
        <v>60798.04</v>
      </c>
      <c r="Y45" s="110">
        <f>'[7]2568-บิลค่าไฟฟ้า'!AV9+'[7]2568-อาคาร-หักร้านค้าภายในอาคาร'!Z140</f>
        <v>19500</v>
      </c>
      <c r="Z45" s="110">
        <f>'[7]2568-บิลค่าไฟฟ้า'!AW9+'[7]2568-อาคาร-หักร้านค้าภายในอาคาร'!AA140</f>
        <v>77258.91</v>
      </c>
      <c r="AA45" s="106">
        <f>O45+M45+K45+I45+G45+E45+C45+Q45+S45+U45+W45+Y45</f>
        <v>158102</v>
      </c>
      <c r="AB45" s="107">
        <f>P45+N45+L45+J45+H45+F45+D45+R45+T45+V45+X45+Z45</f>
        <v>703027.35000000009</v>
      </c>
      <c r="AD45" s="30">
        <v>147403.99999999997</v>
      </c>
      <c r="AE45" s="31">
        <v>628118.41999999993</v>
      </c>
      <c r="AF45" s="30">
        <v>48533</v>
      </c>
      <c r="AG45" s="41">
        <v>196460.82</v>
      </c>
      <c r="AH45" s="30">
        <v>-23444</v>
      </c>
      <c r="AI45" s="40">
        <v>-104772.64000000001</v>
      </c>
    </row>
    <row r="46" spans="1:35" x14ac:dyDescent="0.55000000000000004">
      <c r="A46" s="118" t="s">
        <v>82</v>
      </c>
      <c r="B46" s="103"/>
      <c r="C46" s="112"/>
      <c r="D46" s="113"/>
      <c r="E46" s="112"/>
      <c r="F46" s="113"/>
      <c r="G46" s="112"/>
      <c r="H46" s="113"/>
      <c r="I46" s="112"/>
      <c r="J46" s="113"/>
      <c r="K46" s="112"/>
      <c r="L46" s="113"/>
      <c r="M46" s="112"/>
      <c r="N46" s="113"/>
      <c r="O46" s="112"/>
      <c r="P46" s="113"/>
      <c r="Q46" s="112"/>
      <c r="R46" s="113"/>
      <c r="S46" s="112"/>
      <c r="T46" s="113"/>
      <c r="U46" s="112"/>
      <c r="V46" s="113"/>
      <c r="W46" s="112"/>
      <c r="X46" s="113"/>
      <c r="Y46" s="112"/>
      <c r="Z46" s="113"/>
      <c r="AA46" s="112"/>
      <c r="AB46" s="113"/>
      <c r="AD46" s="3"/>
      <c r="AE46" s="3"/>
      <c r="AF46" s="3"/>
      <c r="AG46" s="3"/>
      <c r="AH46" s="3"/>
      <c r="AI46" s="3"/>
    </row>
    <row r="47" spans="1:35" x14ac:dyDescent="0.55000000000000004">
      <c r="A47" s="115">
        <v>1</v>
      </c>
      <c r="B47" s="109" t="s">
        <v>82</v>
      </c>
      <c r="C47" s="110">
        <f>'[7]2568-บิลค่าไฟฟ้า'!D17+'[7]2568-บิลค่าไฟฟ้า'!D21+'[7]2568-บิลค่าไฟฟ้า'!D25+'[7]2568-บิลค่าไฟฟ้า'!D27+'[7]2568-บิลค่าไฟฟ้า'!D31</f>
        <v>56967.57</v>
      </c>
      <c r="D47" s="111">
        <f>'[7]2568-บิลค่าไฟฟ้า'!E17+'[7]2568-บิลค่าไฟฟ้า'!E21+'[7]2568-บิลค่าไฟฟ้า'!E25+'[7]2568-บิลค่าไฟฟ้า'!E27+'[7]2568-บิลค่าไฟฟ้า'!E31</f>
        <v>268734.09999999998</v>
      </c>
      <c r="E47" s="110">
        <f>'[7]2568-บิลค่าไฟฟ้า'!H17+'[7]2568-บิลค่าไฟฟ้า'!H21+'[7]2568-บิลค่าไฟฟ้า'!H25+'[7]2568-บิลค่าไฟฟ้า'!H27+'[7]2568-บิลค่าไฟฟ้า'!H31</f>
        <v>62850.39</v>
      </c>
      <c r="F47" s="111">
        <f>'[7]2568-บิลค่าไฟฟ้า'!I17+'[7]2568-บิลค่าไฟฟ้า'!I21+'[7]2568-บิลค่าไฟฟ้า'!I25+'[7]2568-บิลค่าไฟฟ้า'!I27+'[7]2568-บิลค่าไฟฟ้า'!I31</f>
        <v>298001.42000000004</v>
      </c>
      <c r="G47" s="110">
        <f>'[7]2568-บิลค่าไฟฟ้า'!L17+'[7]2568-บิลค่าไฟฟ้า'!L21+'[7]2568-บิลค่าไฟฟ้า'!L25+'[7]2568-บิลค่าไฟฟ้า'!L27+'[7]2568-บิลค่าไฟฟ้า'!L31</f>
        <v>79996</v>
      </c>
      <c r="H47" s="111">
        <f>'[7]2568-บิลค่าไฟฟ้า'!M17+'[7]2568-บิลค่าไฟฟ้า'!M21+'[7]2568-บิลค่าไฟฟ้า'!M25+'[7]2568-บิลค่าไฟฟ้า'!M27+'[7]2568-บิลค่าไฟฟ้า'!M31</f>
        <v>370714.54999999993</v>
      </c>
      <c r="I47" s="110">
        <f>'[7]2568-บิลค่าไฟฟ้า'!P17+'[7]2568-บิลค่าไฟฟ้า'!P21+'[7]2568-บิลค่าไฟฟ้า'!P25+'[7]2568-บิลค่าไฟฟ้า'!P27+'[7]2568-บิลค่าไฟฟ้า'!P31</f>
        <v>75163.459999999992</v>
      </c>
      <c r="J47" s="111">
        <f>'[7]2568-บิลค่าไฟฟ้า'!Q17+'[7]2568-บิลค่าไฟฟ้า'!Q21+'[7]2568-บิลค่าไฟฟ้า'!Q25+'[7]2568-บิลค่าไฟฟ้า'!Q27+'[7]2568-บิลค่าไฟฟ้า'!Q31</f>
        <v>343627.74999999994</v>
      </c>
      <c r="K47" s="110">
        <f>'[7]2568-บิลค่าไฟฟ้า'!T17+'[7]2568-บิลค่าไฟฟ้า'!T21+'[7]2568-บิลค่าไฟฟ้า'!T25+'[7]2568-บิลค่าไฟฟ้า'!T27+'[7]2568-บิลค่าไฟฟ้า'!T31</f>
        <v>40665.800000000003</v>
      </c>
      <c r="L47" s="111">
        <f>'[7]2568-บิลค่าไฟฟ้า'!U17+'[7]2568-บิลค่าไฟฟ้า'!U21+'[7]2568-บิลค่าไฟฟ้า'!U25+'[7]2568-บิลค่าไฟฟ้า'!U27+'[7]2568-บิลค่าไฟฟ้า'!U31</f>
        <v>264062.82</v>
      </c>
      <c r="M47" s="110">
        <f>'[7]2568-บิลค่าไฟฟ้า'!X17+'[7]2568-บิลค่าไฟฟ้า'!X21+'[7]2568-บิลค่าไฟฟ้า'!X25+'[7]2568-บิลค่าไฟฟ้า'!X27+'[7]2568-บิลค่าไฟฟ้า'!X31</f>
        <v>45428.85</v>
      </c>
      <c r="N47" s="111">
        <f>'[7]2568-บิลค่าไฟฟ้า'!Y17+'[7]2568-บิลค่าไฟฟ้า'!Y21+'[7]2568-บิลค่าไฟฟ้า'!Y25+'[7]2568-บิลค่าไฟฟ้า'!Y27+'[7]2568-บิลค่าไฟฟ้า'!Y31</f>
        <v>206868.76</v>
      </c>
      <c r="O47" s="110">
        <f>'[7]2568-บิลค่าไฟฟ้า'!AB17+'[7]2568-บิลค่าไฟฟ้า'!AB21+'[7]2568-บิลค่าไฟฟ้า'!AB25+'[7]2568-บิลค่าไฟฟ้า'!AB27+'[7]2568-บิลค่าไฟฟ้า'!AB31</f>
        <v>38177.379999999997</v>
      </c>
      <c r="P47" s="111">
        <f>'[7]2568-บิลค่าไฟฟ้า'!AC17+'[7]2568-บิลค่าไฟฟ้า'!AC21+'[7]2568-บิลค่าไฟฟ้า'!AC25+'[7]2568-บิลค่าไฟฟ้า'!AC27+'[7]2568-บิลค่าไฟฟ้า'!AC31</f>
        <v>173131.52000000002</v>
      </c>
      <c r="Q47" s="110">
        <f>'[7]2568-บิลค่าไฟฟ้า'!AF17+'[7]2568-บิลค่าไฟฟ้า'!AF21+'[7]2568-บิลค่าไฟฟ้า'!AF25+'[7]2568-บิลค่าไฟฟ้า'!AF27+'[7]2568-บิลค่าไฟฟ้า'!AF31</f>
        <v>37044</v>
      </c>
      <c r="R47" s="111">
        <f>'[7]2568-บิลค่าไฟฟ้า'!AG17+'[7]2568-บิลค่าไฟฟ้า'!AG21+'[7]2568-บิลค่าไฟฟ้า'!AG25+'[7]2568-บิลค่าไฟฟ้า'!AG27+'[7]2568-บิลค่าไฟฟ้า'!AG31</f>
        <v>169682.07</v>
      </c>
      <c r="S47" s="110">
        <f>'[7]2568-บิลค่าไฟฟ้า'!AJ17+'[7]2568-บิลค่าไฟฟ้า'!AJ21+'[7]2568-บิลค่าไฟฟ้า'!AJ25+'[7]2568-บิลค่าไฟฟ้า'!AJ27+'[7]2568-บิลค่าไฟฟ้า'!AJ31</f>
        <v>40245.230000000003</v>
      </c>
      <c r="T47" s="111">
        <f>'[7]2568-บิลค่าไฟฟ้า'!AK17+'[7]2568-บิลค่าไฟฟ้า'!AK21+'[7]2568-บิลค่าไฟฟ้า'!AK25+'[7]2568-บิลค่าไฟฟ้า'!AK27+'[7]2568-บิลค่าไฟฟ้า'!AK31</f>
        <v>182839.94000000003</v>
      </c>
      <c r="U47" s="110">
        <f>'[7]2568-บิลค่าไฟฟ้า'!AN17+'[7]2568-บิลค่าไฟฟ้า'!AN21+'[7]2568-บิลค่าไฟฟ้า'!AN25+'[7]2568-บิลค่าไฟฟ้า'!AN27+'[7]2568-บิลค่าไฟฟ้า'!AN31</f>
        <v>41530.85</v>
      </c>
      <c r="V47" s="111">
        <f>'[7]2568-บิลค่าไฟฟ้า'!AO17+'[7]2568-บิลค่าไฟฟ้า'!AO21+'[7]2568-บิลค่าไฟฟ้า'!AO25+'[7]2568-บิลค่าไฟฟ้า'!AO27+'[7]2568-บิลค่าไฟฟ้า'!AO31</f>
        <v>192727.52</v>
      </c>
      <c r="W47" s="110">
        <f>'[7]2568-บิลค่าไฟฟ้า'!AR17+'[7]2568-บิลค่าไฟฟ้า'!AR21+'[7]2568-บิลค่าไฟฟ้า'!AR25+'[7]2568-บิลค่าไฟฟ้า'!AR27+'[7]2568-บิลค่าไฟฟ้า'!AR31</f>
        <v>31451.170000000002</v>
      </c>
      <c r="X47" s="111">
        <f>'[7]2568-บิลค่าไฟฟ้า'!AS17+'[7]2568-บิลค่าไฟฟ้า'!AS21+'[7]2568-บิลค่าไฟฟ้า'!AS25+'[7]2568-บิลค่าไฟฟ้า'!AS27+'[7]2568-บิลค่าไฟฟ้า'!AS31</f>
        <v>150293.74</v>
      </c>
      <c r="Y47" s="110">
        <f>'[7]2568-บิลค่าไฟฟ้า'!AV17+'[7]2568-บิลค่าไฟฟ้า'!AV21+'[7]2568-บิลค่าไฟฟ้า'!AV25+'[7]2568-บิลค่าไฟฟ้า'!AV27+'[7]2568-บิลค่าไฟฟ้า'!AV31</f>
        <v>34709.149999999994</v>
      </c>
      <c r="Z47" s="111">
        <f>'[7]2568-บิลค่าไฟฟ้า'!AW17+'[7]2568-บิลค่าไฟฟ้า'!AW21+'[7]2568-บิลค่าไฟฟ้า'!AW25+'[7]2568-บิลค่าไฟฟ้า'!AW27+'[7]2568-บิลค่าไฟฟ้า'!AW31</f>
        <v>156225.28999999998</v>
      </c>
      <c r="AA47" s="106">
        <f>O47+M47+K47+I47+G47+E47+C47+Q47+S47+U47+W47+Y47</f>
        <v>584229.85</v>
      </c>
      <c r="AB47" s="107">
        <f>P47+N47+L47+J47+H47+F47+D47+R47+T47+V47+X47+Z47</f>
        <v>2776909.4800000004</v>
      </c>
      <c r="AD47" s="30">
        <v>10952</v>
      </c>
      <c r="AE47" s="31">
        <v>46762.86</v>
      </c>
      <c r="AF47" s="30">
        <v>5402</v>
      </c>
      <c r="AG47" s="41">
        <v>21829.98</v>
      </c>
      <c r="AH47" s="30">
        <v>-1261</v>
      </c>
      <c r="AI47" s="40">
        <v>-6053.6800000000076</v>
      </c>
    </row>
    <row r="48" spans="1:35" s="52" customFormat="1" x14ac:dyDescent="0.55000000000000004">
      <c r="A48" s="118" t="s">
        <v>7</v>
      </c>
      <c r="B48" s="103"/>
      <c r="C48" s="119"/>
      <c r="D48" s="122"/>
      <c r="E48" s="119"/>
      <c r="F48" s="108"/>
      <c r="G48" s="119"/>
      <c r="H48" s="122"/>
      <c r="I48" s="119"/>
      <c r="J48" s="122"/>
      <c r="K48" s="119"/>
      <c r="L48" s="122"/>
      <c r="M48" s="119"/>
      <c r="N48" s="122"/>
      <c r="O48" s="119"/>
      <c r="P48" s="122"/>
      <c r="Q48" s="119"/>
      <c r="R48" s="108"/>
      <c r="S48" s="119"/>
      <c r="T48" s="108"/>
      <c r="U48" s="119"/>
      <c r="V48" s="108"/>
      <c r="W48" s="119"/>
      <c r="X48" s="108"/>
      <c r="Y48" s="119"/>
      <c r="Z48" s="122"/>
      <c r="AA48" s="119"/>
      <c r="AB48" s="122"/>
      <c r="AD48" s="3"/>
      <c r="AE48" s="3"/>
      <c r="AF48" s="3"/>
      <c r="AG48" s="3"/>
      <c r="AH48" s="3"/>
      <c r="AI48" s="3"/>
    </row>
    <row r="49" spans="1:36" s="52" customFormat="1" x14ac:dyDescent="0.55000000000000004">
      <c r="A49" s="115">
        <v>1</v>
      </c>
      <c r="B49" s="109" t="s">
        <v>7</v>
      </c>
      <c r="C49" s="110">
        <f>'[7]2568-บิลค่าไฟฟ้า'!D36</f>
        <v>70588.34</v>
      </c>
      <c r="D49" s="111">
        <f>'[7]2568-บิลค่าไฟฟ้า'!E36</f>
        <v>309592.83999999997</v>
      </c>
      <c r="E49" s="110">
        <f>'[7]2568-บิลค่าไฟฟ้า'!H36</f>
        <v>74900.570000000007</v>
      </c>
      <c r="F49" s="111">
        <f>'[7]2568-บิลค่าไฟฟ้า'!I36</f>
        <v>335643.18</v>
      </c>
      <c r="G49" s="110">
        <f>'[7]2568-บิลค่าไฟฟ้า'!L36</f>
        <v>101697.33</v>
      </c>
      <c r="H49" s="111">
        <f>'[7]2568-บิลค่าไฟฟ้า'!M36</f>
        <v>477466.3</v>
      </c>
      <c r="I49" s="110">
        <f>'[7]2568-บิลค่าไฟฟ้า'!P36</f>
        <v>74370.3</v>
      </c>
      <c r="J49" s="111">
        <f>'[7]2568-บิลค่าไฟฟ้า'!Q36</f>
        <v>339208.9</v>
      </c>
      <c r="K49" s="110">
        <f>'[7]2568-บิลค่าไฟฟ้า'!T36</f>
        <v>110183.36</v>
      </c>
      <c r="L49" s="111">
        <f>'[7]2568-บิลค่าไฟฟ้า'!U36</f>
        <v>335515.28000000003</v>
      </c>
      <c r="M49" s="110">
        <f>'[7]2568-บิลค่าไฟฟ้า'!X36</f>
        <v>91551.18</v>
      </c>
      <c r="N49" s="111">
        <f>'[7]2568-บิลค่าไฟฟ้า'!Y36</f>
        <v>419156.92</v>
      </c>
      <c r="O49" s="110">
        <f>'[7]2568-บิลค่าไฟฟ้า'!AB36</f>
        <v>110183.36</v>
      </c>
      <c r="P49" s="111">
        <f>'[7]2568-บิลค่าไฟฟ้า'!AC36</f>
        <v>473524.87999999995</v>
      </c>
      <c r="Q49" s="110">
        <f>'[7]2568-บิลค่าไฟฟ้า'!AF36</f>
        <v>115490.72</v>
      </c>
      <c r="R49" s="111">
        <f>'[7]2568-บิลค่าไฟฟ้า'!AG36</f>
        <v>505793.19</v>
      </c>
      <c r="S49" s="110">
        <f>'[7]2568-บิลค่าไฟฟ้า'!AJ36</f>
        <v>123567.22</v>
      </c>
      <c r="T49" s="111">
        <f>'[7]2568-บิลค่าไฟฟ้า'!AK36</f>
        <v>529859.22</v>
      </c>
      <c r="U49" s="110">
        <f>'[7]2568-บิลค่าไฟฟ้า'!AN36</f>
        <v>113875.63</v>
      </c>
      <c r="V49" s="111">
        <f>'[7]2568-บิลค่าไฟฟ้า'!AO36</f>
        <v>483714.69</v>
      </c>
      <c r="W49" s="110">
        <f>'[7]2568-บิลค่าไฟฟ้า'!AR36</f>
        <v>76425.490000000005</v>
      </c>
      <c r="X49" s="111">
        <f>'[7]2568-บิลค่าไฟฟ้า'!AS36</f>
        <v>325925.44</v>
      </c>
      <c r="Y49" s="110">
        <f>'[7]2568-บิลค่าไฟฟ้า'!AV36</f>
        <v>85471.99</v>
      </c>
      <c r="Z49" s="111">
        <f>'[7]2568-บิลค่าไฟฟ้า'!AW36</f>
        <v>351250.99000000005</v>
      </c>
      <c r="AA49" s="106">
        <f>O49+M49+K49+I49+G49+E49+C49+Q49+S49+U49+W49+Y49</f>
        <v>1148305.49</v>
      </c>
      <c r="AB49" s="107">
        <f>P49+N49+L49+J49+H49+F49+D49+R49+T49+V49+X49+Z49</f>
        <v>4886651.830000001</v>
      </c>
      <c r="AD49" s="30">
        <v>103.45999999999992</v>
      </c>
      <c r="AE49" s="31">
        <v>441.03279999999972</v>
      </c>
      <c r="AF49" s="30">
        <v>719.6</v>
      </c>
      <c r="AG49" s="41">
        <v>3138.8702000000003</v>
      </c>
      <c r="AH49" s="30">
        <v>663.06</v>
      </c>
      <c r="AI49" s="40">
        <v>2902.2472000000002</v>
      </c>
    </row>
    <row r="50" spans="1:36" x14ac:dyDescent="0.55000000000000004">
      <c r="A50" s="118" t="s">
        <v>8</v>
      </c>
      <c r="B50" s="103"/>
      <c r="C50" s="112"/>
      <c r="D50" s="113"/>
      <c r="E50" s="112"/>
      <c r="F50" s="113"/>
      <c r="G50" s="112"/>
      <c r="H50" s="113"/>
      <c r="I50" s="112"/>
      <c r="J50" s="113"/>
      <c r="K50" s="112"/>
      <c r="L50" s="113"/>
      <c r="M50" s="112"/>
      <c r="N50" s="113"/>
      <c r="O50" s="112"/>
      <c r="P50" s="113"/>
      <c r="Q50" s="112"/>
      <c r="R50" s="113"/>
      <c r="S50" s="112"/>
      <c r="T50" s="113"/>
      <c r="U50" s="112"/>
      <c r="V50" s="113"/>
      <c r="W50" s="112"/>
      <c r="X50" s="113"/>
      <c r="Y50" s="112"/>
      <c r="Z50" s="113"/>
      <c r="AA50" s="112"/>
      <c r="AB50" s="113"/>
      <c r="AC50" s="97"/>
      <c r="AD50" s="98"/>
      <c r="AE50" s="98"/>
      <c r="AF50" s="98"/>
      <c r="AG50" s="98"/>
      <c r="AH50" s="98"/>
      <c r="AI50" s="98"/>
      <c r="AJ50" s="97"/>
    </row>
    <row r="51" spans="1:36" x14ac:dyDescent="0.55000000000000004">
      <c r="A51" s="115">
        <v>1</v>
      </c>
      <c r="B51" s="105" t="s">
        <v>8</v>
      </c>
      <c r="C51" s="110">
        <f>'[7]2568-บิลค่าไฟฟ้า'!D43</f>
        <v>23185.29</v>
      </c>
      <c r="D51" s="111">
        <f>'[7]2568-บิลค่าไฟฟ้า'!E43</f>
        <v>113567.71000000002</v>
      </c>
      <c r="E51" s="110">
        <f>'[7]2568-บิลค่าไฟฟ้า'!H43</f>
        <v>22792.94</v>
      </c>
      <c r="F51" s="111">
        <f>'[7]2568-บิลค่าไฟฟ้า'!I43</f>
        <v>113410.39999999998</v>
      </c>
      <c r="G51" s="110">
        <f>'[7]2568-บิลค่าไฟฟ้า'!L43</f>
        <v>30884.41</v>
      </c>
      <c r="H51" s="111">
        <f>'[7]2568-บิลค่าไฟฟ้า'!M43</f>
        <v>154274.63</v>
      </c>
      <c r="I51" s="110">
        <f>'[7]2568-บิลค่าไฟฟ้า'!P43</f>
        <v>25711.37</v>
      </c>
      <c r="J51" s="111">
        <f>'[7]2568-บิลค่าไฟฟ้า'!Q43</f>
        <v>125168.59</v>
      </c>
      <c r="K51" s="110">
        <f>'[7]2568-บิลค่าไฟฟ้า'!T43</f>
        <v>33578.479999999996</v>
      </c>
      <c r="L51" s="111">
        <f>'[7]2568-บิลค่าไฟฟ้า'!U43</f>
        <v>135076.6</v>
      </c>
      <c r="M51" s="110">
        <f>'[7]2568-บิลค่าไฟฟ้า'!X43</f>
        <v>25986.32</v>
      </c>
      <c r="N51" s="111">
        <f>'[7]2568-บิลค่าไฟฟ้า'!Y43</f>
        <v>130718.26</v>
      </c>
      <c r="O51" s="110">
        <f>'[7]2568-บิลค่าไฟฟ้า'!AB43</f>
        <v>33578.479999999996</v>
      </c>
      <c r="P51" s="111">
        <f>'[7]2568-บิลค่าไฟฟ้า'!AC43</f>
        <v>159317.13999999998</v>
      </c>
      <c r="Q51" s="110">
        <f>'[7]2568-บิลค่าไฟฟ้า'!AF43</f>
        <v>33075.600000000006</v>
      </c>
      <c r="R51" s="111">
        <f>'[7]2568-บิลค่าไฟฟ้า'!AG43</f>
        <v>162834.59</v>
      </c>
      <c r="S51" s="110">
        <f>'[7]2568-บิลค่าไฟฟ้า'!AJ43</f>
        <v>30322.760000000002</v>
      </c>
      <c r="T51" s="111">
        <f>'[7]2568-บิลค่าไฟฟ้า'!AK43</f>
        <v>147224.35999999999</v>
      </c>
      <c r="U51" s="110">
        <f>'[7]2568-บิลค่าไฟฟ้า'!AN43</f>
        <v>29375.53</v>
      </c>
      <c r="V51" s="111">
        <f>'[7]2568-บิลค่าไฟฟ้า'!AO43</f>
        <v>138270.5</v>
      </c>
      <c r="W51" s="110">
        <f>'[7]2568-บิลค่าไฟฟ้า'!AR43</f>
        <v>25545.29</v>
      </c>
      <c r="X51" s="111">
        <f>'[7]2568-บิลค่าไฟฟ้า'!AS43</f>
        <v>121685.64</v>
      </c>
      <c r="Y51" s="110">
        <f>'[7]2568-บิลค่าไฟฟ้า'!AV43</f>
        <v>28177.820000000003</v>
      </c>
      <c r="Z51" s="111">
        <f>'[7]2568-บิลค่าไฟฟ้า'!AW43</f>
        <v>130765.27999999998</v>
      </c>
      <c r="AA51" s="106">
        <f>O51+M51+K51+I51+G51+E51+C51+Q51+S51+U51+W51+Y51</f>
        <v>342214.29000000004</v>
      </c>
      <c r="AB51" s="107">
        <f>P51+N51+L51+J51+H51+F51+D51+R51+T51+V51+X51+Z51</f>
        <v>1632313.7000000002</v>
      </c>
      <c r="AC51" s="97"/>
      <c r="AD51" s="99">
        <v>342580.01</v>
      </c>
      <c r="AE51" s="100">
        <v>1509362.36</v>
      </c>
      <c r="AF51" s="99">
        <v>130816.01000000001</v>
      </c>
      <c r="AG51" s="102">
        <v>543329.09000000008</v>
      </c>
      <c r="AH51" s="99">
        <v>130816.01000000001</v>
      </c>
      <c r="AI51" s="101">
        <v>543329.09000000032</v>
      </c>
      <c r="AJ51" s="97"/>
    </row>
  </sheetData>
  <autoFilter ref="A3:H27"/>
  <pageMargins left="0.55118110236220474" right="0.55118110236220474" top="0.70866141732283472" bottom="0.78740157480314965" header="0.51181102362204722" footer="0.51181102362204722"/>
  <pageSetup orientation="portrait" r:id="rId1"/>
  <headerFooter alignWithMargins="0">
    <oddFooter>&amp;R&amp;"Angsana New,ธรรมดา"งานอนุรักษ์พลังงานและสิ่งแวดล้อม.
นายสุรเดช  คิดการงาน (ผอส.04244)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Q11" sqref="Q11"/>
    </sheetView>
  </sheetViews>
  <sheetFormatPr defaultRowHeight="19.8" x14ac:dyDescent="0.5"/>
  <cols>
    <col min="1" max="1" width="0" style="78" hidden="1" customWidth="1"/>
    <col min="2" max="2" width="9" style="84" customWidth="1"/>
    <col min="3" max="3" width="12.77734375" style="84" customWidth="1"/>
    <col min="4" max="4" width="12.77734375" style="85" hidden="1" customWidth="1"/>
    <col min="5" max="5" width="12.77734375" style="84" customWidth="1"/>
    <col min="6" max="6" width="12.77734375" style="85" hidden="1" customWidth="1"/>
    <col min="7" max="14" width="10.77734375" style="78" customWidth="1"/>
    <col min="15" max="16384" width="8.88671875" style="78"/>
  </cols>
  <sheetData>
    <row r="2" spans="2:6" x14ac:dyDescent="0.5">
      <c r="B2" s="32" t="s">
        <v>9</v>
      </c>
      <c r="C2" s="33" t="str">
        <f>'2569-คณะ,สำนัก'!B7</f>
        <v>สำนักบริหารและพัฒนาวิชาการ (อาคารอำนวย ยศสุข)</v>
      </c>
      <c r="D2" s="76"/>
      <c r="E2" s="34"/>
      <c r="F2" s="77"/>
    </row>
    <row r="3" spans="2:6" ht="21.6" x14ac:dyDescent="0.5">
      <c r="B3" s="35"/>
      <c r="C3" s="36" t="s">
        <v>58</v>
      </c>
      <c r="D3" s="79" t="s">
        <v>45</v>
      </c>
      <c r="E3" s="36" t="s">
        <v>72</v>
      </c>
      <c r="F3" s="79" t="s">
        <v>59</v>
      </c>
    </row>
    <row r="4" spans="2:6" x14ac:dyDescent="0.5">
      <c r="B4" s="37" t="s">
        <v>10</v>
      </c>
      <c r="C4" s="38">
        <f>'2568-คณะ,สำนัก'!C7</f>
        <v>3583.52</v>
      </c>
      <c r="D4" s="80">
        <f>'2568-คณะ,สำนัก'!D7</f>
        <v>15035.031956971201</v>
      </c>
      <c r="E4" s="38">
        <f>'2569-คณะ,สำนัก'!C7</f>
        <v>5011.3</v>
      </c>
      <c r="F4" s="80">
        <f>'2569-คณะ,สำนัก'!D7</f>
        <v>19594.183000000001</v>
      </c>
    </row>
    <row r="5" spans="2:6" x14ac:dyDescent="0.5">
      <c r="B5" s="37" t="s">
        <v>11</v>
      </c>
      <c r="C5" s="38">
        <f>'2568-คณะ,สำนัก'!E7</f>
        <v>4058.16</v>
      </c>
      <c r="D5" s="80">
        <f>'2568-คณะ,สำนัก'!F7</f>
        <v>17630.836701391199</v>
      </c>
      <c r="E5" s="38">
        <f>'2569-คณะ,สำนัก'!E7</f>
        <v>3799.05</v>
      </c>
      <c r="F5" s="80">
        <f>'2569-คณะ,สำนัก'!F7</f>
        <v>15576.105</v>
      </c>
    </row>
    <row r="6" spans="2:6" x14ac:dyDescent="0.5">
      <c r="B6" s="37" t="s">
        <v>12</v>
      </c>
      <c r="C6" s="38">
        <f>'2568-คณะ,สำนัก'!G7</f>
        <v>4346.09</v>
      </c>
      <c r="D6" s="80">
        <f>'2568-คณะ,สำนัก'!H7</f>
        <v>18675.655614476698</v>
      </c>
      <c r="E6" s="38">
        <f>'2569-คณะ,สำนัก'!G7</f>
        <v>4144.9799999999996</v>
      </c>
      <c r="F6" s="80">
        <f>'2569-คณะ,สำนัก'!H7</f>
        <v>16579.919999999998</v>
      </c>
    </row>
    <row r="7" spans="2:6" x14ac:dyDescent="0.5">
      <c r="B7" s="37" t="s">
        <v>13</v>
      </c>
      <c r="C7" s="38">
        <f>'2568-คณะ,สำนัก'!I7</f>
        <v>4693.8599999999997</v>
      </c>
      <c r="D7" s="80">
        <f>'2568-คณะ,สำนัก'!J7</f>
        <v>20672.189585330398</v>
      </c>
      <c r="E7" s="38">
        <f>'2569-คณะ,สำนัก'!I7</f>
        <v>3446.33</v>
      </c>
      <c r="F7" s="80">
        <f>'2569-คณะ,สำนัก'!J7</f>
        <v>13992.099799999998</v>
      </c>
    </row>
    <row r="8" spans="2:6" x14ac:dyDescent="0.5">
      <c r="B8" s="37" t="s">
        <v>14</v>
      </c>
      <c r="C8" s="38">
        <f>'2568-คณะ,สำนัก'!K7</f>
        <v>5291.98</v>
      </c>
      <c r="D8" s="80">
        <f>'2568-คณะ,สำนัก'!L7</f>
        <v>21795.852640571797</v>
      </c>
      <c r="E8" s="38">
        <f>'2569-คณะ,สำนัก'!K7</f>
        <v>3989.89</v>
      </c>
      <c r="F8" s="80">
        <f>'2569-คณะ,สำนัก'!L7</f>
        <v>15999.458899999998</v>
      </c>
    </row>
    <row r="9" spans="2:6" x14ac:dyDescent="0.5">
      <c r="B9" s="37" t="s">
        <v>15</v>
      </c>
      <c r="C9" s="38">
        <f>'2568-คณะ,สำนัก'!M7</f>
        <v>6282.71</v>
      </c>
      <c r="D9" s="80">
        <f>'2568-คณะ,สำนัก'!N7</f>
        <v>26233.582641396202</v>
      </c>
      <c r="E9" s="142">
        <v>0</v>
      </c>
      <c r="F9" s="80" t="e">
        <f>'2569-คณะ,สำนัก'!N7</f>
        <v>#DIV/0!</v>
      </c>
    </row>
    <row r="10" spans="2:6" x14ac:dyDescent="0.5">
      <c r="B10" s="37" t="s">
        <v>16</v>
      </c>
      <c r="C10" s="38">
        <f>'2568-คณะ,สำนัก'!O7</f>
        <v>6527.13</v>
      </c>
      <c r="D10" s="80">
        <f>'2568-คณะ,สำนัก'!P7</f>
        <v>27540.336823149602</v>
      </c>
      <c r="E10" s="86">
        <f>'2569-คณะ,สำนัก'!O7</f>
        <v>0</v>
      </c>
      <c r="F10" s="87" t="e">
        <f>'2569-คณะ,สำนัก'!P7</f>
        <v>#DIV/0!</v>
      </c>
    </row>
    <row r="11" spans="2:6" x14ac:dyDescent="0.5">
      <c r="B11" s="37" t="s">
        <v>17</v>
      </c>
      <c r="C11" s="38">
        <f>'2568-คณะ,สำนัก'!Q7</f>
        <v>6665.61</v>
      </c>
      <c r="D11" s="80">
        <f>'2568-คณะ,สำนัก'!R7</f>
        <v>27646.791822169802</v>
      </c>
      <c r="E11" s="86">
        <f>'2569-คณะ,สำนัก'!Q7</f>
        <v>0</v>
      </c>
      <c r="F11" s="87" t="e">
        <f>'2569-คณะ,สำนัก'!R7</f>
        <v>#DIV/0!</v>
      </c>
    </row>
    <row r="12" spans="2:6" x14ac:dyDescent="0.5">
      <c r="B12" s="37" t="s">
        <v>18</v>
      </c>
      <c r="C12" s="38">
        <f>'2568-คณะ,สำนัก'!S7</f>
        <v>6807.96</v>
      </c>
      <c r="D12" s="80">
        <f>'2568-คณะ,สำนัก'!T7</f>
        <v>28551.813170450401</v>
      </c>
      <c r="E12" s="86">
        <f>'2569-คณะ,สำนัก'!S7</f>
        <v>0</v>
      </c>
      <c r="F12" s="87" t="e">
        <f>'2569-คณะ,สำนัก'!T7</f>
        <v>#DIV/0!</v>
      </c>
    </row>
    <row r="13" spans="2:6" x14ac:dyDescent="0.5">
      <c r="B13" s="37" t="s">
        <v>19</v>
      </c>
      <c r="C13" s="38">
        <f>'2568-คณะ,สำนัก'!U7</f>
        <v>4928.82</v>
      </c>
      <c r="D13" s="80">
        <f>'2568-คณะ,สำนัก'!V7</f>
        <v>20428.583709931798</v>
      </c>
      <c r="E13" s="38">
        <f>'2569-คณะ,สำนัก'!U7</f>
        <v>0</v>
      </c>
      <c r="F13" s="80" t="e">
        <f>'2569-คณะ,สำนัก'!V7</f>
        <v>#DIV/0!</v>
      </c>
    </row>
    <row r="14" spans="2:6" x14ac:dyDescent="0.5">
      <c r="B14" s="37" t="s">
        <v>20</v>
      </c>
      <c r="C14" s="38">
        <f>'2568-คณะ,สำนัก'!W7</f>
        <v>5010.0200000000004</v>
      </c>
      <c r="D14" s="80">
        <f>'2568-คณะ,สำนัก'!X7</f>
        <v>20011.174990211202</v>
      </c>
      <c r="E14" s="127">
        <v>0</v>
      </c>
      <c r="F14" s="80" t="e">
        <f>'2569-คณะ,สำนัก'!X7</f>
        <v>#DIV/0!</v>
      </c>
    </row>
    <row r="15" spans="2:6" x14ac:dyDescent="0.5">
      <c r="B15" s="37" t="s">
        <v>21</v>
      </c>
      <c r="C15" s="38">
        <f>'2568-คณะ,สำนัก'!Y7</f>
        <v>3953.88</v>
      </c>
      <c r="D15" s="80">
        <f>'2568-คณะ,สำนัก'!Z7</f>
        <v>15795.1052477064</v>
      </c>
      <c r="E15" s="38">
        <f>'2569-คณะ,สำนัก'!Y7</f>
        <v>0</v>
      </c>
      <c r="F15" s="80" t="e">
        <f>'2569-คณะ,สำนัก'!Z7</f>
        <v>#DIV/0!</v>
      </c>
    </row>
    <row r="30" spans="2:6" x14ac:dyDescent="0.5">
      <c r="B30" s="32" t="s">
        <v>9</v>
      </c>
      <c r="C30" s="33" t="str">
        <f>C2</f>
        <v>สำนักบริหารและพัฒนาวิชาการ (อาคารอำนวย ยศสุข)</v>
      </c>
      <c r="D30" s="76"/>
      <c r="E30" s="34"/>
      <c r="F30" s="81"/>
    </row>
    <row r="31" spans="2:6" x14ac:dyDescent="0.5">
      <c r="B31" s="35"/>
      <c r="C31" s="36" t="s">
        <v>59</v>
      </c>
      <c r="D31" s="79"/>
      <c r="E31" s="36" t="s">
        <v>73</v>
      </c>
      <c r="F31" s="82"/>
    </row>
    <row r="32" spans="2:6" x14ac:dyDescent="0.5">
      <c r="B32" s="37" t="s">
        <v>10</v>
      </c>
      <c r="C32" s="38">
        <f>D4</f>
        <v>15035.031956971201</v>
      </c>
      <c r="D32" s="80"/>
      <c r="E32" s="38">
        <f>F4</f>
        <v>19594.183000000001</v>
      </c>
      <c r="F32" s="83"/>
    </row>
    <row r="33" spans="2:6" x14ac:dyDescent="0.5">
      <c r="B33" s="37" t="s">
        <v>11</v>
      </c>
      <c r="C33" s="38">
        <f t="shared" ref="C33:C43" si="0">D5</f>
        <v>17630.836701391199</v>
      </c>
      <c r="D33" s="80"/>
      <c r="E33" s="38">
        <f t="shared" ref="E33:E43" si="1">F5</f>
        <v>15576.105</v>
      </c>
      <c r="F33" s="83"/>
    </row>
    <row r="34" spans="2:6" x14ac:dyDescent="0.5">
      <c r="B34" s="37" t="s">
        <v>12</v>
      </c>
      <c r="C34" s="38">
        <f t="shared" si="0"/>
        <v>18675.655614476698</v>
      </c>
      <c r="D34" s="80"/>
      <c r="E34" s="38">
        <f t="shared" si="1"/>
        <v>16579.919999999998</v>
      </c>
      <c r="F34" s="83"/>
    </row>
    <row r="35" spans="2:6" x14ac:dyDescent="0.5">
      <c r="B35" s="37" t="s">
        <v>13</v>
      </c>
      <c r="C35" s="38">
        <f t="shared" si="0"/>
        <v>20672.189585330398</v>
      </c>
      <c r="D35" s="80"/>
      <c r="E35" s="38">
        <f t="shared" si="1"/>
        <v>13992.099799999998</v>
      </c>
      <c r="F35" s="83"/>
    </row>
    <row r="36" spans="2:6" x14ac:dyDescent="0.5">
      <c r="B36" s="37" t="s">
        <v>14</v>
      </c>
      <c r="C36" s="38">
        <f t="shared" si="0"/>
        <v>21795.852640571797</v>
      </c>
      <c r="D36" s="80"/>
      <c r="E36" s="38">
        <f t="shared" si="1"/>
        <v>15999.458899999998</v>
      </c>
      <c r="F36" s="83"/>
    </row>
    <row r="37" spans="2:6" x14ac:dyDescent="0.5">
      <c r="B37" s="37" t="s">
        <v>15</v>
      </c>
      <c r="C37" s="38">
        <f t="shared" si="0"/>
        <v>26233.582641396202</v>
      </c>
      <c r="D37" s="80"/>
      <c r="E37" s="38" t="e">
        <f t="shared" si="1"/>
        <v>#DIV/0!</v>
      </c>
      <c r="F37" s="83"/>
    </row>
    <row r="38" spans="2:6" x14ac:dyDescent="0.5">
      <c r="B38" s="37" t="s">
        <v>16</v>
      </c>
      <c r="C38" s="38">
        <f t="shared" si="0"/>
        <v>27540.336823149602</v>
      </c>
      <c r="D38" s="80"/>
      <c r="E38" s="38" t="e">
        <f t="shared" si="1"/>
        <v>#DIV/0!</v>
      </c>
      <c r="F38" s="83"/>
    </row>
    <row r="39" spans="2:6" x14ac:dyDescent="0.5">
      <c r="B39" s="37" t="s">
        <v>17</v>
      </c>
      <c r="C39" s="38">
        <f t="shared" si="0"/>
        <v>27646.791822169802</v>
      </c>
      <c r="D39" s="80"/>
      <c r="E39" s="38" t="e">
        <f t="shared" si="1"/>
        <v>#DIV/0!</v>
      </c>
      <c r="F39" s="83"/>
    </row>
    <row r="40" spans="2:6" x14ac:dyDescent="0.5">
      <c r="B40" s="37" t="s">
        <v>18</v>
      </c>
      <c r="C40" s="38">
        <f t="shared" si="0"/>
        <v>28551.813170450401</v>
      </c>
      <c r="D40" s="80"/>
      <c r="E40" s="38" t="e">
        <f t="shared" si="1"/>
        <v>#DIV/0!</v>
      </c>
      <c r="F40" s="83"/>
    </row>
    <row r="41" spans="2:6" x14ac:dyDescent="0.5">
      <c r="B41" s="37" t="s">
        <v>19</v>
      </c>
      <c r="C41" s="38">
        <f t="shared" si="0"/>
        <v>20428.583709931798</v>
      </c>
      <c r="D41" s="80"/>
      <c r="E41" s="38" t="e">
        <f t="shared" si="1"/>
        <v>#DIV/0!</v>
      </c>
      <c r="F41" s="83"/>
    </row>
    <row r="42" spans="2:6" x14ac:dyDescent="0.5">
      <c r="B42" s="37" t="s">
        <v>20</v>
      </c>
      <c r="C42" s="38">
        <f t="shared" si="0"/>
        <v>20011.174990211202</v>
      </c>
      <c r="D42" s="80"/>
      <c r="E42" s="38" t="e">
        <f t="shared" si="1"/>
        <v>#DIV/0!</v>
      </c>
      <c r="F42" s="83"/>
    </row>
    <row r="43" spans="2:6" x14ac:dyDescent="0.5">
      <c r="B43" s="37" t="s">
        <v>21</v>
      </c>
      <c r="C43" s="38">
        <f t="shared" si="0"/>
        <v>15795.1052477064</v>
      </c>
      <c r="D43" s="80"/>
      <c r="E43" s="38" t="e">
        <f t="shared" si="1"/>
        <v>#DIV/0!</v>
      </c>
      <c r="F43" s="8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U9" sqref="T9:U9"/>
    </sheetView>
  </sheetViews>
  <sheetFormatPr defaultRowHeight="19.8" x14ac:dyDescent="0.5"/>
  <cols>
    <col min="1" max="1" width="0" style="78" hidden="1" customWidth="1"/>
    <col min="2" max="2" width="9" style="84" customWidth="1"/>
    <col min="3" max="3" width="12.77734375" style="84" customWidth="1"/>
    <col min="4" max="4" width="12.77734375" style="85" hidden="1" customWidth="1"/>
    <col min="5" max="5" width="12.77734375" style="84" customWidth="1"/>
    <col min="6" max="6" width="12.6640625" style="85" hidden="1" customWidth="1"/>
    <col min="7" max="14" width="10.77734375" style="78" customWidth="1"/>
    <col min="15" max="16384" width="8.88671875" style="78"/>
  </cols>
  <sheetData>
    <row r="2" spans="2:6" x14ac:dyDescent="0.5">
      <c r="B2" s="32" t="s">
        <v>9</v>
      </c>
      <c r="C2" s="33" t="str">
        <f>'2569-คณะ,สำนัก'!B9</f>
        <v>สระว่ายน้ำ</v>
      </c>
      <c r="D2" s="76"/>
      <c r="E2" s="34"/>
      <c r="F2" s="77"/>
    </row>
    <row r="3" spans="2:6" ht="21.6" x14ac:dyDescent="0.5">
      <c r="B3" s="35"/>
      <c r="C3" s="36" t="s">
        <v>58</v>
      </c>
      <c r="D3" s="79" t="s">
        <v>45</v>
      </c>
      <c r="E3" s="36" t="s">
        <v>72</v>
      </c>
      <c r="F3" s="79" t="s">
        <v>59</v>
      </c>
    </row>
    <row r="4" spans="2:6" x14ac:dyDescent="0.5">
      <c r="B4" s="37" t="s">
        <v>10</v>
      </c>
      <c r="C4" s="38">
        <f>'2568-คณะ,สำนัก'!C9</f>
        <v>2400</v>
      </c>
      <c r="D4" s="80">
        <f>'2568-คณะ,สำนัก'!D9</f>
        <v>10069.450344000001</v>
      </c>
      <c r="E4" s="38">
        <f>'2569-คณะ,สำนัก'!C9</f>
        <v>5006</v>
      </c>
      <c r="F4" s="80">
        <f>'2569-คณะ,สำนัก'!D9</f>
        <v>19595.168318759999</v>
      </c>
    </row>
    <row r="5" spans="2:6" x14ac:dyDescent="0.5">
      <c r="B5" s="37" t="s">
        <v>11</v>
      </c>
      <c r="C5" s="38">
        <f>'2568-คณะ,สำนัก'!E9</f>
        <v>3050</v>
      </c>
      <c r="D5" s="80">
        <f>'2568-คณะ,สำนัก'!F9</f>
        <v>13250.845688500001</v>
      </c>
      <c r="E5" s="38">
        <f>'2569-คณะ,สำนัก'!E9</f>
        <v>5441</v>
      </c>
      <c r="F5" s="80">
        <f>'2569-คณะ,สำนัก'!F9</f>
        <v>22316.039996890002</v>
      </c>
    </row>
    <row r="6" spans="2:6" x14ac:dyDescent="0.5">
      <c r="B6" s="37" t="s">
        <v>12</v>
      </c>
      <c r="C6" s="38">
        <f>'2568-คณะ,สำนัก'!G9</f>
        <v>4050</v>
      </c>
      <c r="D6" s="80">
        <f>'2568-คณะ,สำนัก'!H9</f>
        <v>17403.322351499999</v>
      </c>
      <c r="E6" s="38">
        <f>'2569-คณะ,สำนัก'!G9</f>
        <v>7850</v>
      </c>
      <c r="F6" s="80">
        <f>'2569-คณะ,สำนัก'!H9</f>
        <v>31377.550962500001</v>
      </c>
    </row>
    <row r="7" spans="2:6" x14ac:dyDescent="0.5">
      <c r="B7" s="37" t="s">
        <v>13</v>
      </c>
      <c r="C7" s="38">
        <f>'2568-คณะ,สำนัก'!I9</f>
        <v>4100</v>
      </c>
      <c r="D7" s="80">
        <f>'2568-คณะ,สำนัก'!J9</f>
        <v>18056.775723999999</v>
      </c>
      <c r="E7" s="38">
        <f>'2569-คณะ,สำนัก'!I9</f>
        <v>6</v>
      </c>
      <c r="F7" s="80">
        <f>'2569-คณะ,สำนัก'!J9</f>
        <v>24.360073499999999</v>
      </c>
    </row>
    <row r="8" spans="2:6" x14ac:dyDescent="0.5">
      <c r="B8" s="37" t="s">
        <v>14</v>
      </c>
      <c r="C8" s="38">
        <f>'2568-คณะ,สำนัก'!K9</f>
        <v>3250</v>
      </c>
      <c r="D8" s="80">
        <f>'2568-คณะ,สำนัก'!L9</f>
        <v>13385.636582499999</v>
      </c>
      <c r="E8" s="38">
        <f>'2569-คณะ,สำนัก'!K9</f>
        <v>2070</v>
      </c>
      <c r="F8" s="80">
        <f>'2569-คณะ,สำนัก'!L9</f>
        <v>8308.6650288000001</v>
      </c>
    </row>
    <row r="9" spans="2:6" x14ac:dyDescent="0.5">
      <c r="B9" s="37" t="s">
        <v>15</v>
      </c>
      <c r="C9" s="38">
        <f>'2568-คณะ,สำนัก'!M9</f>
        <v>3325</v>
      </c>
      <c r="D9" s="80">
        <f>'2568-คณะ,สำนัก'!N9</f>
        <v>13883.6047315</v>
      </c>
      <c r="E9" s="142">
        <v>0</v>
      </c>
      <c r="F9" s="80" t="e">
        <f>'2569-คณะ,สำนัก'!N9</f>
        <v>#DIV/0!</v>
      </c>
    </row>
    <row r="10" spans="2:6" x14ac:dyDescent="0.5">
      <c r="B10" s="37" t="s">
        <v>16</v>
      </c>
      <c r="C10" s="38">
        <f>'2568-คณะ,สำนัก'!O9</f>
        <v>3433</v>
      </c>
      <c r="D10" s="80">
        <f>'2568-คณะ,สำนัก'!P9</f>
        <v>14485.07633736</v>
      </c>
      <c r="E10" s="38">
        <f>'2569-คณะ,สำนัก'!O9</f>
        <v>0</v>
      </c>
      <c r="F10" s="80" t="e">
        <f>'2569-คณะ,สำนัก'!P9</f>
        <v>#DIV/0!</v>
      </c>
    </row>
    <row r="11" spans="2:6" x14ac:dyDescent="0.5">
      <c r="B11" s="37" t="s">
        <v>17</v>
      </c>
      <c r="C11" s="38">
        <f>'2568-คณะ,สำนัก'!Q9</f>
        <v>4600</v>
      </c>
      <c r="D11" s="80">
        <f>'2568-คณะ,สำนัก'!R9</f>
        <v>19079.310428000001</v>
      </c>
      <c r="E11" s="38">
        <f>'2569-คณะ,สำนัก'!Q9</f>
        <v>0</v>
      </c>
      <c r="F11" s="80" t="e">
        <f>'2569-คณะ,สำนัก'!R9</f>
        <v>#DIV/0!</v>
      </c>
    </row>
    <row r="12" spans="2:6" x14ac:dyDescent="0.5">
      <c r="B12" s="37" t="s">
        <v>18</v>
      </c>
      <c r="C12" s="38">
        <f>'2568-คณะ,สำนัก'!S9</f>
        <v>4500</v>
      </c>
      <c r="D12" s="80">
        <f>'2568-คณะ,สำนัก'!T9</f>
        <v>18872.490330000001</v>
      </c>
      <c r="E12" s="38">
        <f>'2569-คณะ,สำนัก'!S9</f>
        <v>0</v>
      </c>
      <c r="F12" s="80" t="e">
        <f>'2569-คณะ,สำนัก'!T9</f>
        <v>#DIV/0!</v>
      </c>
    </row>
    <row r="13" spans="2:6" x14ac:dyDescent="0.5">
      <c r="B13" s="37" t="s">
        <v>19</v>
      </c>
      <c r="C13" s="38">
        <f>'2568-คณะ,สำนัก'!U9</f>
        <v>3600</v>
      </c>
      <c r="D13" s="80">
        <f>'2568-คณะ,สำนัก'!V9</f>
        <v>14920.995563999999</v>
      </c>
      <c r="E13" s="38">
        <f>'2569-คณะ,สำนัก'!U9</f>
        <v>0</v>
      </c>
      <c r="F13" s="80" t="e">
        <f>'2569-คณะ,สำนัก'!V9</f>
        <v>#DIV/0!</v>
      </c>
    </row>
    <row r="14" spans="2:6" x14ac:dyDescent="0.5">
      <c r="B14" s="37" t="s">
        <v>20</v>
      </c>
      <c r="C14" s="38">
        <f>'2568-คณะ,สำนัก'!W9</f>
        <v>3350</v>
      </c>
      <c r="D14" s="80">
        <f>'2568-คณะ,สำนัก'!X9</f>
        <v>13380.672376</v>
      </c>
      <c r="E14" s="127">
        <v>0</v>
      </c>
      <c r="F14" s="80" t="e">
        <f>'2569-คณะ,สำนัก'!X9</f>
        <v>#DIV/0!</v>
      </c>
    </row>
    <row r="15" spans="2:6" x14ac:dyDescent="0.5">
      <c r="B15" s="37" t="s">
        <v>21</v>
      </c>
      <c r="C15" s="38">
        <f>'[5]2565-คณะ,สำนัก'!Y9</f>
        <v>4850</v>
      </c>
      <c r="D15" s="80">
        <f>'[5]2565-คณะ,สำนัก'!Z9</f>
        <v>23440.454538500002</v>
      </c>
      <c r="E15" s="38">
        <f>'2569-คณะ,สำนัก'!Y9</f>
        <v>0</v>
      </c>
      <c r="F15" s="80" t="e">
        <f>'2569-คณะ,สำนัก'!Z9</f>
        <v>#REF!</v>
      </c>
    </row>
    <row r="30" spans="2:6" x14ac:dyDescent="0.5">
      <c r="B30" s="32" t="s">
        <v>9</v>
      </c>
      <c r="C30" s="33" t="str">
        <f>C2</f>
        <v>สระว่ายน้ำ</v>
      </c>
      <c r="D30" s="76"/>
      <c r="E30" s="34"/>
      <c r="F30" s="81"/>
    </row>
    <row r="31" spans="2:6" x14ac:dyDescent="0.5">
      <c r="B31" s="35"/>
      <c r="C31" s="36" t="s">
        <v>59</v>
      </c>
      <c r="D31" s="79"/>
      <c r="E31" s="36" t="s">
        <v>73</v>
      </c>
      <c r="F31" s="82"/>
    </row>
    <row r="32" spans="2:6" x14ac:dyDescent="0.5">
      <c r="B32" s="37" t="s">
        <v>10</v>
      </c>
      <c r="C32" s="38">
        <f>D4</f>
        <v>10069.450344000001</v>
      </c>
      <c r="D32" s="80"/>
      <c r="E32" s="38">
        <f>F4</f>
        <v>19595.168318759999</v>
      </c>
      <c r="F32" s="83"/>
    </row>
    <row r="33" spans="2:6" x14ac:dyDescent="0.5">
      <c r="B33" s="37" t="s">
        <v>11</v>
      </c>
      <c r="C33" s="38">
        <f t="shared" ref="C33:C43" si="0">D5</f>
        <v>13250.845688500001</v>
      </c>
      <c r="D33" s="80"/>
      <c r="E33" s="38">
        <f>F5</f>
        <v>22316.039996890002</v>
      </c>
      <c r="F33" s="83"/>
    </row>
    <row r="34" spans="2:6" x14ac:dyDescent="0.5">
      <c r="B34" s="37" t="s">
        <v>12</v>
      </c>
      <c r="C34" s="38">
        <f t="shared" si="0"/>
        <v>17403.322351499999</v>
      </c>
      <c r="D34" s="80"/>
      <c r="E34" s="38">
        <f t="shared" ref="E34:E43" si="1">F6</f>
        <v>31377.550962500001</v>
      </c>
      <c r="F34" s="83"/>
    </row>
    <row r="35" spans="2:6" x14ac:dyDescent="0.5">
      <c r="B35" s="37" t="s">
        <v>13</v>
      </c>
      <c r="C35" s="38">
        <f t="shared" si="0"/>
        <v>18056.775723999999</v>
      </c>
      <c r="D35" s="80"/>
      <c r="E35" s="38">
        <f t="shared" si="1"/>
        <v>24.360073499999999</v>
      </c>
      <c r="F35" s="83"/>
    </row>
    <row r="36" spans="2:6" x14ac:dyDescent="0.5">
      <c r="B36" s="37" t="s">
        <v>14</v>
      </c>
      <c r="C36" s="38">
        <f t="shared" si="0"/>
        <v>13385.636582499999</v>
      </c>
      <c r="D36" s="80"/>
      <c r="E36" s="38">
        <f t="shared" si="1"/>
        <v>8308.6650288000001</v>
      </c>
      <c r="F36" s="83"/>
    </row>
    <row r="37" spans="2:6" x14ac:dyDescent="0.5">
      <c r="B37" s="37" t="s">
        <v>15</v>
      </c>
      <c r="C37" s="38">
        <f t="shared" si="0"/>
        <v>13883.6047315</v>
      </c>
      <c r="D37" s="80"/>
      <c r="E37" s="38" t="e">
        <f t="shared" si="1"/>
        <v>#DIV/0!</v>
      </c>
      <c r="F37" s="83"/>
    </row>
    <row r="38" spans="2:6" x14ac:dyDescent="0.5">
      <c r="B38" s="37" t="s">
        <v>16</v>
      </c>
      <c r="C38" s="38">
        <f t="shared" si="0"/>
        <v>14485.07633736</v>
      </c>
      <c r="D38" s="80"/>
      <c r="E38" s="38" t="e">
        <f t="shared" si="1"/>
        <v>#DIV/0!</v>
      </c>
      <c r="F38" s="83"/>
    </row>
    <row r="39" spans="2:6" x14ac:dyDescent="0.5">
      <c r="B39" s="37" t="s">
        <v>17</v>
      </c>
      <c r="C39" s="38">
        <f t="shared" si="0"/>
        <v>19079.310428000001</v>
      </c>
      <c r="D39" s="80"/>
      <c r="E39" s="38" t="e">
        <f t="shared" si="1"/>
        <v>#DIV/0!</v>
      </c>
      <c r="F39" s="83"/>
    </row>
    <row r="40" spans="2:6" x14ac:dyDescent="0.5">
      <c r="B40" s="37" t="s">
        <v>18</v>
      </c>
      <c r="C40" s="38">
        <f t="shared" si="0"/>
        <v>18872.490330000001</v>
      </c>
      <c r="D40" s="80"/>
      <c r="E40" s="38" t="e">
        <f t="shared" si="1"/>
        <v>#DIV/0!</v>
      </c>
      <c r="F40" s="83"/>
    </row>
    <row r="41" spans="2:6" x14ac:dyDescent="0.5">
      <c r="B41" s="37" t="s">
        <v>19</v>
      </c>
      <c r="C41" s="38">
        <f t="shared" si="0"/>
        <v>14920.995563999999</v>
      </c>
      <c r="D41" s="80"/>
      <c r="E41" s="38" t="e">
        <f t="shared" si="1"/>
        <v>#DIV/0!</v>
      </c>
      <c r="F41" s="83"/>
    </row>
    <row r="42" spans="2:6" x14ac:dyDescent="0.5">
      <c r="B42" s="37" t="s">
        <v>20</v>
      </c>
      <c r="C42" s="38">
        <f t="shared" si="0"/>
        <v>13380.672376</v>
      </c>
      <c r="D42" s="80"/>
      <c r="E42" s="38" t="e">
        <f t="shared" si="1"/>
        <v>#DIV/0!</v>
      </c>
      <c r="F42" s="83"/>
    </row>
    <row r="43" spans="2:6" x14ac:dyDescent="0.5">
      <c r="B43" s="37" t="s">
        <v>21</v>
      </c>
      <c r="C43" s="38">
        <f t="shared" si="0"/>
        <v>23440.454538500002</v>
      </c>
      <c r="D43" s="80"/>
      <c r="E43" s="38" t="e">
        <f t="shared" si="1"/>
        <v>#REF!</v>
      </c>
      <c r="F43" s="8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R38" sqref="R38"/>
    </sheetView>
  </sheetViews>
  <sheetFormatPr defaultRowHeight="19.8" x14ac:dyDescent="0.5"/>
  <cols>
    <col min="1" max="1" width="0" style="78" hidden="1" customWidth="1"/>
    <col min="2" max="2" width="9" style="84" customWidth="1"/>
    <col min="3" max="3" width="12.77734375" style="84" customWidth="1"/>
    <col min="4" max="4" width="12.77734375" style="85" hidden="1" customWidth="1"/>
    <col min="5" max="5" width="12.77734375" style="84" customWidth="1"/>
    <col min="6" max="6" width="12.77734375" style="85" hidden="1" customWidth="1"/>
    <col min="7" max="14" width="10.77734375" style="78" customWidth="1"/>
    <col min="15" max="16384" width="8.88671875" style="78"/>
  </cols>
  <sheetData>
    <row r="2" spans="2:6" x14ac:dyDescent="0.5">
      <c r="B2" s="32" t="s">
        <v>9</v>
      </c>
      <c r="C2" s="33" t="str">
        <f>'2569-คณะ,สำนัก'!B11</f>
        <v>หอพักนักศึกษา</v>
      </c>
      <c r="D2" s="76"/>
      <c r="E2" s="34"/>
      <c r="F2" s="77"/>
    </row>
    <row r="3" spans="2:6" ht="21.6" x14ac:dyDescent="0.5">
      <c r="B3" s="35"/>
      <c r="C3" s="36" t="s">
        <v>58</v>
      </c>
      <c r="D3" s="79" t="s">
        <v>45</v>
      </c>
      <c r="E3" s="36" t="s">
        <v>72</v>
      </c>
      <c r="F3" s="79" t="s">
        <v>59</v>
      </c>
    </row>
    <row r="4" spans="2:6" x14ac:dyDescent="0.5">
      <c r="B4" s="37" t="s">
        <v>10</v>
      </c>
      <c r="C4" s="38">
        <f>'2568-คณะ,สำนัก'!C11</f>
        <v>67049.999999999956</v>
      </c>
      <c r="D4" s="80">
        <f>'2568-คณะ,สำนัก'!D11</f>
        <v>281323.7087102998</v>
      </c>
      <c r="E4" s="38">
        <f>'2569-คณะ,สำนัก'!C11</f>
        <v>42402</v>
      </c>
      <c r="F4" s="80">
        <f>'2569-คณะ,สำนัก'!D11</f>
        <v>165962.94538452002</v>
      </c>
    </row>
    <row r="5" spans="2:6" x14ac:dyDescent="0.5">
      <c r="B5" s="37" t="s">
        <v>11</v>
      </c>
      <c r="C5" s="38">
        <f>'2568-คณะ,สำนัก'!E11</f>
        <v>71315</v>
      </c>
      <c r="D5" s="80">
        <f>'2568-คณะ,สำนัก'!F11</f>
        <v>309821.21554614999</v>
      </c>
      <c r="E5" s="38">
        <f>'2569-คณะ,สำนัก'!E11</f>
        <v>51136</v>
      </c>
      <c r="F5" s="80">
        <f>'2569-คณะ,สำนัก'!F11</f>
        <v>209727.05636684</v>
      </c>
    </row>
    <row r="6" spans="2:6" x14ac:dyDescent="0.5">
      <c r="B6" s="37" t="s">
        <v>12</v>
      </c>
      <c r="C6" s="38">
        <f>'2568-คณะ,สำนัก'!G11</f>
        <v>61628</v>
      </c>
      <c r="D6" s="80">
        <f>'2568-คณะ,สำนัก'!H11</f>
        <v>264828.75875063997</v>
      </c>
      <c r="E6" s="38">
        <f>'2569-คณะ,สำนัก'!G11</f>
        <v>46925</v>
      </c>
      <c r="F6" s="80">
        <f>'2569-คณะ,สำนัก'!H11</f>
        <v>187575.75816124998</v>
      </c>
    </row>
    <row r="7" spans="2:6" x14ac:dyDescent="0.5">
      <c r="B7" s="37" t="s">
        <v>13</v>
      </c>
      <c r="C7" s="38">
        <f>'2568-คณะ,สำนัก'!I11</f>
        <v>27354</v>
      </c>
      <c r="D7" s="80">
        <f>'2568-คณะ,สำนัก'!J11</f>
        <v>120465.02191655998</v>
      </c>
      <c r="E7" s="38">
        <f>'2569-คณะ,สำนัก'!I11</f>
        <v>28845</v>
      </c>
      <c r="F7" s="80">
        <f>'2569-คณะ,สำนัก'!J11</f>
        <v>117111.02321625</v>
      </c>
    </row>
    <row r="8" spans="2:6" x14ac:dyDescent="0.5">
      <c r="B8" s="37" t="s">
        <v>14</v>
      </c>
      <c r="C8" s="38">
        <f>'2568-คณะ,สำนัก'!K11</f>
        <v>21772</v>
      </c>
      <c r="D8" s="80">
        <f>'2568-คณะ,สำนัก'!L11</f>
        <v>89672.805424120015</v>
      </c>
      <c r="E8" s="38">
        <f>'2569-คณะ,สำนัก'!K11</f>
        <v>20556</v>
      </c>
      <c r="F8" s="80">
        <f>'2569-คณะ,สำนัก'!L11</f>
        <v>82491.263962240002</v>
      </c>
    </row>
    <row r="9" spans="2:6" x14ac:dyDescent="0.5">
      <c r="B9" s="37" t="s">
        <v>15</v>
      </c>
      <c r="C9" s="38">
        <f>'2568-คณะ,สำนัก'!M11</f>
        <v>43682</v>
      </c>
      <c r="D9" s="80">
        <f>'2568-คณะ,สำนัก'!N11</f>
        <v>182402.06270684002</v>
      </c>
      <c r="E9" s="142">
        <v>0</v>
      </c>
      <c r="F9" s="80" t="e">
        <f>'2569-คณะ,สำนัก'!N11</f>
        <v>#DIV/0!</v>
      </c>
    </row>
    <row r="10" spans="2:6" x14ac:dyDescent="0.5">
      <c r="B10" s="37" t="s">
        <v>16</v>
      </c>
      <c r="C10" s="38">
        <f>'2568-คณะ,สำนัก'!O11</f>
        <v>97728</v>
      </c>
      <c r="D10" s="80">
        <f>'2568-คณะ,สำนัก'!P11</f>
        <v>412352.77048256004</v>
      </c>
      <c r="E10" s="86">
        <f>'2569-คณะ,สำนัก'!O11</f>
        <v>0</v>
      </c>
      <c r="F10" s="87" t="e">
        <f>'2569-คณะ,สำนัก'!P11</f>
        <v>#DIV/0!</v>
      </c>
    </row>
    <row r="11" spans="2:6" x14ac:dyDescent="0.5">
      <c r="B11" s="37" t="s">
        <v>17</v>
      </c>
      <c r="C11" s="38">
        <f>'2568-คณะ,สำนัก'!Q11</f>
        <v>102540</v>
      </c>
      <c r="D11" s="80">
        <f>'2568-คณะ,สำนัก'!R11</f>
        <v>425314.24164440006</v>
      </c>
      <c r="E11" s="86">
        <f>'2569-คณะ,สำนัก'!Q11</f>
        <v>0</v>
      </c>
      <c r="F11" s="87" t="e">
        <f>'2569-คณะ,สำนัก'!R11</f>
        <v>#DIV/0!</v>
      </c>
    </row>
    <row r="12" spans="2:6" x14ac:dyDescent="0.5">
      <c r="B12" s="37" t="s">
        <v>18</v>
      </c>
      <c r="C12" s="38">
        <f>'2568-คณะ,สำนัก'!S11</f>
        <v>91712</v>
      </c>
      <c r="D12" s="80">
        <f>'2568-คณะ,สำนัก'!T11</f>
        <v>384610.69567288004</v>
      </c>
      <c r="E12" s="86">
        <f>'2569-คณะ,สำนัก'!S11</f>
        <v>0</v>
      </c>
      <c r="F12" s="87" t="e">
        <f>'2569-คณะ,สำนัก'!T11</f>
        <v>#DIV/0!</v>
      </c>
    </row>
    <row r="13" spans="2:6" x14ac:dyDescent="0.5">
      <c r="B13" s="37" t="s">
        <v>19</v>
      </c>
      <c r="C13" s="38">
        <f>'2568-คณะ,สำนัก'!U11</f>
        <v>99915</v>
      </c>
      <c r="D13" s="80">
        <f>'2568-คณะ,สำนัก'!V11</f>
        <v>414097.13696385</v>
      </c>
      <c r="E13" s="38">
        <f>'2569-คณะ,สำนัก'!U11</f>
        <v>0</v>
      </c>
      <c r="F13" s="80" t="e">
        <f>'2569-คณะ,สำนัก'!V11</f>
        <v>#DIV/0!</v>
      </c>
    </row>
    <row r="14" spans="2:6" x14ac:dyDescent="0.5">
      <c r="B14" s="37" t="s">
        <v>20</v>
      </c>
      <c r="C14" s="38">
        <f>'2568-คณะ,สำนัก'!W11</f>
        <v>50036</v>
      </c>
      <c r="D14" s="80">
        <f>'2568-คณะ,สำนัก'!X11</f>
        <v>199843.98239936001</v>
      </c>
      <c r="E14" s="127">
        <v>0</v>
      </c>
      <c r="F14" s="80" t="e">
        <f>'2569-คณะ,สำนัก'!X11</f>
        <v>#DIV/0!</v>
      </c>
    </row>
    <row r="15" spans="2:6" x14ac:dyDescent="0.5">
      <c r="B15" s="37" t="s">
        <v>21</v>
      </c>
      <c r="C15" s="38">
        <f>'2568-คณะ,สำนัก'!Y11</f>
        <v>53715</v>
      </c>
      <c r="D15" s="80">
        <f>'2568-คณะ,สำนัก'!Z11</f>
        <v>214568.63097569998</v>
      </c>
      <c r="E15" s="38">
        <f>'2569-คณะ,สำนัก'!Y11</f>
        <v>0</v>
      </c>
      <c r="F15" s="80" t="e">
        <f>'2569-คณะ,สำนัก'!Z11</f>
        <v>#DIV/0!</v>
      </c>
    </row>
    <row r="30" spans="2:6" x14ac:dyDescent="0.5">
      <c r="B30" s="32" t="s">
        <v>9</v>
      </c>
      <c r="C30" s="33" t="str">
        <f>C2</f>
        <v>หอพักนักศึกษา</v>
      </c>
      <c r="D30" s="76"/>
      <c r="E30" s="34"/>
      <c r="F30" s="81"/>
    </row>
    <row r="31" spans="2:6" x14ac:dyDescent="0.5">
      <c r="B31" s="35"/>
      <c r="C31" s="36" t="s">
        <v>59</v>
      </c>
      <c r="D31" s="79"/>
      <c r="E31" s="36" t="s">
        <v>73</v>
      </c>
      <c r="F31" s="82"/>
    </row>
    <row r="32" spans="2:6" x14ac:dyDescent="0.5">
      <c r="B32" s="37" t="s">
        <v>10</v>
      </c>
      <c r="C32" s="38">
        <f>D4</f>
        <v>281323.7087102998</v>
      </c>
      <c r="D32" s="80"/>
      <c r="E32" s="38">
        <f>F4</f>
        <v>165962.94538452002</v>
      </c>
      <c r="F32" s="83"/>
    </row>
    <row r="33" spans="2:6" x14ac:dyDescent="0.5">
      <c r="B33" s="37" t="s">
        <v>11</v>
      </c>
      <c r="C33" s="38">
        <f t="shared" ref="C33:C43" si="0">D5</f>
        <v>309821.21554614999</v>
      </c>
      <c r="D33" s="80"/>
      <c r="E33" s="38">
        <f t="shared" ref="E33:E43" si="1">F5</f>
        <v>209727.05636684</v>
      </c>
      <c r="F33" s="83"/>
    </row>
    <row r="34" spans="2:6" x14ac:dyDescent="0.5">
      <c r="B34" s="37" t="s">
        <v>12</v>
      </c>
      <c r="C34" s="38">
        <f t="shared" si="0"/>
        <v>264828.75875063997</v>
      </c>
      <c r="D34" s="80"/>
      <c r="E34" s="38">
        <f t="shared" si="1"/>
        <v>187575.75816124998</v>
      </c>
      <c r="F34" s="83"/>
    </row>
    <row r="35" spans="2:6" x14ac:dyDescent="0.5">
      <c r="B35" s="37" t="s">
        <v>13</v>
      </c>
      <c r="C35" s="38">
        <f t="shared" si="0"/>
        <v>120465.02191655998</v>
      </c>
      <c r="D35" s="80"/>
      <c r="E35" s="38">
        <f t="shared" si="1"/>
        <v>117111.02321625</v>
      </c>
      <c r="F35" s="83"/>
    </row>
    <row r="36" spans="2:6" x14ac:dyDescent="0.5">
      <c r="B36" s="37" t="s">
        <v>14</v>
      </c>
      <c r="C36" s="38">
        <f t="shared" si="0"/>
        <v>89672.805424120015</v>
      </c>
      <c r="D36" s="80"/>
      <c r="E36" s="38">
        <f t="shared" si="1"/>
        <v>82491.263962240002</v>
      </c>
      <c r="F36" s="83"/>
    </row>
    <row r="37" spans="2:6" x14ac:dyDescent="0.5">
      <c r="B37" s="37" t="s">
        <v>15</v>
      </c>
      <c r="C37" s="38">
        <f t="shared" si="0"/>
        <v>182402.06270684002</v>
      </c>
      <c r="D37" s="80"/>
      <c r="E37" s="38" t="e">
        <f t="shared" si="1"/>
        <v>#DIV/0!</v>
      </c>
      <c r="F37" s="83"/>
    </row>
    <row r="38" spans="2:6" x14ac:dyDescent="0.5">
      <c r="B38" s="37" t="s">
        <v>16</v>
      </c>
      <c r="C38" s="38">
        <f t="shared" si="0"/>
        <v>412352.77048256004</v>
      </c>
      <c r="D38" s="80"/>
      <c r="E38" s="38" t="e">
        <f t="shared" si="1"/>
        <v>#DIV/0!</v>
      </c>
      <c r="F38" s="83"/>
    </row>
    <row r="39" spans="2:6" x14ac:dyDescent="0.5">
      <c r="B39" s="37" t="s">
        <v>17</v>
      </c>
      <c r="C39" s="38">
        <f t="shared" si="0"/>
        <v>425314.24164440006</v>
      </c>
      <c r="D39" s="80"/>
      <c r="E39" s="38" t="e">
        <f t="shared" si="1"/>
        <v>#DIV/0!</v>
      </c>
      <c r="F39" s="83"/>
    </row>
    <row r="40" spans="2:6" x14ac:dyDescent="0.5">
      <c r="B40" s="37" t="s">
        <v>18</v>
      </c>
      <c r="C40" s="38">
        <f t="shared" si="0"/>
        <v>384610.69567288004</v>
      </c>
      <c r="D40" s="80"/>
      <c r="E40" s="38" t="e">
        <f t="shared" si="1"/>
        <v>#DIV/0!</v>
      </c>
      <c r="F40" s="83"/>
    </row>
    <row r="41" spans="2:6" x14ac:dyDescent="0.5">
      <c r="B41" s="37" t="s">
        <v>19</v>
      </c>
      <c r="C41" s="38">
        <f t="shared" si="0"/>
        <v>414097.13696385</v>
      </c>
      <c r="D41" s="80"/>
      <c r="E41" s="38" t="e">
        <f t="shared" si="1"/>
        <v>#DIV/0!</v>
      </c>
      <c r="F41" s="83"/>
    </row>
    <row r="42" spans="2:6" x14ac:dyDescent="0.5">
      <c r="B42" s="37" t="s">
        <v>20</v>
      </c>
      <c r="C42" s="38">
        <f t="shared" si="0"/>
        <v>199843.98239936001</v>
      </c>
      <c r="D42" s="80"/>
      <c r="E42" s="38" t="e">
        <f t="shared" si="1"/>
        <v>#DIV/0!</v>
      </c>
      <c r="F42" s="83"/>
    </row>
    <row r="43" spans="2:6" x14ac:dyDescent="0.5">
      <c r="B43" s="37" t="s">
        <v>21</v>
      </c>
      <c r="C43" s="38">
        <f t="shared" si="0"/>
        <v>214568.63097569998</v>
      </c>
      <c r="D43" s="80"/>
      <c r="E43" s="38" t="e">
        <f t="shared" si="1"/>
        <v>#DIV/0!</v>
      </c>
      <c r="F43" s="8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T10" sqref="T10"/>
    </sheetView>
  </sheetViews>
  <sheetFormatPr defaultRowHeight="19.8" x14ac:dyDescent="0.5"/>
  <cols>
    <col min="1" max="1" width="0" style="78" hidden="1" customWidth="1"/>
    <col min="2" max="2" width="9" style="84" customWidth="1"/>
    <col min="3" max="3" width="12.77734375" style="84" customWidth="1"/>
    <col min="4" max="4" width="12.77734375" style="85" hidden="1" customWidth="1"/>
    <col min="5" max="5" width="12.77734375" style="84" customWidth="1"/>
    <col min="6" max="6" width="12.77734375" style="85" hidden="1" customWidth="1"/>
    <col min="7" max="14" width="10.77734375" style="78" customWidth="1"/>
    <col min="15" max="16384" width="8.88671875" style="78"/>
  </cols>
  <sheetData>
    <row r="2" spans="2:6" x14ac:dyDescent="0.5">
      <c r="B2" s="32" t="s">
        <v>9</v>
      </c>
      <c r="C2" s="33" t="str">
        <f>'2569-คณะ,สำนัก'!B13</f>
        <v>คณะพัฒนาการท่องเที่ยว</v>
      </c>
      <c r="D2" s="76"/>
      <c r="E2" s="34"/>
      <c r="F2" s="77"/>
    </row>
    <row r="3" spans="2:6" ht="21.6" x14ac:dyDescent="0.5">
      <c r="B3" s="35"/>
      <c r="C3" s="36" t="s">
        <v>58</v>
      </c>
      <c r="D3" s="79" t="s">
        <v>45</v>
      </c>
      <c r="E3" s="36" t="s">
        <v>72</v>
      </c>
      <c r="F3" s="79" t="s">
        <v>59</v>
      </c>
    </row>
    <row r="4" spans="2:6" x14ac:dyDescent="0.5">
      <c r="B4" s="37" t="s">
        <v>10</v>
      </c>
      <c r="C4" s="38">
        <f>'2568-คณะ,สำนัก'!C13</f>
        <v>11379.00000000004</v>
      </c>
      <c r="D4" s="80">
        <f>'2568-คณะ,สำนัก'!D13</f>
        <v>47791.800000000178</v>
      </c>
      <c r="E4" s="38">
        <f>'2569-คณะ,สำนัก'!C13</f>
        <v>4239.7799999999988</v>
      </c>
      <c r="F4" s="80">
        <f>'2569-คณะ,สำนัก'!D13</f>
        <v>16587.599433178795</v>
      </c>
    </row>
    <row r="5" spans="2:6" x14ac:dyDescent="0.5">
      <c r="B5" s="37" t="s">
        <v>11</v>
      </c>
      <c r="C5" s="38">
        <f>'2568-คณะ,สำนัก'!E13</f>
        <v>12989.799999999985</v>
      </c>
      <c r="D5" s="80">
        <f>'2568-คณะ,สำนัก'!F13</f>
        <v>56375.731999999931</v>
      </c>
      <c r="E5" s="38">
        <f>'2569-คณะ,สำนัก'!E13</f>
        <v>4232.2200000000012</v>
      </c>
      <c r="F5" s="80">
        <f>'2569-คณะ,สำนัก'!F13</f>
        <v>17356.410145123806</v>
      </c>
    </row>
    <row r="6" spans="2:6" x14ac:dyDescent="0.5">
      <c r="B6" s="37" t="s">
        <v>12</v>
      </c>
      <c r="C6" s="38">
        <f>'2568-คณะ,สำนัก'!G13</f>
        <v>7480.2999999999884</v>
      </c>
      <c r="D6" s="80">
        <f>'2568-คณะ,สำนัก'!H13</f>
        <v>32165.289999999946</v>
      </c>
      <c r="E6" s="38">
        <f>'2569-คณะ,สำนัก'!G13</f>
        <v>10510.999999999984</v>
      </c>
      <c r="F6" s="80">
        <f>'2569-คณะ,สำนัก'!H13</f>
        <v>42032.472347749936</v>
      </c>
    </row>
    <row r="7" spans="2:6" x14ac:dyDescent="0.5">
      <c r="B7" s="37" t="s">
        <v>13</v>
      </c>
      <c r="C7" s="38">
        <f>'2568-คณะ,สำนัก'!I13</f>
        <v>10315.9</v>
      </c>
      <c r="D7" s="80">
        <f>'2568-คณะ,สำนัก'!J13</f>
        <v>45389.96</v>
      </c>
      <c r="E7" s="38">
        <f>'2569-คณะ,สำนัก'!I13</f>
        <v>8012.9999999999982</v>
      </c>
      <c r="F7" s="80">
        <f>'2569-คณะ,สำนัก'!J13</f>
        <v>32532.828301749989</v>
      </c>
    </row>
    <row r="8" spans="2:6" x14ac:dyDescent="0.5">
      <c r="B8" s="37" t="s">
        <v>14</v>
      </c>
      <c r="C8" s="38">
        <f>'2568-คณะ,สำนัก'!K13</f>
        <v>22636.999999999993</v>
      </c>
      <c r="D8" s="80">
        <f>'2568-คณะ,สำนัก'!L13</f>
        <v>93264.439999999973</v>
      </c>
      <c r="E8" s="38">
        <f>'2569-คณะ,สำนัก'!K13</f>
        <v>7465.5999999999985</v>
      </c>
      <c r="F8" s="80">
        <f>'2569-คณะ,สำนัก'!L13</f>
        <v>29950.083247103994</v>
      </c>
    </row>
    <row r="9" spans="2:6" x14ac:dyDescent="0.5">
      <c r="B9" s="37" t="s">
        <v>15</v>
      </c>
      <c r="C9" s="38">
        <f>'2568-คณะ,สำนัก'!M13</f>
        <v>5534.1399999999994</v>
      </c>
      <c r="D9" s="80">
        <f>'2568-คณะ,สำนัก'!N13</f>
        <v>23132.705199999997</v>
      </c>
      <c r="E9" s="143">
        <v>0</v>
      </c>
      <c r="F9" s="80" t="e">
        <f>'2569-คณะ,สำนัก'!N13</f>
        <v>#DIV/0!</v>
      </c>
    </row>
    <row r="10" spans="2:6" x14ac:dyDescent="0.5">
      <c r="B10" s="37" t="s">
        <v>16</v>
      </c>
      <c r="C10" s="38">
        <f>'2568-คณะ,สำนัก'!O13</f>
        <v>8484.5600000000013</v>
      </c>
      <c r="D10" s="80">
        <f>'2568-คณะ,สำนัก'!P13</f>
        <v>35804.843200000003</v>
      </c>
      <c r="E10" s="86">
        <f>'2569-คณะ,สำนัก'!O13</f>
        <v>0</v>
      </c>
      <c r="F10" s="87" t="e">
        <f>'2569-คณะ,สำนัก'!P13</f>
        <v>#DIV/0!</v>
      </c>
    </row>
    <row r="11" spans="2:6" x14ac:dyDescent="0.5">
      <c r="B11" s="37" t="s">
        <v>17</v>
      </c>
      <c r="C11" s="38">
        <f>'2568-คณะ,สำนัก'!Q13</f>
        <v>24162.599999999995</v>
      </c>
      <c r="D11" s="80">
        <f>'2568-คณะ,สำนัก'!R13</f>
        <v>100274.78999999998</v>
      </c>
      <c r="E11" s="86">
        <f>'2569-คณะ,สำนัก'!Q13</f>
        <v>0</v>
      </c>
      <c r="F11" s="87" t="e">
        <f>'2569-คณะ,สำนัก'!R13</f>
        <v>#DIV/0!</v>
      </c>
    </row>
    <row r="12" spans="2:6" x14ac:dyDescent="0.5">
      <c r="B12" s="37" t="s">
        <v>18</v>
      </c>
      <c r="C12" s="38">
        <f>'2568-คณะ,สำนัก'!S13</f>
        <v>9227.7000000000007</v>
      </c>
      <c r="D12" s="80">
        <f>'2568-คณะ,สำนัก'!T13</f>
        <v>38664.063000000009</v>
      </c>
      <c r="E12" s="86">
        <f>'2569-คณะ,สำนัก'!S13</f>
        <v>0</v>
      </c>
      <c r="F12" s="87" t="e">
        <f>'2569-คณะ,สำนัก'!T13</f>
        <v>#DIV/0!</v>
      </c>
    </row>
    <row r="13" spans="2:6" x14ac:dyDescent="0.5">
      <c r="B13" s="37" t="s">
        <v>19</v>
      </c>
      <c r="C13" s="38">
        <f>'2568-คณะ,สำนัก'!U13</f>
        <v>8198</v>
      </c>
      <c r="D13" s="80">
        <f>'2568-คณะ,สำนัก'!V13</f>
        <v>33939.719999999994</v>
      </c>
      <c r="E13" s="38">
        <f>'2569-คณะ,สำนัก'!U13</f>
        <v>0</v>
      </c>
      <c r="F13" s="80" t="e">
        <f>'2569-คณะ,สำนัก'!V13</f>
        <v>#DIV/0!</v>
      </c>
    </row>
    <row r="14" spans="2:6" x14ac:dyDescent="0.5">
      <c r="B14" s="37" t="s">
        <v>20</v>
      </c>
      <c r="C14" s="38">
        <f>'2568-คณะ,สำนัก'!W13</f>
        <v>10501.000000000018</v>
      </c>
      <c r="D14" s="80">
        <f>'2568-คณะ,สำนัก'!X13</f>
        <v>41898.990000000078</v>
      </c>
      <c r="E14" s="127">
        <v>0</v>
      </c>
      <c r="F14" s="80" t="e">
        <f>'2569-คณะ,สำนัก'!X13</f>
        <v>#DIV/0!</v>
      </c>
    </row>
    <row r="15" spans="2:6" x14ac:dyDescent="0.5">
      <c r="B15" s="37" t="s">
        <v>21</v>
      </c>
      <c r="C15" s="38">
        <f>'2568-คณะ,สำนัก'!Y13</f>
        <v>4923.9999999999955</v>
      </c>
      <c r="D15" s="80">
        <f>'2568-คณะ,สำนัก'!Z13</f>
        <v>19646.759999999984</v>
      </c>
      <c r="E15" s="38">
        <f>'2569-คณะ,สำนัก'!Y13</f>
        <v>0</v>
      </c>
      <c r="F15" s="80" t="e">
        <f>'2569-คณะ,สำนัก'!Z13</f>
        <v>#DIV/0!</v>
      </c>
    </row>
    <row r="30" spans="2:6" x14ac:dyDescent="0.5">
      <c r="B30" s="32" t="s">
        <v>9</v>
      </c>
      <c r="C30" s="33" t="str">
        <f>C2</f>
        <v>คณะพัฒนาการท่องเที่ยว</v>
      </c>
      <c r="D30" s="76"/>
      <c r="E30" s="34"/>
      <c r="F30" s="81"/>
    </row>
    <row r="31" spans="2:6" x14ac:dyDescent="0.5">
      <c r="B31" s="35"/>
      <c r="C31" s="36" t="s">
        <v>59</v>
      </c>
      <c r="D31" s="79"/>
      <c r="E31" s="36" t="s">
        <v>73</v>
      </c>
      <c r="F31" s="82"/>
    </row>
    <row r="32" spans="2:6" x14ac:dyDescent="0.5">
      <c r="B32" s="37" t="s">
        <v>10</v>
      </c>
      <c r="C32" s="38">
        <f>D4</f>
        <v>47791.800000000178</v>
      </c>
      <c r="D32" s="80"/>
      <c r="E32" s="38">
        <f>F4</f>
        <v>16587.599433178795</v>
      </c>
      <c r="F32" s="83"/>
    </row>
    <row r="33" spans="2:6" x14ac:dyDescent="0.5">
      <c r="B33" s="37" t="s">
        <v>11</v>
      </c>
      <c r="C33" s="38">
        <f t="shared" ref="C33:C43" si="0">D5</f>
        <v>56375.731999999931</v>
      </c>
      <c r="D33" s="80"/>
      <c r="E33" s="38">
        <f t="shared" ref="E33:E43" si="1">F5</f>
        <v>17356.410145123806</v>
      </c>
      <c r="F33" s="83"/>
    </row>
    <row r="34" spans="2:6" x14ac:dyDescent="0.5">
      <c r="B34" s="37" t="s">
        <v>12</v>
      </c>
      <c r="C34" s="38">
        <f t="shared" si="0"/>
        <v>32165.289999999946</v>
      </c>
      <c r="D34" s="80"/>
      <c r="E34" s="38">
        <f t="shared" si="1"/>
        <v>42032.472347749936</v>
      </c>
      <c r="F34" s="83"/>
    </row>
    <row r="35" spans="2:6" x14ac:dyDescent="0.5">
      <c r="B35" s="37" t="s">
        <v>13</v>
      </c>
      <c r="C35" s="38">
        <f t="shared" si="0"/>
        <v>45389.96</v>
      </c>
      <c r="D35" s="80"/>
      <c r="E35" s="38">
        <f t="shared" si="1"/>
        <v>32532.828301749989</v>
      </c>
      <c r="F35" s="83"/>
    </row>
    <row r="36" spans="2:6" x14ac:dyDescent="0.5">
      <c r="B36" s="37" t="s">
        <v>14</v>
      </c>
      <c r="C36" s="38">
        <f t="shared" si="0"/>
        <v>93264.439999999973</v>
      </c>
      <c r="D36" s="80"/>
      <c r="E36" s="38">
        <f t="shared" si="1"/>
        <v>29950.083247103994</v>
      </c>
      <c r="F36" s="83"/>
    </row>
    <row r="37" spans="2:6" x14ac:dyDescent="0.5">
      <c r="B37" s="37" t="s">
        <v>15</v>
      </c>
      <c r="C37" s="38">
        <f t="shared" si="0"/>
        <v>23132.705199999997</v>
      </c>
      <c r="D37" s="80"/>
      <c r="E37" s="38" t="e">
        <f t="shared" si="1"/>
        <v>#DIV/0!</v>
      </c>
      <c r="F37" s="83"/>
    </row>
    <row r="38" spans="2:6" x14ac:dyDescent="0.5">
      <c r="B38" s="37" t="s">
        <v>16</v>
      </c>
      <c r="C38" s="38">
        <f t="shared" si="0"/>
        <v>35804.843200000003</v>
      </c>
      <c r="D38" s="80"/>
      <c r="E38" s="38" t="e">
        <f t="shared" si="1"/>
        <v>#DIV/0!</v>
      </c>
      <c r="F38" s="83"/>
    </row>
    <row r="39" spans="2:6" x14ac:dyDescent="0.5">
      <c r="B39" s="37" t="s">
        <v>17</v>
      </c>
      <c r="C39" s="38">
        <f t="shared" si="0"/>
        <v>100274.78999999998</v>
      </c>
      <c r="D39" s="80"/>
      <c r="E39" s="38" t="e">
        <f t="shared" si="1"/>
        <v>#DIV/0!</v>
      </c>
      <c r="F39" s="83"/>
    </row>
    <row r="40" spans="2:6" x14ac:dyDescent="0.5">
      <c r="B40" s="37" t="s">
        <v>18</v>
      </c>
      <c r="C40" s="38">
        <f t="shared" si="0"/>
        <v>38664.063000000009</v>
      </c>
      <c r="D40" s="80"/>
      <c r="E40" s="38" t="e">
        <f t="shared" si="1"/>
        <v>#DIV/0!</v>
      </c>
      <c r="F40" s="83"/>
    </row>
    <row r="41" spans="2:6" x14ac:dyDescent="0.5">
      <c r="B41" s="37" t="s">
        <v>19</v>
      </c>
      <c r="C41" s="38">
        <f t="shared" si="0"/>
        <v>33939.719999999994</v>
      </c>
      <c r="D41" s="80"/>
      <c r="E41" s="38" t="e">
        <f t="shared" si="1"/>
        <v>#DIV/0!</v>
      </c>
      <c r="F41" s="83"/>
    </row>
    <row r="42" spans="2:6" x14ac:dyDescent="0.5">
      <c r="B42" s="37" t="s">
        <v>20</v>
      </c>
      <c r="C42" s="38">
        <f t="shared" si="0"/>
        <v>41898.990000000078</v>
      </c>
      <c r="D42" s="80"/>
      <c r="E42" s="38" t="e">
        <f t="shared" si="1"/>
        <v>#DIV/0!</v>
      </c>
      <c r="F42" s="83"/>
    </row>
    <row r="43" spans="2:6" x14ac:dyDescent="0.5">
      <c r="B43" s="37" t="s">
        <v>21</v>
      </c>
      <c r="C43" s="38">
        <f t="shared" si="0"/>
        <v>19646.759999999984</v>
      </c>
      <c r="D43" s="80"/>
      <c r="E43" s="38" t="e">
        <f t="shared" si="1"/>
        <v>#DIV/0!</v>
      </c>
      <c r="F43" s="8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Q34" sqref="Q34"/>
    </sheetView>
  </sheetViews>
  <sheetFormatPr defaultRowHeight="19.8" x14ac:dyDescent="0.5"/>
  <cols>
    <col min="1" max="1" width="0" style="78" hidden="1" customWidth="1"/>
    <col min="2" max="2" width="9" style="84" customWidth="1"/>
    <col min="3" max="3" width="12.77734375" style="84" customWidth="1"/>
    <col min="4" max="4" width="12.77734375" style="85" hidden="1" customWidth="1"/>
    <col min="5" max="5" width="12.77734375" style="84" customWidth="1"/>
    <col min="6" max="6" width="12.77734375" style="85" hidden="1" customWidth="1"/>
    <col min="7" max="14" width="10.77734375" style="78" customWidth="1"/>
    <col min="15" max="16384" width="8.88671875" style="78"/>
  </cols>
  <sheetData>
    <row r="2" spans="2:6" x14ac:dyDescent="0.5">
      <c r="B2" s="32" t="s">
        <v>9</v>
      </c>
      <c r="C2" s="33" t="str">
        <f>'2569-คณะ,สำนัก'!B15</f>
        <v>คณะศิลป์ศาสตร์</v>
      </c>
      <c r="D2" s="76"/>
      <c r="E2" s="34"/>
      <c r="F2" s="77"/>
    </row>
    <row r="3" spans="2:6" ht="21.6" x14ac:dyDescent="0.5">
      <c r="B3" s="35"/>
      <c r="C3" s="36" t="s">
        <v>58</v>
      </c>
      <c r="D3" s="79" t="s">
        <v>45</v>
      </c>
      <c r="E3" s="36" t="s">
        <v>72</v>
      </c>
      <c r="F3" s="79" t="s">
        <v>59</v>
      </c>
    </row>
    <row r="4" spans="2:6" x14ac:dyDescent="0.5">
      <c r="B4" s="37" t="s">
        <v>10</v>
      </c>
      <c r="C4" s="38">
        <f>'2568-คณะ,สำนัก'!C15</f>
        <v>2108.12</v>
      </c>
      <c r="D4" s="80">
        <f>'2568-คณะ,สำนัก'!D15</f>
        <v>8844.8373579971994</v>
      </c>
      <c r="E4" s="38">
        <f>'2569-คณะ,สำนัก'!C15</f>
        <v>1954</v>
      </c>
      <c r="F4" s="80">
        <f>'2569-คณะ,สำนัก'!D15</f>
        <v>7648.2968812600002</v>
      </c>
    </row>
    <row r="5" spans="2:6" x14ac:dyDescent="0.5">
      <c r="B5" s="37" t="s">
        <v>11</v>
      </c>
      <c r="C5" s="38">
        <f>'2568-คณะ,สำนัก'!E15</f>
        <v>2854.42</v>
      </c>
      <c r="D5" s="80">
        <f>'2568-คณะ,สำนัก'!F15</f>
        <v>12401.1406393994</v>
      </c>
      <c r="E5" s="38">
        <f>'2569-คณะ,สำนัก'!E15</f>
        <v>2655.72</v>
      </c>
      <c r="F5" s="80">
        <f>'2569-คณะ,สำนัก'!F15</f>
        <v>10892.054578408801</v>
      </c>
    </row>
    <row r="6" spans="2:6" x14ac:dyDescent="0.5">
      <c r="B6" s="37" t="s">
        <v>12</v>
      </c>
      <c r="C6" s="38">
        <f>'2568-คณะ,สำนัก'!G15</f>
        <v>3176.8</v>
      </c>
      <c r="D6" s="80">
        <f>'2568-คณะ,สำนัก'!H15</f>
        <v>13651.080110183999</v>
      </c>
      <c r="E6" s="38">
        <f>'2569-คณะ,สำนัก'!G15</f>
        <v>2573.9899999999998</v>
      </c>
      <c r="F6" s="80">
        <f>'2569-คณะ,สำนัก'!H15</f>
        <v>10288.679105097499</v>
      </c>
    </row>
    <row r="7" spans="2:6" x14ac:dyDescent="0.5">
      <c r="B7" s="37" t="s">
        <v>13</v>
      </c>
      <c r="C7" s="38">
        <f>'2568-คณะ,สำนัก'!I15</f>
        <v>2610.8000000000002</v>
      </c>
      <c r="D7" s="80">
        <f>'2568-คณะ,สำนัก'!J15</f>
        <v>11498.202453712</v>
      </c>
      <c r="E7" s="38">
        <f>'2569-คณะ,สำนัก'!I15</f>
        <v>2740.33</v>
      </c>
      <c r="F7" s="80">
        <f>'2569-คณะ,สำนัก'!J15</f>
        <v>11125.7680892925</v>
      </c>
    </row>
    <row r="8" spans="2:6" x14ac:dyDescent="0.5">
      <c r="B8" s="37" t="s">
        <v>14</v>
      </c>
      <c r="C8" s="38">
        <f>'2568-คณะ,สำนัก'!K15</f>
        <v>2791.06</v>
      </c>
      <c r="D8" s="80">
        <f>'2568-คณะ,สำนัก'!L15</f>
        <v>11495.4199507546</v>
      </c>
      <c r="E8" s="38">
        <f>'2569-คณะ,สำนัก'!K15</f>
        <v>2490.5100000000002</v>
      </c>
      <c r="F8" s="80">
        <f>'2569-คณะ,สำนัก'!L15</f>
        <v>9996.5281839984018</v>
      </c>
    </row>
    <row r="9" spans="2:6" x14ac:dyDescent="0.5">
      <c r="B9" s="37" t="s">
        <v>15</v>
      </c>
      <c r="C9" s="38">
        <f>'2568-คณะ,สำนัก'!M15</f>
        <v>3882.46</v>
      </c>
      <c r="D9" s="80">
        <f>'2568-คณะ,สำนัก'!N15</f>
        <v>16211.2902333412</v>
      </c>
      <c r="E9" s="143">
        <v>0</v>
      </c>
      <c r="F9" s="80" t="e">
        <f>'2569-คณะ,สำนัก'!N15</f>
        <v>#DIV/0!</v>
      </c>
    </row>
    <row r="10" spans="2:6" x14ac:dyDescent="0.5">
      <c r="B10" s="37" t="s">
        <v>16</v>
      </c>
      <c r="C10" s="38">
        <f>'2568-คณะ,สำนัก'!O15</f>
        <v>5964.81</v>
      </c>
      <c r="D10" s="80">
        <f>'2568-คณะ,สำนัก'!P15</f>
        <v>25167.704103655204</v>
      </c>
      <c r="E10" s="38">
        <f>'2569-คณะ,สำนัก'!O15</f>
        <v>0</v>
      </c>
      <c r="F10" s="80" t="e">
        <f>'2569-คณะ,สำนัก'!P15</f>
        <v>#DIV/0!</v>
      </c>
    </row>
    <row r="11" spans="2:6" x14ac:dyDescent="0.5">
      <c r="B11" s="37" t="s">
        <v>17</v>
      </c>
      <c r="C11" s="38">
        <f>'2568-คณะ,สำนัก'!Q15</f>
        <v>4884.82</v>
      </c>
      <c r="D11" s="80">
        <f>'2568-คณะ,สำนัก'!R15</f>
        <v>20260.6515575876</v>
      </c>
      <c r="E11" s="38">
        <f>'2569-คณะ,สำนัก'!Q15</f>
        <v>0</v>
      </c>
      <c r="F11" s="80" t="e">
        <f>'2569-คณะ,สำนัก'!R15</f>
        <v>#DIV/0!</v>
      </c>
    </row>
    <row r="12" spans="2:6" x14ac:dyDescent="0.5">
      <c r="B12" s="37" t="s">
        <v>18</v>
      </c>
      <c r="C12" s="38">
        <f>'2568-คณะ,สำนัก'!S15</f>
        <v>6342.8</v>
      </c>
      <c r="D12" s="80">
        <f>'2568-คณะ,สำนัก'!T15</f>
        <v>26600.984814472002</v>
      </c>
      <c r="E12" s="38">
        <f>'2569-คณะ,สำนัก'!S15</f>
        <v>0</v>
      </c>
      <c r="F12" s="80" t="e">
        <f>'2569-คณะ,สำนัก'!T15</f>
        <v>#DIV/0!</v>
      </c>
    </row>
    <row r="13" spans="2:6" x14ac:dyDescent="0.5">
      <c r="B13" s="37" t="s">
        <v>19</v>
      </c>
      <c r="C13" s="38">
        <f>'2568-คณะ,สำนัก'!U15</f>
        <v>3394.25</v>
      </c>
      <c r="D13" s="80">
        <f>'2568-คณะ,สำนัก'!V15</f>
        <v>14068.219220307499</v>
      </c>
      <c r="E13" s="38">
        <f>'2569-คณะ,สำนัก'!U15</f>
        <v>0</v>
      </c>
      <c r="F13" s="80" t="e">
        <f>'2569-คณะ,สำนัก'!V15</f>
        <v>#DIV/0!</v>
      </c>
    </row>
    <row r="14" spans="2:6" x14ac:dyDescent="0.5">
      <c r="B14" s="37" t="s">
        <v>20</v>
      </c>
      <c r="C14" s="38">
        <f>'2568-คณะ,สำนัก'!W15</f>
        <v>2111.4699999999998</v>
      </c>
      <c r="D14" s="80">
        <f>'2568-คณะ,สำนัก'!X15</f>
        <v>8433.6980005231999</v>
      </c>
      <c r="E14" s="127">
        <v>0</v>
      </c>
      <c r="F14" s="80" t="e">
        <f>'2569-คณะ,สำนัก'!X15</f>
        <v>#DIV/0!</v>
      </c>
    </row>
    <row r="15" spans="2:6" x14ac:dyDescent="0.5">
      <c r="B15" s="37" t="s">
        <v>21</v>
      </c>
      <c r="C15" s="38">
        <f>'2568-คณะ,สำนัก'!Y15</f>
        <v>2565.23</v>
      </c>
      <c r="D15" s="80">
        <f>'2568-คณะ,สำนัก'!Z15</f>
        <v>10247.6751531594</v>
      </c>
      <c r="E15" s="38">
        <f>'2569-คณะ,สำนัก'!Y15</f>
        <v>0</v>
      </c>
      <c r="F15" s="80" t="e">
        <f>'2569-คณะ,สำนัก'!Z15</f>
        <v>#DIV/0!</v>
      </c>
    </row>
    <row r="30" spans="2:6" x14ac:dyDescent="0.5">
      <c r="B30" s="32" t="s">
        <v>9</v>
      </c>
      <c r="C30" s="33" t="str">
        <f>C2</f>
        <v>คณะศิลป์ศาสตร์</v>
      </c>
      <c r="D30" s="76"/>
      <c r="E30" s="34"/>
      <c r="F30" s="81"/>
    </row>
    <row r="31" spans="2:6" x14ac:dyDescent="0.5">
      <c r="B31" s="35"/>
      <c r="C31" s="36" t="s">
        <v>59</v>
      </c>
      <c r="D31" s="79"/>
      <c r="E31" s="36" t="s">
        <v>73</v>
      </c>
      <c r="F31" s="82"/>
    </row>
    <row r="32" spans="2:6" x14ac:dyDescent="0.5">
      <c r="B32" s="37" t="s">
        <v>10</v>
      </c>
      <c r="C32" s="38">
        <f>D4</f>
        <v>8844.8373579971994</v>
      </c>
      <c r="D32" s="80"/>
      <c r="E32" s="38">
        <f>F4</f>
        <v>7648.2968812600002</v>
      </c>
      <c r="F32" s="83"/>
    </row>
    <row r="33" spans="2:6" x14ac:dyDescent="0.5">
      <c r="B33" s="37" t="s">
        <v>11</v>
      </c>
      <c r="C33" s="38">
        <f t="shared" ref="C33:C43" si="0">D5</f>
        <v>12401.1406393994</v>
      </c>
      <c r="D33" s="80"/>
      <c r="E33" s="38">
        <f t="shared" ref="E33:E43" si="1">F5</f>
        <v>10892.054578408801</v>
      </c>
      <c r="F33" s="83"/>
    </row>
    <row r="34" spans="2:6" x14ac:dyDescent="0.5">
      <c r="B34" s="37" t="s">
        <v>12</v>
      </c>
      <c r="C34" s="38">
        <f t="shared" si="0"/>
        <v>13651.080110183999</v>
      </c>
      <c r="D34" s="80"/>
      <c r="E34" s="38">
        <f t="shared" si="1"/>
        <v>10288.679105097499</v>
      </c>
      <c r="F34" s="83"/>
    </row>
    <row r="35" spans="2:6" x14ac:dyDescent="0.5">
      <c r="B35" s="37" t="s">
        <v>13</v>
      </c>
      <c r="C35" s="38">
        <f t="shared" si="0"/>
        <v>11498.202453712</v>
      </c>
      <c r="D35" s="80"/>
      <c r="E35" s="38">
        <f t="shared" si="1"/>
        <v>11125.7680892925</v>
      </c>
      <c r="F35" s="83"/>
    </row>
    <row r="36" spans="2:6" x14ac:dyDescent="0.5">
      <c r="B36" s="37" t="s">
        <v>14</v>
      </c>
      <c r="C36" s="38">
        <f t="shared" si="0"/>
        <v>11495.4199507546</v>
      </c>
      <c r="D36" s="80"/>
      <c r="E36" s="38">
        <f t="shared" si="1"/>
        <v>9996.5281839984018</v>
      </c>
      <c r="F36" s="83"/>
    </row>
    <row r="37" spans="2:6" x14ac:dyDescent="0.5">
      <c r="B37" s="37" t="s">
        <v>15</v>
      </c>
      <c r="C37" s="38">
        <f t="shared" si="0"/>
        <v>16211.2902333412</v>
      </c>
      <c r="D37" s="80"/>
      <c r="E37" s="38" t="e">
        <f t="shared" si="1"/>
        <v>#DIV/0!</v>
      </c>
      <c r="F37" s="83"/>
    </row>
    <row r="38" spans="2:6" x14ac:dyDescent="0.5">
      <c r="B38" s="37" t="s">
        <v>16</v>
      </c>
      <c r="C38" s="38">
        <f t="shared" si="0"/>
        <v>25167.704103655204</v>
      </c>
      <c r="D38" s="80"/>
      <c r="E38" s="38" t="e">
        <f t="shared" si="1"/>
        <v>#DIV/0!</v>
      </c>
      <c r="F38" s="83"/>
    </row>
    <row r="39" spans="2:6" x14ac:dyDescent="0.5">
      <c r="B39" s="37" t="s">
        <v>17</v>
      </c>
      <c r="C39" s="38">
        <f t="shared" si="0"/>
        <v>20260.6515575876</v>
      </c>
      <c r="D39" s="80"/>
      <c r="E39" s="38" t="e">
        <f t="shared" si="1"/>
        <v>#DIV/0!</v>
      </c>
      <c r="F39" s="83"/>
    </row>
    <row r="40" spans="2:6" x14ac:dyDescent="0.5">
      <c r="B40" s="37" t="s">
        <v>18</v>
      </c>
      <c r="C40" s="38">
        <f t="shared" si="0"/>
        <v>26600.984814472002</v>
      </c>
      <c r="D40" s="80"/>
      <c r="E40" s="38" t="e">
        <f t="shared" si="1"/>
        <v>#DIV/0!</v>
      </c>
      <c r="F40" s="83"/>
    </row>
    <row r="41" spans="2:6" x14ac:dyDescent="0.5">
      <c r="B41" s="37" t="s">
        <v>19</v>
      </c>
      <c r="C41" s="38">
        <f t="shared" si="0"/>
        <v>14068.219220307499</v>
      </c>
      <c r="D41" s="80"/>
      <c r="E41" s="38" t="e">
        <f t="shared" si="1"/>
        <v>#DIV/0!</v>
      </c>
      <c r="F41" s="83"/>
    </row>
    <row r="42" spans="2:6" x14ac:dyDescent="0.5">
      <c r="B42" s="37" t="s">
        <v>20</v>
      </c>
      <c r="C42" s="38">
        <f t="shared" si="0"/>
        <v>8433.6980005231999</v>
      </c>
      <c r="D42" s="80"/>
      <c r="E42" s="38" t="e">
        <f t="shared" si="1"/>
        <v>#DIV/0!</v>
      </c>
      <c r="F42" s="83"/>
    </row>
    <row r="43" spans="2:6" x14ac:dyDescent="0.5">
      <c r="B43" s="37" t="s">
        <v>21</v>
      </c>
      <c r="C43" s="38">
        <f t="shared" si="0"/>
        <v>10247.6751531594</v>
      </c>
      <c r="D43" s="80"/>
      <c r="E43" s="38" t="e">
        <f t="shared" si="1"/>
        <v>#DIV/0!</v>
      </c>
      <c r="F43" s="8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T10" sqref="T10"/>
    </sheetView>
  </sheetViews>
  <sheetFormatPr defaultRowHeight="19.8" x14ac:dyDescent="0.5"/>
  <cols>
    <col min="1" max="1" width="0" style="78" hidden="1" customWidth="1"/>
    <col min="2" max="2" width="9" style="84" customWidth="1"/>
    <col min="3" max="3" width="12.77734375" style="84" customWidth="1"/>
    <col min="4" max="4" width="12.77734375" style="85" hidden="1" customWidth="1"/>
    <col min="5" max="5" width="12.77734375" style="84" customWidth="1"/>
    <col min="6" max="6" width="12.77734375" style="84" hidden="1" customWidth="1"/>
    <col min="7" max="14" width="10.77734375" style="78" customWidth="1"/>
    <col min="15" max="16384" width="8.88671875" style="78"/>
  </cols>
  <sheetData>
    <row r="2" spans="2:6" x14ac:dyDescent="0.5">
      <c r="B2" s="32" t="s">
        <v>9</v>
      </c>
      <c r="C2" s="33" t="str">
        <f>'2569-คณะ,สำนัก'!B17</f>
        <v>สำนักหอสมุด</v>
      </c>
      <c r="D2" s="76"/>
      <c r="E2" s="34"/>
      <c r="F2" s="94"/>
    </row>
    <row r="3" spans="2:6" ht="21.6" x14ac:dyDescent="0.5">
      <c r="B3" s="35"/>
      <c r="C3" s="36" t="s">
        <v>58</v>
      </c>
      <c r="D3" s="79" t="s">
        <v>45</v>
      </c>
      <c r="E3" s="36" t="s">
        <v>72</v>
      </c>
      <c r="F3" s="79" t="s">
        <v>59</v>
      </c>
    </row>
    <row r="4" spans="2:6" x14ac:dyDescent="0.5">
      <c r="B4" s="37" t="s">
        <v>10</v>
      </c>
      <c r="C4" s="38">
        <f>'2568-คณะ,สำนัก'!C17</f>
        <v>19198.34</v>
      </c>
      <c r="D4" s="80">
        <f>'2568-คณะ,สำนัก'!D17</f>
        <v>80571.056067845406</v>
      </c>
      <c r="E4" s="38">
        <f>'2569-คณะ,สำนัก'!C17</f>
        <v>20573.809999999998</v>
      </c>
      <c r="F4" s="80">
        <f>'2569-คณะ,สำนัก'!D17</f>
        <v>80504.193968112595</v>
      </c>
    </row>
    <row r="5" spans="2:6" x14ac:dyDescent="0.5">
      <c r="B5" s="37" t="s">
        <v>11</v>
      </c>
      <c r="C5" s="38">
        <f>'2568-คณะ,สำนัก'!E17</f>
        <v>26576.240000000002</v>
      </c>
      <c r="D5" s="80">
        <f>'2568-คณะ,สำนัก'!F17</f>
        <v>115434.28888181681</v>
      </c>
      <c r="E5" s="38">
        <f>'2569-คณะ,สำนัก'!E17</f>
        <v>34021.919999999998</v>
      </c>
      <c r="F5" s="80">
        <f>'2569-คณะ,สำนัก'!F17</f>
        <v>139530.32632063678</v>
      </c>
    </row>
    <row r="6" spans="2:6" x14ac:dyDescent="0.5">
      <c r="B6" s="37" t="s">
        <v>12</v>
      </c>
      <c r="C6" s="38">
        <f>'2568-คณะ,สำนัก'!G17</f>
        <v>43286.48</v>
      </c>
      <c r="D6" s="80">
        <f>'2568-คณะ,สำนัก'!H17</f>
        <v>186033.8684031624</v>
      </c>
      <c r="E6" s="38">
        <f>'2569-คณะ,สำนัก'!G17</f>
        <v>35161.69</v>
      </c>
      <c r="F6" s="80">
        <f>'2569-คณะ,สำนัก'!H17</f>
        <v>140573.65995702249</v>
      </c>
    </row>
    <row r="7" spans="2:6" x14ac:dyDescent="0.5">
      <c r="B7" s="37" t="s">
        <v>13</v>
      </c>
      <c r="C7" s="38">
        <f>'2568-คณะ,สำนัก'!I17</f>
        <v>35287.69</v>
      </c>
      <c r="D7" s="80">
        <f>'2568-คณะ,สำนัก'!J17</f>
        <v>155368.48579591158</v>
      </c>
      <c r="E7" s="38">
        <f>'2569-คณะ,สำนัก'!I17</f>
        <v>21217.94</v>
      </c>
      <c r="F7" s="80">
        <f>'2569-คณะ,สำนัก'!J17</f>
        <v>86145.011794764985</v>
      </c>
    </row>
    <row r="8" spans="2:6" x14ac:dyDescent="0.5">
      <c r="B8" s="37" t="s">
        <v>14</v>
      </c>
      <c r="C8" s="38">
        <f>'2568-คณะ,สำนัก'!K17</f>
        <v>31698.51</v>
      </c>
      <c r="D8" s="80">
        <f>'2568-คณะ,สำนัก'!L17</f>
        <v>130565.37252245909</v>
      </c>
      <c r="E8" s="38">
        <f>'2569-คณะ,สำนัก'!K17</f>
        <v>28942.44</v>
      </c>
      <c r="F8" s="80">
        <f>'2569-คณะ,สำนัก'!L17</f>
        <v>116139.3827743296</v>
      </c>
    </row>
    <row r="9" spans="2:6" x14ac:dyDescent="0.5">
      <c r="B9" s="37" t="s">
        <v>15</v>
      </c>
      <c r="C9" s="38">
        <f>'2568-คณะ,สำนัก'!M17</f>
        <v>34175.449999999997</v>
      </c>
      <c r="D9" s="80">
        <f>'2568-คณะ,สำนัก'!N17</f>
        <v>142736.568720599</v>
      </c>
      <c r="E9" s="143">
        <v>0</v>
      </c>
      <c r="F9" s="80" t="e">
        <f>'2569-คณะ,สำนัก'!N17</f>
        <v>#DIV/0!</v>
      </c>
    </row>
    <row r="10" spans="2:6" x14ac:dyDescent="0.5">
      <c r="B10" s="37" t="s">
        <v>16</v>
      </c>
      <c r="C10" s="38">
        <f>'2568-คณะ,สำนัก'!O17</f>
        <v>40774.89</v>
      </c>
      <c r="D10" s="80">
        <f>'2568-คณะ,สำนัก'!P17</f>
        <v>172050.39689996879</v>
      </c>
      <c r="E10" s="86">
        <f>'2569-คณะ,สำนัก'!O17</f>
        <v>0</v>
      </c>
      <c r="F10" s="87" t="e">
        <f>'2569-คณะ,สำนัก'!P17</f>
        <v>#DIV/0!</v>
      </c>
    </row>
    <row r="11" spans="2:6" x14ac:dyDescent="0.5">
      <c r="B11" s="37" t="s">
        <v>17</v>
      </c>
      <c r="C11" s="38">
        <f>'2568-คณะ,สำนัก'!Q17</f>
        <v>45616.06</v>
      </c>
      <c r="D11" s="80">
        <f>'2568-คณะ,สำนัก'!R17</f>
        <v>189225.7427434508</v>
      </c>
      <c r="E11" s="86">
        <f>'2569-คณะ,สำนัก'!Q17</f>
        <v>0</v>
      </c>
      <c r="F11" s="87" t="e">
        <f>'2569-คณะ,สำนัก'!R17</f>
        <v>#DIV/0!</v>
      </c>
    </row>
    <row r="12" spans="2:6" x14ac:dyDescent="0.5">
      <c r="B12" s="37" t="s">
        <v>18</v>
      </c>
      <c r="C12" s="38">
        <f>'2568-คณะ,สำนัก'!S17</f>
        <v>47525.64</v>
      </c>
      <c r="D12" s="80">
        <f>'2568-คณะ,สำนัก'!T17</f>
        <v>199276.3406360136</v>
      </c>
      <c r="E12" s="86">
        <f>'2569-คณะ,สำนัก'!S17</f>
        <v>0</v>
      </c>
      <c r="F12" s="87" t="e">
        <f>'2569-คณะ,สำนัก'!T17</f>
        <v>#DIV/0!</v>
      </c>
    </row>
    <row r="13" spans="2:6" x14ac:dyDescent="0.5">
      <c r="B13" s="37" t="s">
        <v>19</v>
      </c>
      <c r="C13" s="38">
        <f>'2568-คณะ,สำนัก'!U17</f>
        <v>41887.64</v>
      </c>
      <c r="D13" s="80">
        <f>'2568-คณะ,สำนัก'!V17</f>
        <v>173565.84292856359</v>
      </c>
      <c r="E13" s="38">
        <f>'2569-คณะ,สำนัก'!U17</f>
        <v>0</v>
      </c>
      <c r="F13" s="80" t="e">
        <f>'2569-คณะ,สำนัก'!V17</f>
        <v>#DIV/0!</v>
      </c>
    </row>
    <row r="14" spans="2:6" x14ac:dyDescent="0.5">
      <c r="B14" s="37" t="s">
        <v>20</v>
      </c>
      <c r="C14" s="38">
        <f>'2568-คณะ,สำนัก'!W17</f>
        <v>21761.14</v>
      </c>
      <c r="D14" s="80">
        <f>'2568-คณะ,สำนัก'!X17</f>
        <v>86896.165384438398</v>
      </c>
      <c r="E14" s="127">
        <v>0</v>
      </c>
      <c r="F14" s="80" t="e">
        <f>'2569-คณะ,สำนัก'!X17</f>
        <v>#DIV/0!</v>
      </c>
    </row>
    <row r="15" spans="2:6" x14ac:dyDescent="0.5">
      <c r="B15" s="37" t="s">
        <v>21</v>
      </c>
      <c r="C15" s="38">
        <f>'2568-คณะ,สำนัก'!Y17</f>
        <v>20854.73</v>
      </c>
      <c r="D15" s="80">
        <f>'2568-คณะ,สำนัก'!Z17</f>
        <v>83283.672794969403</v>
      </c>
      <c r="E15" s="38">
        <f>'2569-คณะ,สำนัก'!Y17</f>
        <v>0</v>
      </c>
      <c r="F15" s="80" t="e">
        <f>'2569-คณะ,สำนัก'!Z17</f>
        <v>#DIV/0!</v>
      </c>
    </row>
    <row r="30" spans="2:6" x14ac:dyDescent="0.5">
      <c r="B30" s="32" t="s">
        <v>9</v>
      </c>
      <c r="C30" s="33" t="str">
        <f>C2</f>
        <v>สำนักหอสมุด</v>
      </c>
      <c r="D30" s="76"/>
      <c r="E30" s="34"/>
      <c r="F30" s="95"/>
    </row>
    <row r="31" spans="2:6" x14ac:dyDescent="0.5">
      <c r="B31" s="35"/>
      <c r="C31" s="36" t="s">
        <v>59</v>
      </c>
      <c r="D31" s="79"/>
      <c r="E31" s="36" t="s">
        <v>73</v>
      </c>
      <c r="F31" s="96"/>
    </row>
    <row r="32" spans="2:6" x14ac:dyDescent="0.5">
      <c r="B32" s="37" t="s">
        <v>10</v>
      </c>
      <c r="C32" s="38">
        <f>D4</f>
        <v>80571.056067845406</v>
      </c>
      <c r="D32" s="80"/>
      <c r="E32" s="38">
        <f t="shared" ref="E32:E43" si="0">F4</f>
        <v>80504.193968112595</v>
      </c>
      <c r="F32" s="29"/>
    </row>
    <row r="33" spans="2:6" x14ac:dyDescent="0.5">
      <c r="B33" s="37" t="s">
        <v>11</v>
      </c>
      <c r="C33" s="38">
        <f t="shared" ref="C33:C43" si="1">D5</f>
        <v>115434.28888181681</v>
      </c>
      <c r="D33" s="80"/>
      <c r="E33" s="38">
        <f t="shared" si="0"/>
        <v>139530.32632063678</v>
      </c>
      <c r="F33" s="29"/>
    </row>
    <row r="34" spans="2:6" x14ac:dyDescent="0.5">
      <c r="B34" s="37" t="s">
        <v>12</v>
      </c>
      <c r="C34" s="38">
        <f t="shared" si="1"/>
        <v>186033.8684031624</v>
      </c>
      <c r="D34" s="80"/>
      <c r="E34" s="38">
        <f t="shared" si="0"/>
        <v>140573.65995702249</v>
      </c>
      <c r="F34" s="29"/>
    </row>
    <row r="35" spans="2:6" x14ac:dyDescent="0.5">
      <c r="B35" s="37" t="s">
        <v>13</v>
      </c>
      <c r="C35" s="38">
        <f t="shared" si="1"/>
        <v>155368.48579591158</v>
      </c>
      <c r="D35" s="80"/>
      <c r="E35" s="38">
        <f t="shared" si="0"/>
        <v>86145.011794764985</v>
      </c>
      <c r="F35" s="29"/>
    </row>
    <row r="36" spans="2:6" x14ac:dyDescent="0.5">
      <c r="B36" s="37" t="s">
        <v>14</v>
      </c>
      <c r="C36" s="38">
        <f t="shared" si="1"/>
        <v>130565.37252245909</v>
      </c>
      <c r="D36" s="80"/>
      <c r="E36" s="38">
        <f t="shared" si="0"/>
        <v>116139.3827743296</v>
      </c>
      <c r="F36" s="29"/>
    </row>
    <row r="37" spans="2:6" x14ac:dyDescent="0.5">
      <c r="B37" s="37" t="s">
        <v>15</v>
      </c>
      <c r="C37" s="38">
        <f t="shared" si="1"/>
        <v>142736.568720599</v>
      </c>
      <c r="D37" s="80"/>
      <c r="E37" s="38" t="e">
        <f t="shared" si="0"/>
        <v>#DIV/0!</v>
      </c>
      <c r="F37" s="29"/>
    </row>
    <row r="38" spans="2:6" x14ac:dyDescent="0.5">
      <c r="B38" s="37" t="s">
        <v>16</v>
      </c>
      <c r="C38" s="38">
        <f t="shared" si="1"/>
        <v>172050.39689996879</v>
      </c>
      <c r="D38" s="80"/>
      <c r="E38" s="38" t="e">
        <f t="shared" si="0"/>
        <v>#DIV/0!</v>
      </c>
      <c r="F38" s="29"/>
    </row>
    <row r="39" spans="2:6" x14ac:dyDescent="0.5">
      <c r="B39" s="37" t="s">
        <v>17</v>
      </c>
      <c r="C39" s="38">
        <f t="shared" si="1"/>
        <v>189225.7427434508</v>
      </c>
      <c r="D39" s="80"/>
      <c r="E39" s="38" t="e">
        <f t="shared" si="0"/>
        <v>#DIV/0!</v>
      </c>
      <c r="F39" s="29"/>
    </row>
    <row r="40" spans="2:6" x14ac:dyDescent="0.5">
      <c r="B40" s="37" t="s">
        <v>18</v>
      </c>
      <c r="C40" s="38">
        <f t="shared" si="1"/>
        <v>199276.3406360136</v>
      </c>
      <c r="D40" s="80"/>
      <c r="E40" s="38" t="e">
        <f t="shared" si="0"/>
        <v>#DIV/0!</v>
      </c>
      <c r="F40" s="29"/>
    </row>
    <row r="41" spans="2:6" x14ac:dyDescent="0.5">
      <c r="B41" s="37" t="s">
        <v>19</v>
      </c>
      <c r="C41" s="38">
        <f t="shared" si="1"/>
        <v>173565.84292856359</v>
      </c>
      <c r="D41" s="80"/>
      <c r="E41" s="38" t="e">
        <f t="shared" si="0"/>
        <v>#DIV/0!</v>
      </c>
      <c r="F41" s="29"/>
    </row>
    <row r="42" spans="2:6" x14ac:dyDescent="0.5">
      <c r="B42" s="37" t="s">
        <v>20</v>
      </c>
      <c r="C42" s="38">
        <f t="shared" si="1"/>
        <v>86896.165384438398</v>
      </c>
      <c r="D42" s="80"/>
      <c r="E42" s="38" t="e">
        <f t="shared" si="0"/>
        <v>#DIV/0!</v>
      </c>
      <c r="F42" s="29"/>
    </row>
    <row r="43" spans="2:6" x14ac:dyDescent="0.5">
      <c r="B43" s="37" t="s">
        <v>21</v>
      </c>
      <c r="C43" s="38">
        <f t="shared" si="1"/>
        <v>83283.672794969403</v>
      </c>
      <c r="D43" s="80"/>
      <c r="E43" s="38" t="e">
        <f t="shared" si="0"/>
        <v>#DIV/0!</v>
      </c>
      <c r="F43" s="2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S38" sqref="S38"/>
    </sheetView>
  </sheetViews>
  <sheetFormatPr defaultRowHeight="19.8" x14ac:dyDescent="0.5"/>
  <cols>
    <col min="1" max="1" width="0" style="78" hidden="1" customWidth="1"/>
    <col min="2" max="2" width="9" style="84" customWidth="1"/>
    <col min="3" max="3" width="12.77734375" style="84" customWidth="1"/>
    <col min="4" max="4" width="12.77734375" style="85" hidden="1" customWidth="1"/>
    <col min="5" max="5" width="12.77734375" style="84" customWidth="1"/>
    <col min="6" max="6" width="12.77734375" style="85" hidden="1" customWidth="1"/>
    <col min="7" max="14" width="10.77734375" style="78" customWidth="1"/>
    <col min="15" max="16384" width="8.88671875" style="78"/>
  </cols>
  <sheetData>
    <row r="2" spans="2:6" x14ac:dyDescent="0.5">
      <c r="B2" s="32" t="s">
        <v>9</v>
      </c>
      <c r="C2" s="33" t="str">
        <f>'2569-คณะ,สำนัก'!B19</f>
        <v>คณะบริหารธุรกิจ</v>
      </c>
      <c r="D2" s="76"/>
      <c r="E2" s="34"/>
      <c r="F2" s="77"/>
    </row>
    <row r="3" spans="2:6" ht="21.6" x14ac:dyDescent="0.5">
      <c r="B3" s="35"/>
      <c r="C3" s="36" t="s">
        <v>58</v>
      </c>
      <c r="D3" s="79" t="s">
        <v>45</v>
      </c>
      <c r="E3" s="36" t="s">
        <v>72</v>
      </c>
      <c r="F3" s="79" t="s">
        <v>59</v>
      </c>
    </row>
    <row r="4" spans="2:6" x14ac:dyDescent="0.5">
      <c r="B4" s="37" t="s">
        <v>10</v>
      </c>
      <c r="C4" s="38">
        <f>'2568-คณะ,สำนัก'!C19</f>
        <v>17415.11</v>
      </c>
      <c r="D4" s="80">
        <f>'2568-คณะ,สำนัก'!D19</f>
        <v>73121.725312950002</v>
      </c>
      <c r="E4" s="38">
        <f>'2569-คณะ,สำนัก'!C19</f>
        <v>15445.09</v>
      </c>
      <c r="F4" s="80">
        <f>'2569-คณะ,สำนัก'!D19</f>
        <v>60457.278914981398</v>
      </c>
    </row>
    <row r="5" spans="2:6" x14ac:dyDescent="0.5">
      <c r="B5" s="37" t="s">
        <v>11</v>
      </c>
      <c r="C5" s="38">
        <f>'2568-คณะ,สำนัก'!E19</f>
        <v>20250.400000000001</v>
      </c>
      <c r="D5" s="80">
        <f>'2568-คณะ,สำนัก'!F19</f>
        <v>87905.570675930008</v>
      </c>
      <c r="E5" s="38">
        <f>'2569-คณะ,สำนัก'!E19</f>
        <v>17509.010000000002</v>
      </c>
      <c r="F5" s="80">
        <f>'2569-คณะ,สำนัก'!F19</f>
        <v>71812.491723202911</v>
      </c>
    </row>
    <row r="6" spans="2:6" x14ac:dyDescent="0.5">
      <c r="B6" s="37" t="s">
        <v>12</v>
      </c>
      <c r="C6" s="38">
        <f>'2568-คณะ,สำนัก'!G19</f>
        <v>18623.77</v>
      </c>
      <c r="D6" s="80">
        <f>'2568-คณะ,สำนัก'!H19</f>
        <v>80060.669342729991</v>
      </c>
      <c r="E6" s="38">
        <f>'2569-คณะ,สำนัก'!G19</f>
        <v>17490.64</v>
      </c>
      <c r="F6" s="80">
        <f>'2569-คณะ,สำนัก'!H19</f>
        <v>69924.53207401</v>
      </c>
    </row>
    <row r="7" spans="2:6" x14ac:dyDescent="0.5">
      <c r="B7" s="37" t="s">
        <v>13</v>
      </c>
      <c r="C7" s="38">
        <f>'2568-คณะ,สำนัก'!I19</f>
        <v>10372</v>
      </c>
      <c r="D7" s="80">
        <f>'2568-คณะ,สำนัก'!J19</f>
        <v>45651.484895959999</v>
      </c>
      <c r="E7" s="38">
        <f>'2569-คณะ,สำนัก'!I19</f>
        <v>7903.25</v>
      </c>
      <c r="F7" s="80">
        <f>'2569-คณะ,สำนัก'!J19</f>
        <v>32087.291814812499</v>
      </c>
    </row>
    <row r="8" spans="2:6" x14ac:dyDescent="0.5">
      <c r="B8" s="37" t="s">
        <v>14</v>
      </c>
      <c r="C8" s="38">
        <f>'2568-คณะ,สำนัก'!K19</f>
        <v>12472.79</v>
      </c>
      <c r="D8" s="80">
        <f>'2568-คณะ,สำนัก'!L19</f>
        <v>51380.404490390007</v>
      </c>
      <c r="E8" s="38">
        <f>'2569-คณะ,สำนัก'!K19</f>
        <v>10391.41</v>
      </c>
      <c r="F8" s="80">
        <f>'2569-คณะ,สำนัก'!L19</f>
        <v>41703.770670894402</v>
      </c>
    </row>
    <row r="9" spans="2:6" x14ac:dyDescent="0.5">
      <c r="B9" s="37" t="s">
        <v>15</v>
      </c>
      <c r="C9" s="38">
        <f>'2568-คณะ,สำนัก'!M19</f>
        <v>18017.41</v>
      </c>
      <c r="D9" s="80">
        <f>'2568-คณะ,สำนัก'!N19</f>
        <v>75294.142394979994</v>
      </c>
      <c r="E9" s="142">
        <v>0</v>
      </c>
      <c r="F9" s="80" t="e">
        <f>'2569-คณะ,สำนัก'!N19</f>
        <v>#DIV/0!</v>
      </c>
    </row>
    <row r="10" spans="2:6" x14ac:dyDescent="0.5">
      <c r="B10" s="37" t="s">
        <v>16</v>
      </c>
      <c r="C10" s="38">
        <f>'2568-คณะ,สำนัก'!O19</f>
        <v>31418.55</v>
      </c>
      <c r="D10" s="80">
        <f>'2568-คณะ,สำนัก'!P19</f>
        <v>132581.91558295998</v>
      </c>
      <c r="E10" s="86">
        <f>'2569-คณะ,สำนัก'!O19</f>
        <v>0</v>
      </c>
      <c r="F10" s="87" t="e">
        <f>'2569-คณะ,สำนัก'!P19</f>
        <v>#DIV/0!</v>
      </c>
    </row>
    <row r="11" spans="2:6" x14ac:dyDescent="0.5">
      <c r="B11" s="37" t="s">
        <v>17</v>
      </c>
      <c r="C11" s="38">
        <f>'2568-คณะ,สำนัก'!Q19</f>
        <v>22130.13</v>
      </c>
      <c r="D11" s="80">
        <f>'2568-คณะ,สำนัก'!R19</f>
        <v>91838.180444000012</v>
      </c>
      <c r="E11" s="86">
        <f>'2569-คณะ,สำนัก'!Q19</f>
        <v>0</v>
      </c>
      <c r="F11" s="87" t="e">
        <f>'2569-คณะ,สำนัก'!R19</f>
        <v>#DIV/0!</v>
      </c>
    </row>
    <row r="12" spans="2:6" x14ac:dyDescent="0.5">
      <c r="B12" s="37" t="s">
        <v>18</v>
      </c>
      <c r="C12" s="38">
        <f>'2568-คณะ,สำนัก'!S19</f>
        <v>36436.11</v>
      </c>
      <c r="D12" s="80">
        <f>'2568-คณะ,สำนัก'!T19</f>
        <v>152705.54253486003</v>
      </c>
      <c r="E12" s="86">
        <f>'2569-คณะ,สำนัก'!S19</f>
        <v>0</v>
      </c>
      <c r="F12" s="87" t="e">
        <f>'2569-คณะ,สำนัก'!T19</f>
        <v>#DIV/0!</v>
      </c>
    </row>
    <row r="13" spans="2:6" x14ac:dyDescent="0.5">
      <c r="B13" s="37" t="s">
        <v>19</v>
      </c>
      <c r="C13" s="38">
        <f>'2568-คณะ,สำนัก'!U19</f>
        <v>19660.419999999998</v>
      </c>
      <c r="D13" s="80">
        <f>'2568-คณะ,สำนัก'!V19</f>
        <v>81423.120957609994</v>
      </c>
      <c r="E13" s="38">
        <f>'2569-คณะ,สำนัก'!U19</f>
        <v>0</v>
      </c>
      <c r="F13" s="80" t="e">
        <f>'2569-คณะ,สำนัก'!V19</f>
        <v>#DIV/0!</v>
      </c>
    </row>
    <row r="14" spans="2:6" ht="19.2" customHeight="1" x14ac:dyDescent="0.5">
      <c r="B14" s="37" t="s">
        <v>20</v>
      </c>
      <c r="C14" s="38">
        <f>'2568-คณะ,สำนัก'!W19</f>
        <v>13268.96</v>
      </c>
      <c r="D14" s="80">
        <f>'2568-คณะ,สำนัก'!X19</f>
        <v>52957.005484000001</v>
      </c>
      <c r="E14" s="127">
        <v>0</v>
      </c>
      <c r="F14" s="80" t="e">
        <f>'2569-คณะ,สำนัก'!X19</f>
        <v>#DIV/0!</v>
      </c>
    </row>
    <row r="15" spans="2:6" x14ac:dyDescent="0.5">
      <c r="B15" s="37" t="s">
        <v>21</v>
      </c>
      <c r="C15" s="38">
        <f>'2568-คณะ,สำนัก'!Y19</f>
        <v>18213.129999999997</v>
      </c>
      <c r="D15" s="80">
        <f>'2568-คณะ,สำนัก'!Z19</f>
        <v>72684.207380460008</v>
      </c>
      <c r="E15" s="38">
        <f>'2569-คณะ,สำนัก'!Y19</f>
        <v>0</v>
      </c>
      <c r="F15" s="80" t="e">
        <f>'2569-คณะ,สำนัก'!Z19</f>
        <v>#DIV/0!</v>
      </c>
    </row>
    <row r="30" spans="2:6" x14ac:dyDescent="0.5">
      <c r="B30" s="32" t="s">
        <v>9</v>
      </c>
      <c r="C30" s="33" t="str">
        <f>C2</f>
        <v>คณะบริหารธุรกิจ</v>
      </c>
      <c r="D30" s="76"/>
      <c r="E30" s="34"/>
      <c r="F30" s="81"/>
    </row>
    <row r="31" spans="2:6" x14ac:dyDescent="0.5">
      <c r="B31" s="35"/>
      <c r="C31" s="36" t="s">
        <v>59</v>
      </c>
      <c r="D31" s="79"/>
      <c r="E31" s="36" t="s">
        <v>73</v>
      </c>
      <c r="F31" s="82"/>
    </row>
    <row r="32" spans="2:6" x14ac:dyDescent="0.5">
      <c r="B32" s="37" t="s">
        <v>10</v>
      </c>
      <c r="C32" s="38">
        <f>D4</f>
        <v>73121.725312950002</v>
      </c>
      <c r="D32" s="80"/>
      <c r="E32" s="38">
        <f>F4</f>
        <v>60457.278914981398</v>
      </c>
      <c r="F32" s="83"/>
    </row>
    <row r="33" spans="2:6" x14ac:dyDescent="0.5">
      <c r="B33" s="37" t="s">
        <v>11</v>
      </c>
      <c r="C33" s="38">
        <f t="shared" ref="C33:C43" si="0">D5</f>
        <v>87905.570675930008</v>
      </c>
      <c r="D33" s="80"/>
      <c r="E33" s="38">
        <f t="shared" ref="E33:E43" si="1">F5</f>
        <v>71812.491723202911</v>
      </c>
      <c r="F33" s="83"/>
    </row>
    <row r="34" spans="2:6" x14ac:dyDescent="0.5">
      <c r="B34" s="37" t="s">
        <v>12</v>
      </c>
      <c r="C34" s="38">
        <f t="shared" si="0"/>
        <v>80060.669342729991</v>
      </c>
      <c r="D34" s="80"/>
      <c r="E34" s="38">
        <f t="shared" si="1"/>
        <v>69924.53207401</v>
      </c>
      <c r="F34" s="83"/>
    </row>
    <row r="35" spans="2:6" x14ac:dyDescent="0.5">
      <c r="B35" s="37" t="s">
        <v>13</v>
      </c>
      <c r="C35" s="38">
        <f t="shared" si="0"/>
        <v>45651.484895959999</v>
      </c>
      <c r="D35" s="80"/>
      <c r="E35" s="38">
        <f t="shared" si="1"/>
        <v>32087.291814812499</v>
      </c>
      <c r="F35" s="83"/>
    </row>
    <row r="36" spans="2:6" x14ac:dyDescent="0.5">
      <c r="B36" s="37" t="s">
        <v>14</v>
      </c>
      <c r="C36" s="38">
        <f t="shared" si="0"/>
        <v>51380.404490390007</v>
      </c>
      <c r="D36" s="80"/>
      <c r="E36" s="38">
        <f t="shared" si="1"/>
        <v>41703.770670894402</v>
      </c>
      <c r="F36" s="83"/>
    </row>
    <row r="37" spans="2:6" x14ac:dyDescent="0.5">
      <c r="B37" s="37" t="s">
        <v>15</v>
      </c>
      <c r="C37" s="38">
        <f t="shared" si="0"/>
        <v>75294.142394979994</v>
      </c>
      <c r="D37" s="80"/>
      <c r="E37" s="38" t="e">
        <f t="shared" si="1"/>
        <v>#DIV/0!</v>
      </c>
      <c r="F37" s="83"/>
    </row>
    <row r="38" spans="2:6" x14ac:dyDescent="0.5">
      <c r="B38" s="37" t="s">
        <v>16</v>
      </c>
      <c r="C38" s="38">
        <f t="shared" si="0"/>
        <v>132581.91558295998</v>
      </c>
      <c r="D38" s="80"/>
      <c r="E38" s="38" t="e">
        <f t="shared" si="1"/>
        <v>#DIV/0!</v>
      </c>
      <c r="F38" s="83"/>
    </row>
    <row r="39" spans="2:6" x14ac:dyDescent="0.5">
      <c r="B39" s="37" t="s">
        <v>17</v>
      </c>
      <c r="C39" s="38">
        <f t="shared" si="0"/>
        <v>91838.180444000012</v>
      </c>
      <c r="D39" s="80"/>
      <c r="E39" s="38" t="e">
        <f t="shared" si="1"/>
        <v>#DIV/0!</v>
      </c>
      <c r="F39" s="83"/>
    </row>
    <row r="40" spans="2:6" x14ac:dyDescent="0.5">
      <c r="B40" s="37" t="s">
        <v>18</v>
      </c>
      <c r="C40" s="38">
        <f t="shared" si="0"/>
        <v>152705.54253486003</v>
      </c>
      <c r="D40" s="80"/>
      <c r="E40" s="38" t="e">
        <f t="shared" si="1"/>
        <v>#DIV/0!</v>
      </c>
      <c r="F40" s="83"/>
    </row>
    <row r="41" spans="2:6" x14ac:dyDescent="0.5">
      <c r="B41" s="37" t="s">
        <v>19</v>
      </c>
      <c r="C41" s="38">
        <f t="shared" si="0"/>
        <v>81423.120957609994</v>
      </c>
      <c r="D41" s="80"/>
      <c r="E41" s="38" t="e">
        <f t="shared" si="1"/>
        <v>#DIV/0!</v>
      </c>
      <c r="F41" s="83"/>
    </row>
    <row r="42" spans="2:6" x14ac:dyDescent="0.5">
      <c r="B42" s="37" t="s">
        <v>20</v>
      </c>
      <c r="C42" s="38">
        <f t="shared" si="0"/>
        <v>52957.005484000001</v>
      </c>
      <c r="D42" s="80"/>
      <c r="E42" s="38" t="e">
        <f t="shared" si="1"/>
        <v>#DIV/0!</v>
      </c>
      <c r="F42" s="83"/>
    </row>
    <row r="43" spans="2:6" x14ac:dyDescent="0.5">
      <c r="B43" s="37" t="s">
        <v>21</v>
      </c>
      <c r="C43" s="38">
        <f t="shared" si="0"/>
        <v>72684.207380460008</v>
      </c>
      <c r="D43" s="80"/>
      <c r="E43" s="38" t="e">
        <f t="shared" si="1"/>
        <v>#DIV/0!</v>
      </c>
      <c r="F43" s="8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26</vt:i4>
      </vt:variant>
      <vt:variant>
        <vt:lpstr>ช่วงที่มีชื่อ</vt:lpstr>
      </vt:variant>
      <vt:variant>
        <vt:i4>3</vt:i4>
      </vt:variant>
    </vt:vector>
  </HeadingPairs>
  <TitlesOfParts>
    <vt:vector size="29" baseType="lpstr">
      <vt:lpstr>2569-คณะ,สำนัก</vt:lpstr>
      <vt:lpstr>กราฟ68-69 สนม.-ส่วนกลาง</vt:lpstr>
      <vt:lpstr>กราฟ68-69 สำนักบริหารวิชาการ </vt:lpstr>
      <vt:lpstr>กราฟ68-69 สระว่ายน้ำ</vt:lpstr>
      <vt:lpstr>กราฟ68-69 หอพักนักศึกษา</vt:lpstr>
      <vt:lpstr>กราฟ68-69 คณะพัฒนาการท่องเที่ยว</vt:lpstr>
      <vt:lpstr>กราฟ68-69 คณะศิลป์ศาสตร์</vt:lpstr>
      <vt:lpstr>กราฟ68-69 สำนักหอสมุด</vt:lpstr>
      <vt:lpstr>กราฟ68-69 คณะบริหารธุรกิจ</vt:lpstr>
      <vt:lpstr>กราฟ68-69 วิทยาลัยบริหารศาสตร์</vt:lpstr>
      <vt:lpstr>กราฟ68-69 คณะวิทยาศาสตร์</vt:lpstr>
      <vt:lpstr>กราฟ68-69 คณะเศรษศาสตร์</vt:lpstr>
      <vt:lpstr>กราฟ68-69 คณะเทคโนโลยีการสือสาร</vt:lpstr>
      <vt:lpstr>กราฟ68-69 คณะสถาปัตยกรรมศาสตร์</vt:lpstr>
      <vt:lpstr>กราฟ68-69 คณะผลิตกรรมการเกษตร</vt:lpstr>
      <vt:lpstr>กราฟ68-69 สำนักวิจัยและส่งเสริม</vt:lpstr>
      <vt:lpstr>กราฟ68-69 วิทยาลัยนานาชาติ </vt:lpstr>
      <vt:lpstr>กราฟ68-69 คณะวิศกรรมศาสตร์</vt:lpstr>
      <vt:lpstr>กราฟ68-69 คณะเทคโนโลยีการประมง</vt:lpstr>
      <vt:lpstr>กราฟ68-69-คณะสัตวแพทยศาสตร์</vt:lpstr>
      <vt:lpstr>กราฟ68-69 สัตวศาสตร์</vt:lpstr>
      <vt:lpstr>กราฟ68-69 วิทยาลัยพลังงานทดแทน</vt:lpstr>
      <vt:lpstr>กราฟ68-69 ฟาร์มมหาวิทยาลัยแม่โจ</vt:lpstr>
      <vt:lpstr>กราฟ68-69 แม่โจ้-แพร่1</vt:lpstr>
      <vt:lpstr>กราฟ68-69 แม่โจ้-ชุมพร1 </vt:lpstr>
      <vt:lpstr>2568-คณะ,สำนัก</vt:lpstr>
      <vt:lpstr>'2569-คณะ,สำนัก'!Print_Area</vt:lpstr>
      <vt:lpstr>'2568-คณะ,สำนัก'!Print_Titles</vt:lpstr>
      <vt:lpstr>'2569-คณะ,สำนัก'!Print_Titles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2026-05-21T04:37:33Z</cp:lastPrinted>
  <dcterms:created xsi:type="dcterms:W3CDTF">2019-06-17T11:45:57Z</dcterms:created>
  <dcterms:modified xsi:type="dcterms:W3CDTF">2026-06-18T02:40:41Z</dcterms:modified>
</cp:coreProperties>
</file>