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6 (ลงในงานจัดการพลังงาน)\"/>
    </mc:Choice>
  </mc:AlternateContent>
  <bookViews>
    <workbookView xWindow="0" yWindow="0" windowWidth="23040" windowHeight="8676" tabRatio="778"/>
  </bookViews>
  <sheets>
    <sheet name="2566-คณะ,สำนัก " sheetId="6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vg" localSheetId="0">#REF!</definedName>
    <definedName name="_1vg">#REF!</definedName>
    <definedName name="_xlnm._FilterDatabase" localSheetId="0" hidden="1">'2566-คณะ,สำนัก '!$A$3:$H$27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0">[3]!hhind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 localSheetId="0">[3]!ohind</definedName>
    <definedName name="ohind">[3]!ohind</definedName>
    <definedName name="Peak" localSheetId="0">[1]RE_DATA!#REF!</definedName>
    <definedName name="Peak">[1]RE_DATA!#REF!</definedName>
    <definedName name="_xlnm.Print_Titles" localSheetId="0">'2566-คณะ,สำนัก '!$2:$3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9" i="62" l="1"/>
  <c r="Z62" i="62"/>
  <c r="Y62" i="62"/>
  <c r="X62" i="62"/>
  <c r="AG62" i="62" s="1"/>
  <c r="W62" i="62"/>
  <c r="V62" i="62"/>
  <c r="U62" i="62"/>
  <c r="AF62" i="62" s="1"/>
  <c r="T62" i="62"/>
  <c r="S62" i="62"/>
  <c r="R62" i="62"/>
  <c r="Q62" i="62"/>
  <c r="P62" i="62"/>
  <c r="O62" i="62"/>
  <c r="N62" i="62"/>
  <c r="AB62" i="62" s="1"/>
  <c r="M62" i="62"/>
  <c r="L62" i="62"/>
  <c r="K62" i="62"/>
  <c r="AA62" i="62" s="1"/>
  <c r="J62" i="62"/>
  <c r="I62" i="62"/>
  <c r="H62" i="62"/>
  <c r="G62" i="62"/>
  <c r="F62" i="62"/>
  <c r="E62" i="62"/>
  <c r="D62" i="62"/>
  <c r="AE62" i="62" s="1"/>
  <c r="AI62" i="62" s="1"/>
  <c r="C62" i="62"/>
  <c r="AD62" i="62" s="1"/>
  <c r="AA60" i="62"/>
  <c r="Z60" i="62"/>
  <c r="Y60" i="62"/>
  <c r="X60" i="62"/>
  <c r="AG60" i="62" s="1"/>
  <c r="W60" i="62"/>
  <c r="V60" i="62"/>
  <c r="U60" i="62"/>
  <c r="AF60" i="62" s="1"/>
  <c r="T60" i="62"/>
  <c r="S60" i="62"/>
  <c r="R60" i="62"/>
  <c r="Q60" i="62"/>
  <c r="P60" i="62"/>
  <c r="O60" i="62"/>
  <c r="N60" i="62"/>
  <c r="AB60" i="62" s="1"/>
  <c r="M60" i="62"/>
  <c r="L60" i="62"/>
  <c r="K60" i="62"/>
  <c r="J60" i="62"/>
  <c r="I60" i="62"/>
  <c r="H60" i="62"/>
  <c r="G60" i="62"/>
  <c r="F60" i="62"/>
  <c r="E60" i="62"/>
  <c r="D60" i="62"/>
  <c r="AE60" i="62" s="1"/>
  <c r="AI60" i="62" s="1"/>
  <c r="C60" i="62"/>
  <c r="AD60" i="62" s="1"/>
  <c r="Z57" i="62"/>
  <c r="Y57" i="62"/>
  <c r="X57" i="62"/>
  <c r="AG57" i="62" s="1"/>
  <c r="W57" i="62"/>
  <c r="V57" i="62"/>
  <c r="U57" i="62"/>
  <c r="AF57" i="62" s="1"/>
  <c r="T57" i="62"/>
  <c r="S57" i="62"/>
  <c r="R57" i="62"/>
  <c r="Q57" i="62"/>
  <c r="P57" i="62"/>
  <c r="O57" i="62"/>
  <c r="N57" i="62"/>
  <c r="AB57" i="62" s="1"/>
  <c r="M57" i="62"/>
  <c r="L57" i="62"/>
  <c r="K57" i="62"/>
  <c r="AA57" i="62" s="1"/>
  <c r="J57" i="62"/>
  <c r="I57" i="62"/>
  <c r="H57" i="62"/>
  <c r="G57" i="62"/>
  <c r="F57" i="62"/>
  <c r="E57" i="62"/>
  <c r="D57" i="62"/>
  <c r="AE57" i="62" s="1"/>
  <c r="AI57" i="62" s="1"/>
  <c r="C57" i="62"/>
  <c r="AD57" i="62" s="1"/>
  <c r="Z55" i="62"/>
  <c r="Y55" i="62"/>
  <c r="X55" i="62"/>
  <c r="AG55" i="62" s="1"/>
  <c r="W55" i="62"/>
  <c r="V55" i="62"/>
  <c r="U55" i="62"/>
  <c r="AF55" i="62" s="1"/>
  <c r="T55" i="62"/>
  <c r="S55" i="62"/>
  <c r="R55" i="62"/>
  <c r="Q55" i="62"/>
  <c r="P55" i="62"/>
  <c r="O55" i="62"/>
  <c r="N55" i="62"/>
  <c r="AB55" i="62" s="1"/>
  <c r="M55" i="62"/>
  <c r="L55" i="62"/>
  <c r="K55" i="62"/>
  <c r="J55" i="62"/>
  <c r="I55" i="62"/>
  <c r="H55" i="62"/>
  <c r="G55" i="62"/>
  <c r="F55" i="62"/>
  <c r="E55" i="62"/>
  <c r="D55" i="62"/>
  <c r="AE55" i="62" s="1"/>
  <c r="AI55" i="62" s="1"/>
  <c r="C55" i="62"/>
  <c r="AD55" i="62" s="1"/>
  <c r="AA53" i="62"/>
  <c r="Z53" i="62"/>
  <c r="Y53" i="62"/>
  <c r="X53" i="62"/>
  <c r="AG53" i="62" s="1"/>
  <c r="W53" i="62"/>
  <c r="V53" i="62"/>
  <c r="U53" i="62"/>
  <c r="AF53" i="62" s="1"/>
  <c r="T53" i="62"/>
  <c r="S53" i="62"/>
  <c r="R53" i="62"/>
  <c r="Q53" i="62"/>
  <c r="P53" i="62"/>
  <c r="O53" i="62"/>
  <c r="N53" i="62"/>
  <c r="AB53" i="62" s="1"/>
  <c r="M53" i="62"/>
  <c r="L53" i="62"/>
  <c r="K53" i="62"/>
  <c r="J53" i="62"/>
  <c r="I53" i="62"/>
  <c r="H53" i="62"/>
  <c r="G53" i="62"/>
  <c r="F53" i="62"/>
  <c r="E53" i="62"/>
  <c r="D53" i="62"/>
  <c r="AE53" i="62" s="1"/>
  <c r="C53" i="62"/>
  <c r="AD53" i="62" s="1"/>
  <c r="AA51" i="62"/>
  <c r="Z51" i="62"/>
  <c r="Y51" i="62"/>
  <c r="X51" i="62"/>
  <c r="AG51" i="62" s="1"/>
  <c r="W51" i="62"/>
  <c r="V51" i="62"/>
  <c r="U51" i="62"/>
  <c r="AF51" i="62" s="1"/>
  <c r="T51" i="62"/>
  <c r="S51" i="62"/>
  <c r="R51" i="62"/>
  <c r="Q51" i="62"/>
  <c r="P51" i="62"/>
  <c r="O51" i="62"/>
  <c r="N51" i="62"/>
  <c r="AB51" i="62" s="1"/>
  <c r="M51" i="62"/>
  <c r="L51" i="62"/>
  <c r="K51" i="62"/>
  <c r="J51" i="62"/>
  <c r="I51" i="62"/>
  <c r="H51" i="62"/>
  <c r="G51" i="62"/>
  <c r="F51" i="62"/>
  <c r="E51" i="62"/>
  <c r="D51" i="62"/>
  <c r="AE51" i="62" s="1"/>
  <c r="C51" i="62"/>
  <c r="AD51" i="62" s="1"/>
  <c r="Z49" i="62"/>
  <c r="Y49" i="62"/>
  <c r="X49" i="62"/>
  <c r="W49" i="62"/>
  <c r="V49" i="62"/>
  <c r="AG49" i="62" s="1"/>
  <c r="U49" i="62"/>
  <c r="AF49" i="62" s="1"/>
  <c r="T49" i="62"/>
  <c r="S49" i="62"/>
  <c r="R49" i="62"/>
  <c r="Q49" i="62"/>
  <c r="P49" i="62"/>
  <c r="O49" i="62"/>
  <c r="N49" i="62"/>
  <c r="AB49" i="62" s="1"/>
  <c r="M49" i="62"/>
  <c r="L49" i="62"/>
  <c r="K49" i="62"/>
  <c r="AA49" i="62" s="1"/>
  <c r="J49" i="62"/>
  <c r="I49" i="62"/>
  <c r="H49" i="62"/>
  <c r="G49" i="62"/>
  <c r="F49" i="62"/>
  <c r="E49" i="62"/>
  <c r="D49" i="62"/>
  <c r="AE49" i="62" s="1"/>
  <c r="C49" i="62"/>
  <c r="AD49" i="62" s="1"/>
  <c r="Z47" i="62"/>
  <c r="Y47" i="62"/>
  <c r="X47" i="62"/>
  <c r="W47" i="62"/>
  <c r="V47" i="62"/>
  <c r="AG47" i="62" s="1"/>
  <c r="U47" i="62"/>
  <c r="AF47" i="62" s="1"/>
  <c r="T47" i="62"/>
  <c r="S47" i="62"/>
  <c r="R47" i="62"/>
  <c r="Q47" i="62"/>
  <c r="P47" i="62"/>
  <c r="O47" i="62"/>
  <c r="N47" i="62"/>
  <c r="AB47" i="62" s="1"/>
  <c r="M47" i="62"/>
  <c r="L47" i="62"/>
  <c r="K47" i="62"/>
  <c r="AA47" i="62" s="1"/>
  <c r="J47" i="62"/>
  <c r="I47" i="62"/>
  <c r="H47" i="62"/>
  <c r="G47" i="62"/>
  <c r="F47" i="62"/>
  <c r="E47" i="62"/>
  <c r="D47" i="62"/>
  <c r="AE47" i="62" s="1"/>
  <c r="C47" i="62"/>
  <c r="AD47" i="62" s="1"/>
  <c r="AH47" i="62" s="1"/>
  <c r="AA45" i="62"/>
  <c r="Z45" i="62"/>
  <c r="Y45" i="62"/>
  <c r="X45" i="62"/>
  <c r="W45" i="62"/>
  <c r="V45" i="62"/>
  <c r="AG45" i="62" s="1"/>
  <c r="U45" i="62"/>
  <c r="AF45" i="62" s="1"/>
  <c r="T45" i="62"/>
  <c r="S45" i="62"/>
  <c r="R45" i="62"/>
  <c r="Q45" i="62"/>
  <c r="P45" i="62"/>
  <c r="O45" i="62"/>
  <c r="N45" i="62"/>
  <c r="AB45" i="62" s="1"/>
  <c r="M45" i="62"/>
  <c r="L45" i="62"/>
  <c r="K45" i="62"/>
  <c r="J45" i="62"/>
  <c r="I45" i="62"/>
  <c r="H45" i="62"/>
  <c r="G45" i="62"/>
  <c r="F45" i="62"/>
  <c r="E45" i="62"/>
  <c r="D45" i="62"/>
  <c r="AE45" i="62" s="1"/>
  <c r="AI45" i="62" s="1"/>
  <c r="C45" i="62"/>
  <c r="AD45" i="62" s="1"/>
  <c r="AH45" i="62" s="1"/>
  <c r="Z43" i="62"/>
  <c r="Y43" i="62"/>
  <c r="X43" i="62"/>
  <c r="W43" i="62"/>
  <c r="V43" i="62"/>
  <c r="AG43" i="62" s="1"/>
  <c r="U43" i="62"/>
  <c r="AF43" i="62" s="1"/>
  <c r="T43" i="62"/>
  <c r="S43" i="62"/>
  <c r="R43" i="62"/>
  <c r="Q43" i="62"/>
  <c r="P43" i="62"/>
  <c r="O43" i="62"/>
  <c r="N43" i="62"/>
  <c r="AB43" i="62" s="1"/>
  <c r="M43" i="62"/>
  <c r="L43" i="62"/>
  <c r="K43" i="62"/>
  <c r="AA43" i="62" s="1"/>
  <c r="J43" i="62"/>
  <c r="I43" i="62"/>
  <c r="H43" i="62"/>
  <c r="G43" i="62"/>
  <c r="F43" i="62"/>
  <c r="E43" i="62"/>
  <c r="D43" i="62"/>
  <c r="AE43" i="62" s="1"/>
  <c r="AI43" i="62" s="1"/>
  <c r="C43" i="62"/>
  <c r="AD43" i="62" s="1"/>
  <c r="AH43" i="62" s="1"/>
  <c r="Z41" i="62"/>
  <c r="Y41" i="62"/>
  <c r="X41" i="62"/>
  <c r="W41" i="62"/>
  <c r="V41" i="62"/>
  <c r="AG41" i="62" s="1"/>
  <c r="U41" i="62"/>
  <c r="AF41" i="62" s="1"/>
  <c r="T41" i="62"/>
  <c r="S41" i="62"/>
  <c r="R41" i="62"/>
  <c r="Q41" i="62"/>
  <c r="P41" i="62"/>
  <c r="O41" i="62"/>
  <c r="N41" i="62"/>
  <c r="AB41" i="62" s="1"/>
  <c r="M41" i="62"/>
  <c r="L41" i="62"/>
  <c r="K41" i="62"/>
  <c r="AA41" i="62" s="1"/>
  <c r="J41" i="62"/>
  <c r="I41" i="62"/>
  <c r="H41" i="62"/>
  <c r="G41" i="62"/>
  <c r="F41" i="62"/>
  <c r="E41" i="62"/>
  <c r="D41" i="62"/>
  <c r="AE41" i="62" s="1"/>
  <c r="AI41" i="62" s="1"/>
  <c r="C41" i="62"/>
  <c r="AD41" i="62" s="1"/>
  <c r="AH41" i="62" s="1"/>
  <c r="Z39" i="62"/>
  <c r="Y39" i="62"/>
  <c r="W39" i="62"/>
  <c r="V39" i="62"/>
  <c r="AG39" i="62" s="1"/>
  <c r="U39" i="62"/>
  <c r="AF39" i="62" s="1"/>
  <c r="T39" i="62"/>
  <c r="S39" i="62"/>
  <c r="R39" i="62"/>
  <c r="Q39" i="62"/>
  <c r="P39" i="62"/>
  <c r="O39" i="62"/>
  <c r="N39" i="62"/>
  <c r="AB39" i="62" s="1"/>
  <c r="M39" i="62"/>
  <c r="L39" i="62"/>
  <c r="K39" i="62"/>
  <c r="AA39" i="62" s="1"/>
  <c r="J39" i="62"/>
  <c r="I39" i="62"/>
  <c r="H39" i="62"/>
  <c r="G39" i="62"/>
  <c r="F39" i="62"/>
  <c r="E39" i="62"/>
  <c r="D39" i="62"/>
  <c r="AE39" i="62" s="1"/>
  <c r="C39" i="62"/>
  <c r="AD39" i="62" s="1"/>
  <c r="AH39" i="62" s="1"/>
  <c r="Z37" i="62"/>
  <c r="Y37" i="62"/>
  <c r="X37" i="62"/>
  <c r="W37" i="62"/>
  <c r="V37" i="62"/>
  <c r="AG37" i="62" s="1"/>
  <c r="U37" i="62"/>
  <c r="AF37" i="62" s="1"/>
  <c r="T37" i="62"/>
  <c r="S37" i="62"/>
  <c r="R37" i="62"/>
  <c r="Q37" i="62"/>
  <c r="P37" i="62"/>
  <c r="O37" i="62"/>
  <c r="N37" i="62"/>
  <c r="AB37" i="62" s="1"/>
  <c r="M37" i="62"/>
  <c r="L37" i="62"/>
  <c r="K37" i="62"/>
  <c r="AA37" i="62" s="1"/>
  <c r="J37" i="62"/>
  <c r="I37" i="62"/>
  <c r="H37" i="62"/>
  <c r="G37" i="62"/>
  <c r="F37" i="62"/>
  <c r="E37" i="62"/>
  <c r="D37" i="62"/>
  <c r="AE37" i="62" s="1"/>
  <c r="AI37" i="62" s="1"/>
  <c r="C37" i="62"/>
  <c r="AD37" i="62" s="1"/>
  <c r="AH37" i="62" s="1"/>
  <c r="Z35" i="62"/>
  <c r="Y35" i="62"/>
  <c r="X35" i="62"/>
  <c r="W35" i="62"/>
  <c r="V35" i="62"/>
  <c r="AG35" i="62" s="1"/>
  <c r="U35" i="62"/>
  <c r="AF35" i="62" s="1"/>
  <c r="T35" i="62"/>
  <c r="S35" i="62"/>
  <c r="R35" i="62"/>
  <c r="Q35" i="62"/>
  <c r="P35" i="62"/>
  <c r="O35" i="62"/>
  <c r="N35" i="62"/>
  <c r="AB35" i="62" s="1"/>
  <c r="M35" i="62"/>
  <c r="L35" i="62"/>
  <c r="K35" i="62"/>
  <c r="AA35" i="62" s="1"/>
  <c r="J35" i="62"/>
  <c r="I35" i="62"/>
  <c r="H35" i="62"/>
  <c r="G35" i="62"/>
  <c r="F35" i="62"/>
  <c r="E35" i="62"/>
  <c r="D35" i="62"/>
  <c r="AE35" i="62" s="1"/>
  <c r="AI35" i="62" s="1"/>
  <c r="C35" i="62"/>
  <c r="AD35" i="62" s="1"/>
  <c r="AH35" i="62" s="1"/>
  <c r="AA33" i="62"/>
  <c r="Z33" i="62"/>
  <c r="Y33" i="62"/>
  <c r="X33" i="62"/>
  <c r="W33" i="62"/>
  <c r="V33" i="62"/>
  <c r="AG33" i="62" s="1"/>
  <c r="U33" i="62"/>
  <c r="AF33" i="62" s="1"/>
  <c r="T33" i="62"/>
  <c r="S33" i="62"/>
  <c r="R33" i="62"/>
  <c r="Q33" i="62"/>
  <c r="P33" i="62"/>
  <c r="O33" i="62"/>
  <c r="N33" i="62"/>
  <c r="AB33" i="62" s="1"/>
  <c r="M33" i="62"/>
  <c r="L33" i="62"/>
  <c r="K33" i="62"/>
  <c r="J33" i="62"/>
  <c r="I33" i="62"/>
  <c r="H33" i="62"/>
  <c r="G33" i="62"/>
  <c r="F33" i="62"/>
  <c r="E33" i="62"/>
  <c r="D33" i="62"/>
  <c r="AE33" i="62" s="1"/>
  <c r="AI33" i="62" s="1"/>
  <c r="C33" i="62"/>
  <c r="AD33" i="62" s="1"/>
  <c r="Z31" i="62"/>
  <c r="Y31" i="62"/>
  <c r="X31" i="62"/>
  <c r="W31" i="62"/>
  <c r="V31" i="62"/>
  <c r="AG31" i="62" s="1"/>
  <c r="U31" i="62"/>
  <c r="AF31" i="62" s="1"/>
  <c r="T31" i="62"/>
  <c r="S31" i="62"/>
  <c r="R31" i="62"/>
  <c r="Q31" i="62"/>
  <c r="P31" i="62"/>
  <c r="O31" i="62"/>
  <c r="N31" i="62"/>
  <c r="AB31" i="62" s="1"/>
  <c r="M31" i="62"/>
  <c r="L31" i="62"/>
  <c r="K31" i="62"/>
  <c r="AA31" i="62" s="1"/>
  <c r="J31" i="62"/>
  <c r="I31" i="62"/>
  <c r="H31" i="62"/>
  <c r="G31" i="62"/>
  <c r="F31" i="62"/>
  <c r="E31" i="62"/>
  <c r="D31" i="62"/>
  <c r="AE31" i="62" s="1"/>
  <c r="AI31" i="62" s="1"/>
  <c r="C31" i="62"/>
  <c r="AD31" i="62" s="1"/>
  <c r="Z29" i="62"/>
  <c r="Y29" i="62"/>
  <c r="X29" i="62"/>
  <c r="W29" i="62"/>
  <c r="V29" i="62"/>
  <c r="AG29" i="62" s="1"/>
  <c r="U29" i="62"/>
  <c r="AF29" i="62" s="1"/>
  <c r="T29" i="62"/>
  <c r="S29" i="62"/>
  <c r="R29" i="62"/>
  <c r="Q29" i="62"/>
  <c r="P29" i="62"/>
  <c r="O29" i="62"/>
  <c r="N29" i="62"/>
  <c r="AB29" i="62" s="1"/>
  <c r="M29" i="62"/>
  <c r="L29" i="62"/>
  <c r="K29" i="62"/>
  <c r="AA29" i="62" s="1"/>
  <c r="J29" i="62"/>
  <c r="I29" i="62"/>
  <c r="H29" i="62"/>
  <c r="G29" i="62"/>
  <c r="F29" i="62"/>
  <c r="E29" i="62"/>
  <c r="D29" i="62"/>
  <c r="AE29" i="62" s="1"/>
  <c r="AI29" i="62" s="1"/>
  <c r="C29" i="62"/>
  <c r="AD29" i="62" s="1"/>
  <c r="Z27" i="62"/>
  <c r="Y27" i="62"/>
  <c r="X27" i="62"/>
  <c r="W27" i="62"/>
  <c r="V27" i="62"/>
  <c r="AG27" i="62" s="1"/>
  <c r="U27" i="62"/>
  <c r="AF27" i="62" s="1"/>
  <c r="T27" i="62"/>
  <c r="S27" i="62"/>
  <c r="R27" i="62"/>
  <c r="Q27" i="62"/>
  <c r="P27" i="62"/>
  <c r="O27" i="62"/>
  <c r="N27" i="62"/>
  <c r="AB27" i="62" s="1"/>
  <c r="M27" i="62"/>
  <c r="L27" i="62"/>
  <c r="K27" i="62"/>
  <c r="AA27" i="62" s="1"/>
  <c r="J27" i="62"/>
  <c r="I27" i="62"/>
  <c r="H27" i="62"/>
  <c r="G27" i="62"/>
  <c r="F27" i="62"/>
  <c r="E27" i="62"/>
  <c r="D27" i="62"/>
  <c r="AE27" i="62" s="1"/>
  <c r="AI27" i="62" s="1"/>
  <c r="C27" i="62"/>
  <c r="AD27" i="62" s="1"/>
  <c r="Z25" i="62"/>
  <c r="Y25" i="62"/>
  <c r="X25" i="62"/>
  <c r="W25" i="62"/>
  <c r="V25" i="62"/>
  <c r="AG25" i="62" s="1"/>
  <c r="U25" i="62"/>
  <c r="AF25" i="62" s="1"/>
  <c r="T25" i="62"/>
  <c r="S25" i="62"/>
  <c r="R25" i="62"/>
  <c r="Q25" i="62"/>
  <c r="P25" i="62"/>
  <c r="O25" i="62"/>
  <c r="N25" i="62"/>
  <c r="AB25" i="62" s="1"/>
  <c r="M25" i="62"/>
  <c r="L25" i="62"/>
  <c r="K25" i="62"/>
  <c r="AA25" i="62" s="1"/>
  <c r="J25" i="62"/>
  <c r="I25" i="62"/>
  <c r="H25" i="62"/>
  <c r="G25" i="62"/>
  <c r="F25" i="62"/>
  <c r="E25" i="62"/>
  <c r="D25" i="62"/>
  <c r="AE25" i="62" s="1"/>
  <c r="AI25" i="62" s="1"/>
  <c r="C25" i="62"/>
  <c r="AD25" i="62" s="1"/>
  <c r="Z23" i="62"/>
  <c r="Y23" i="62"/>
  <c r="X23" i="62"/>
  <c r="W23" i="62"/>
  <c r="V23" i="62"/>
  <c r="AG23" i="62" s="1"/>
  <c r="U23" i="62"/>
  <c r="AF23" i="62" s="1"/>
  <c r="T23" i="62"/>
  <c r="S23" i="62"/>
  <c r="R23" i="62"/>
  <c r="Q23" i="62"/>
  <c r="P23" i="62"/>
  <c r="O23" i="62"/>
  <c r="N23" i="62"/>
  <c r="AB23" i="62" s="1"/>
  <c r="M23" i="62"/>
  <c r="L23" i="62"/>
  <c r="K23" i="62"/>
  <c r="J23" i="62"/>
  <c r="I23" i="62"/>
  <c r="H23" i="62"/>
  <c r="G23" i="62"/>
  <c r="F23" i="62"/>
  <c r="E23" i="62"/>
  <c r="D23" i="62"/>
  <c r="AE23" i="62" s="1"/>
  <c r="AI23" i="62" s="1"/>
  <c r="C23" i="62"/>
  <c r="AA23" i="62" s="1"/>
  <c r="AA21" i="62"/>
  <c r="Z21" i="62"/>
  <c r="Y21" i="62"/>
  <c r="X21" i="62"/>
  <c r="W21" i="62"/>
  <c r="V21" i="62"/>
  <c r="AG21" i="62" s="1"/>
  <c r="U21" i="62"/>
  <c r="AF21" i="62" s="1"/>
  <c r="T21" i="62"/>
  <c r="S21" i="62"/>
  <c r="R21" i="62"/>
  <c r="Q21" i="62"/>
  <c r="P21" i="62"/>
  <c r="O21" i="62"/>
  <c r="N21" i="62"/>
  <c r="AB21" i="62" s="1"/>
  <c r="M21" i="62"/>
  <c r="L21" i="62"/>
  <c r="K21" i="62"/>
  <c r="J21" i="62"/>
  <c r="I21" i="62"/>
  <c r="H21" i="62"/>
  <c r="G21" i="62"/>
  <c r="F21" i="62"/>
  <c r="E21" i="62"/>
  <c r="D21" i="62"/>
  <c r="AE21" i="62" s="1"/>
  <c r="C21" i="62"/>
  <c r="AD21" i="62" s="1"/>
  <c r="Z19" i="62"/>
  <c r="Y19" i="62"/>
  <c r="X19" i="62"/>
  <c r="W19" i="62"/>
  <c r="V19" i="62"/>
  <c r="AG19" i="62" s="1"/>
  <c r="U19" i="62"/>
  <c r="AF19" i="62" s="1"/>
  <c r="T19" i="62"/>
  <c r="S19" i="62"/>
  <c r="R19" i="62"/>
  <c r="Q19" i="62"/>
  <c r="P19" i="62"/>
  <c r="O19" i="62"/>
  <c r="N19" i="62"/>
  <c r="AB19" i="62" s="1"/>
  <c r="M19" i="62"/>
  <c r="L19" i="62"/>
  <c r="K19" i="62"/>
  <c r="AA19" i="62" s="1"/>
  <c r="J19" i="62"/>
  <c r="I19" i="62"/>
  <c r="H19" i="62"/>
  <c r="G19" i="62"/>
  <c r="F19" i="62"/>
  <c r="E19" i="62"/>
  <c r="D19" i="62"/>
  <c r="AE19" i="62" s="1"/>
  <c r="C19" i="62"/>
  <c r="AD19" i="62" s="1"/>
  <c r="AA17" i="62"/>
  <c r="Z17" i="62"/>
  <c r="Y17" i="62"/>
  <c r="X17" i="62"/>
  <c r="W17" i="62"/>
  <c r="V17" i="62"/>
  <c r="AG17" i="62" s="1"/>
  <c r="U17" i="62"/>
  <c r="AF17" i="62" s="1"/>
  <c r="T17" i="62"/>
  <c r="S17" i="62"/>
  <c r="R17" i="62"/>
  <c r="Q17" i="62"/>
  <c r="P17" i="62"/>
  <c r="O17" i="62"/>
  <c r="N17" i="62"/>
  <c r="AB17" i="62" s="1"/>
  <c r="M17" i="62"/>
  <c r="L17" i="62"/>
  <c r="K17" i="62"/>
  <c r="J17" i="62"/>
  <c r="I17" i="62"/>
  <c r="H17" i="62"/>
  <c r="G17" i="62"/>
  <c r="F17" i="62"/>
  <c r="E17" i="62"/>
  <c r="D17" i="62"/>
  <c r="AE17" i="62" s="1"/>
  <c r="C17" i="62"/>
  <c r="AD17" i="62" s="1"/>
  <c r="AH17" i="62" s="1"/>
  <c r="AA15" i="62"/>
  <c r="Z15" i="62"/>
  <c r="Y15" i="62"/>
  <c r="X15" i="62"/>
  <c r="W15" i="62"/>
  <c r="V15" i="62"/>
  <c r="AG15" i="62" s="1"/>
  <c r="U15" i="62"/>
  <c r="AF15" i="62" s="1"/>
  <c r="T15" i="62"/>
  <c r="S15" i="62"/>
  <c r="R15" i="62"/>
  <c r="Q15" i="62"/>
  <c r="P15" i="62"/>
  <c r="O15" i="62"/>
  <c r="N15" i="62"/>
  <c r="AB15" i="62" s="1"/>
  <c r="M15" i="62"/>
  <c r="L15" i="62"/>
  <c r="K15" i="62"/>
  <c r="J15" i="62"/>
  <c r="I15" i="62"/>
  <c r="H15" i="62"/>
  <c r="G15" i="62"/>
  <c r="F15" i="62"/>
  <c r="E15" i="62"/>
  <c r="D15" i="62"/>
  <c r="AE15" i="62" s="1"/>
  <c r="AI15" i="62" s="1"/>
  <c r="C15" i="62"/>
  <c r="AD15" i="62" s="1"/>
  <c r="AH15" i="62" s="1"/>
  <c r="Z13" i="62"/>
  <c r="Y13" i="62"/>
  <c r="X13" i="62"/>
  <c r="W13" i="62"/>
  <c r="V13" i="62"/>
  <c r="AG13" i="62" s="1"/>
  <c r="U13" i="62"/>
  <c r="AF13" i="62" s="1"/>
  <c r="T13" i="62"/>
  <c r="S13" i="62"/>
  <c r="R13" i="62"/>
  <c r="Q13" i="62"/>
  <c r="P13" i="62"/>
  <c r="O13" i="62"/>
  <c r="N13" i="62"/>
  <c r="AB13" i="62" s="1"/>
  <c r="M13" i="62"/>
  <c r="L13" i="62"/>
  <c r="K13" i="62"/>
  <c r="J13" i="62"/>
  <c r="I13" i="62"/>
  <c r="H13" i="62"/>
  <c r="G13" i="62"/>
  <c r="F13" i="62"/>
  <c r="E13" i="62"/>
  <c r="D13" i="62"/>
  <c r="AE13" i="62" s="1"/>
  <c r="AI13" i="62" s="1"/>
  <c r="C13" i="62"/>
  <c r="AA13" i="62" s="1"/>
  <c r="AA11" i="62"/>
  <c r="Z11" i="62"/>
  <c r="Y11" i="62"/>
  <c r="X11" i="62"/>
  <c r="W11" i="62"/>
  <c r="V11" i="62"/>
  <c r="AG11" i="62" s="1"/>
  <c r="U11" i="62"/>
  <c r="AF11" i="62" s="1"/>
  <c r="T11" i="62"/>
  <c r="S11" i="62"/>
  <c r="R11" i="62"/>
  <c r="Q11" i="62"/>
  <c r="P11" i="62"/>
  <c r="O11" i="62"/>
  <c r="N11" i="62"/>
  <c r="AB11" i="62" s="1"/>
  <c r="M11" i="62"/>
  <c r="L11" i="62"/>
  <c r="K11" i="62"/>
  <c r="J11" i="62"/>
  <c r="I11" i="62"/>
  <c r="H11" i="62"/>
  <c r="G11" i="62"/>
  <c r="F11" i="62"/>
  <c r="E11" i="62"/>
  <c r="D11" i="62"/>
  <c r="AE11" i="62" s="1"/>
  <c r="AI11" i="62" s="1"/>
  <c r="C11" i="62"/>
  <c r="AD11" i="62" s="1"/>
  <c r="Z9" i="62"/>
  <c r="Y9" i="62"/>
  <c r="X9" i="62"/>
  <c r="W9" i="62"/>
  <c r="V9" i="62"/>
  <c r="AG9" i="62" s="1"/>
  <c r="U9" i="62"/>
  <c r="AF9" i="62" s="1"/>
  <c r="T9" i="62"/>
  <c r="S9" i="62"/>
  <c r="R9" i="62"/>
  <c r="Q9" i="62"/>
  <c r="P9" i="62"/>
  <c r="O9" i="62"/>
  <c r="N9" i="62"/>
  <c r="AB9" i="62" s="1"/>
  <c r="M9" i="62"/>
  <c r="L9" i="62"/>
  <c r="K9" i="62"/>
  <c r="AA9" i="62" s="1"/>
  <c r="J9" i="62"/>
  <c r="I9" i="62"/>
  <c r="H9" i="62"/>
  <c r="G9" i="62"/>
  <c r="F9" i="62"/>
  <c r="E9" i="62"/>
  <c r="D9" i="62"/>
  <c r="AE9" i="62" s="1"/>
  <c r="AI9" i="62" s="1"/>
  <c r="C9" i="62"/>
  <c r="AD9" i="62" s="1"/>
  <c r="Z7" i="62"/>
  <c r="Y7" i="62"/>
  <c r="X7" i="62"/>
  <c r="W7" i="62"/>
  <c r="V7" i="62"/>
  <c r="AG7" i="62" s="1"/>
  <c r="U7" i="62"/>
  <c r="AF7" i="62" s="1"/>
  <c r="T7" i="62"/>
  <c r="S7" i="62"/>
  <c r="R7" i="62"/>
  <c r="Q7" i="62"/>
  <c r="P7" i="62"/>
  <c r="O7" i="62"/>
  <c r="N7" i="62"/>
  <c r="AB7" i="62" s="1"/>
  <c r="M7" i="62"/>
  <c r="L7" i="62"/>
  <c r="K7" i="62"/>
  <c r="AA7" i="62" s="1"/>
  <c r="J7" i="62"/>
  <c r="I7" i="62"/>
  <c r="H7" i="62"/>
  <c r="G7" i="62"/>
  <c r="F7" i="62"/>
  <c r="E7" i="62"/>
  <c r="D7" i="62"/>
  <c r="AE7" i="62" s="1"/>
  <c r="AI7" i="62" s="1"/>
  <c r="C7" i="62"/>
  <c r="AD7" i="62" s="1"/>
  <c r="Z5" i="62"/>
  <c r="Z58" i="62" s="1"/>
  <c r="Y5" i="62"/>
  <c r="Y58" i="62" s="1"/>
  <c r="X5" i="62"/>
  <c r="X58" i="62" s="1"/>
  <c r="W5" i="62"/>
  <c r="W58" i="62" s="1"/>
  <c r="V5" i="62"/>
  <c r="AG5" i="62" s="1"/>
  <c r="U5" i="62"/>
  <c r="AF5" i="62" s="1"/>
  <c r="T5" i="62"/>
  <c r="T58" i="62" s="1"/>
  <c r="S5" i="62"/>
  <c r="S58" i="62" s="1"/>
  <c r="R5" i="62"/>
  <c r="R58" i="62" s="1"/>
  <c r="Q5" i="62"/>
  <c r="Q58" i="62" s="1"/>
  <c r="P5" i="62"/>
  <c r="P58" i="62" s="1"/>
  <c r="O5" i="62"/>
  <c r="O58" i="62" s="1"/>
  <c r="N5" i="62"/>
  <c r="N58" i="62" s="1"/>
  <c r="M5" i="62"/>
  <c r="M58" i="62" s="1"/>
  <c r="L5" i="62"/>
  <c r="L58" i="62" s="1"/>
  <c r="K5" i="62"/>
  <c r="K58" i="62" s="1"/>
  <c r="J5" i="62"/>
  <c r="J58" i="62" s="1"/>
  <c r="I5" i="62"/>
  <c r="I58" i="62" s="1"/>
  <c r="H5" i="62"/>
  <c r="H58" i="62" s="1"/>
  <c r="G5" i="62"/>
  <c r="G58" i="62" s="1"/>
  <c r="F5" i="62"/>
  <c r="F58" i="62" s="1"/>
  <c r="E5" i="62"/>
  <c r="E58" i="62" s="1"/>
  <c r="D5" i="62"/>
  <c r="AE5" i="62" s="1"/>
  <c r="C5" i="62"/>
  <c r="AD5" i="62" s="1"/>
  <c r="AI39" i="62" l="1"/>
  <c r="AH62" i="62"/>
  <c r="AI17" i="62"/>
  <c r="AH19" i="62"/>
  <c r="AH21" i="62"/>
  <c r="AI19" i="62"/>
  <c r="AI21" i="62"/>
  <c r="AH25" i="62"/>
  <c r="AH27" i="62"/>
  <c r="AH29" i="62"/>
  <c r="AH31" i="62"/>
  <c r="AH33" i="62"/>
  <c r="AH49" i="62"/>
  <c r="AH51" i="62"/>
  <c r="AI5" i="62"/>
  <c r="AI47" i="62"/>
  <c r="AI49" i="62"/>
  <c r="AI51" i="62"/>
  <c r="AH53" i="62"/>
  <c r="AH7" i="62"/>
  <c r="AH9" i="62"/>
  <c r="AH11" i="62"/>
  <c r="AI53" i="62"/>
  <c r="AH55" i="62"/>
  <c r="AH57" i="62"/>
  <c r="AH60" i="62"/>
  <c r="AB5" i="62"/>
  <c r="AB58" i="62" s="1"/>
  <c r="D58" i="62"/>
  <c r="AE58" i="62" s="1"/>
  <c r="AA5" i="62"/>
  <c r="AA55" i="62"/>
  <c r="C58" i="62"/>
  <c r="AD58" i="62" s="1"/>
  <c r="AD13" i="62"/>
  <c r="AH13" i="62" s="1"/>
  <c r="AD23" i="62"/>
  <c r="AH23" i="62" s="1"/>
  <c r="U58" i="62"/>
  <c r="AF58" i="62" s="1"/>
  <c r="V58" i="62"/>
  <c r="AG58" i="62" s="1"/>
  <c r="AA58" i="62" l="1"/>
  <c r="AH58" i="62" s="1"/>
  <c r="AI58" i="62"/>
  <c r="AH5" i="62"/>
</calcChain>
</file>

<file path=xl/comments1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<sst xmlns="http://schemas.openxmlformats.org/spreadsheetml/2006/main" count="111" uniqueCount="53">
  <si>
    <t>ลำดับ</t>
  </si>
  <si>
    <t>ชื่ออาคาร</t>
  </si>
  <si>
    <t>kWh</t>
  </si>
  <si>
    <t>บาท</t>
  </si>
  <si>
    <t>คณะสัตวศาสตร์และเทคโนโลยี</t>
  </si>
  <si>
    <t>วิทยาลัยพลังงานทดแทน</t>
  </si>
  <si>
    <t>โครงการแปรรูปผลิตผลทางการเกษตร</t>
  </si>
  <si>
    <t xml:space="preserve">คณะสัตวศาสตร์และเทคโนโลยี 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</si>
  <si>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</si>
  <si>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</si>
  <si>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</si>
  <si>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</si>
  <si>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คณะบริหารธุรกิจ</t>
  </si>
  <si>
    <t>คณะพัฒนาการท่องเที่ยว</t>
  </si>
  <si>
    <t>คณะวิทยาศาสตร์</t>
  </si>
  <si>
    <t>คณะเศรษฐศาสตร์</t>
  </si>
  <si>
    <t>คณะสถาปัตยกรรมศาสตร์และการออกแบบสิ่งแวดล้อม</t>
  </si>
  <si>
    <t>วิทยาลัยบริหารศาสตร์</t>
  </si>
  <si>
    <t>สำนักงานมหาวิทยาลัย</t>
  </si>
  <si>
    <t>คณะผลิตกรรมการเกษตร</t>
  </si>
  <si>
    <t>ส่วนกลาง</t>
  </si>
  <si>
    <t>สระว่ายน้ำ</t>
  </si>
  <si>
    <t>โรงอาหาร</t>
  </si>
  <si>
    <t>หอพักนักศึกษา</t>
  </si>
  <si>
    <t>คณะศิลป์ศาสตร์</t>
  </si>
  <si>
    <t>ศูนย์กล้วยไม้</t>
  </si>
  <si>
    <t>คณะเทคโนโลยีสารสนเทศและการสื่อสาร</t>
  </si>
  <si>
    <t>สำนักวิจัยและส่งเสริมการเกษตร</t>
  </si>
  <si>
    <t>ศูนย์วิจัยพลังงาน</t>
  </si>
  <si>
    <t>ศูนย์อาคารที่พัก</t>
  </si>
  <si>
    <t>คณะวิศวกรรมศาสตร์</t>
  </si>
  <si>
    <t>คณะเทคโนโลยีการประมง</t>
  </si>
  <si>
    <t>มกราคม 66</t>
  </si>
  <si>
    <t>กุมภาพันธ์ 66</t>
  </si>
  <si>
    <t>มีนาคม 66</t>
  </si>
  <si>
    <t>เมษายน 66</t>
  </si>
  <si>
    <t>พฤษภาคม 66</t>
  </si>
  <si>
    <t>มิถุนายน 66</t>
  </si>
  <si>
    <t>กรกฏาคม 66</t>
  </si>
  <si>
    <t>สิงหาคม 66</t>
  </si>
  <si>
    <t>กันยายน 66</t>
  </si>
  <si>
    <t>ตุลาคม 66</t>
  </si>
  <si>
    <t>พฤศจิกายน 66</t>
  </si>
  <si>
    <t>ธันวาคม 66</t>
  </si>
  <si>
    <t>การใช้พลังงานไฟฟ้าของแต่ละคณะ,สำนัก</t>
  </si>
  <si>
    <t>ผลรวมแต่ละหน่วยงาน/ปี</t>
  </si>
  <si>
    <t>สำนักหอสมุด</t>
  </si>
  <si>
    <t>คณะสัตวแพทยศาสตร์</t>
  </si>
  <si>
    <t>คลินิกรักษาสัตว์</t>
  </si>
  <si>
    <t>เช็ดผลรวม</t>
  </si>
  <si>
    <t>ต.ค.-ธ.ค. 66</t>
  </si>
  <si>
    <t>ม.ค.-มิ.ย. 66</t>
  </si>
  <si>
    <t>ผลรวมของมหาวิทยาลัยแม่โจ้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</si>
</sst>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1"/>
      <color indexed="8"/>
      <name val="Tahoma"/>
      <family val="2"/>
      <charset val="222"/>
    </font>
    <font>
      <b/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12" fillId="0" borderId="0" applyBorder="0"/>
  </cellStyleXfs>
  <cellXfs count="72">
    <xf numFmtId="0" fontId="0" fillId="0" borderId="0" xfId="0"/>
    <xf numFmtId="0" fontId="6" fillId="0" borderId="5" xfId="1" applyFont="1" applyBorder="1" applyAlignment="1">
      <alignment horizontal="center"/>
    </xf>
    <xf numFmtId="17" fontId="4" fillId="0" borderId="6" xfId="1" quotePrefix="1" applyNumberFormat="1" applyFont="1" applyBorder="1" applyAlignment="1">
      <alignment horizontal="centerContinuous"/>
    </xf>
    <xf numFmtId="0" fontId="10" fillId="0" borderId="6" xfId="1" applyFont="1" applyBorder="1" applyAlignment="1">
      <alignment horizontal="centerContinuous"/>
    </xf>
    <xf numFmtId="4" fontId="11" fillId="2" borderId="6" xfId="1" applyNumberFormat="1" applyFont="1" applyFill="1" applyBorder="1"/>
    <xf numFmtId="4" fontId="4" fillId="2" borderId="6" xfId="1" applyNumberFormat="1" applyFont="1" applyFill="1" applyBorder="1" applyAlignment="1">
      <alignment horizontal="center"/>
    </xf>
    <xf numFmtId="4" fontId="9" fillId="2" borderId="6" xfId="1" applyNumberFormat="1" applyFont="1" applyFill="1" applyBorder="1"/>
    <xf numFmtId="4" fontId="9" fillId="2" borderId="6" xfId="1" applyNumberFormat="1" applyFont="1" applyFill="1" applyBorder="1" applyAlignment="1">
      <alignment horizontal="center"/>
    </xf>
    <xf numFmtId="17" fontId="1" fillId="0" borderId="0" xfId="1" applyNumberFormat="1" applyFont="1" applyFill="1" applyAlignment="1">
      <alignment horizontal="left"/>
    </xf>
    <xf numFmtId="0" fontId="2" fillId="0" borderId="0" xfId="1" applyFont="1" applyFill="1" applyAlignment="1">
      <alignment shrinkToFit="1"/>
    </xf>
    <xf numFmtId="0" fontId="3" fillId="0" borderId="0" xfId="1" applyFont="1" applyFill="1"/>
    <xf numFmtId="0" fontId="4" fillId="0" borderId="0" xfId="1" applyFont="1" applyFill="1" applyAlignment="1">
      <alignment horizontal="center"/>
    </xf>
    <xf numFmtId="4" fontId="4" fillId="0" borderId="0" xfId="1" applyNumberFormat="1" applyFont="1" applyFill="1" applyAlignment="1">
      <alignment horizontal="center"/>
    </xf>
    <xf numFmtId="4" fontId="3" fillId="0" borderId="0" xfId="1" applyNumberFormat="1" applyFont="1" applyFill="1"/>
    <xf numFmtId="4" fontId="3" fillId="0" borderId="0" xfId="1" applyNumberFormat="1" applyFont="1"/>
    <xf numFmtId="4" fontId="4" fillId="0" borderId="0" xfId="1" applyNumberFormat="1" applyFont="1" applyAlignment="1">
      <alignment horizontal="center"/>
    </xf>
    <xf numFmtId="4" fontId="4" fillId="0" borderId="0" xfId="1" applyNumberFormat="1" applyFont="1" applyFill="1" applyBorder="1" applyAlignment="1">
      <alignment horizontal="center"/>
    </xf>
    <xf numFmtId="0" fontId="2" fillId="0" borderId="0" xfId="1" applyFont="1" applyFill="1"/>
    <xf numFmtId="0" fontId="5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shrinkToFit="1"/>
    </xf>
    <xf numFmtId="17" fontId="4" fillId="0" borderId="4" xfId="1" quotePrefix="1" applyNumberFormat="1" applyFont="1" applyBorder="1" applyAlignment="1">
      <alignment horizontal="centerContinuous"/>
    </xf>
    <xf numFmtId="0" fontId="10" fillId="0" borderId="3" xfId="1" applyFont="1" applyBorder="1" applyAlignment="1">
      <alignment horizontal="centerContinuous"/>
    </xf>
    <xf numFmtId="0" fontId="4" fillId="0" borderId="3" xfId="1" quotePrefix="1" applyFont="1" applyBorder="1" applyAlignment="1">
      <alignment horizontal="centerContinuous"/>
    </xf>
    <xf numFmtId="0" fontId="4" fillId="0" borderId="6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4" fillId="0" borderId="4" xfId="1" quotePrefix="1" applyFont="1" applyBorder="1" applyAlignment="1">
      <alignment horizontal="centerContinuous"/>
    </xf>
    <xf numFmtId="17" fontId="4" fillId="0" borderId="2" xfId="1" quotePrefix="1" applyNumberFormat="1" applyFont="1" applyBorder="1" applyAlignment="1">
      <alignment horizontal="centerContinuous"/>
    </xf>
    <xf numFmtId="0" fontId="5" fillId="0" borderId="5" xfId="1" applyFont="1" applyFill="1" applyBorder="1"/>
    <xf numFmtId="0" fontId="5" fillId="0" borderId="5" xfId="1" applyFont="1" applyFill="1" applyBorder="1" applyAlignment="1">
      <alignment shrinkToFit="1"/>
    </xf>
    <xf numFmtId="0" fontId="6" fillId="0" borderId="5" xfId="1" applyFont="1" applyFill="1" applyBorder="1" applyAlignment="1">
      <alignment horizontal="center"/>
    </xf>
    <xf numFmtId="2" fontId="4" fillId="0" borderId="6" xfId="1" applyNumberFormat="1" applyFont="1" applyFill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5" fillId="0" borderId="2" xfId="1" applyFont="1" applyFill="1" applyBorder="1"/>
    <xf numFmtId="0" fontId="5" fillId="0" borderId="4" xfId="1" applyFont="1" applyFill="1" applyBorder="1" applyAlignment="1">
      <alignment shrinkToFit="1"/>
    </xf>
    <xf numFmtId="0" fontId="3" fillId="0" borderId="9" xfId="1" applyFont="1" applyFill="1" applyBorder="1"/>
    <xf numFmtId="0" fontId="4" fillId="0" borderId="8" xfId="1" applyFont="1" applyFill="1" applyBorder="1" applyAlignment="1">
      <alignment horizontal="center"/>
    </xf>
    <xf numFmtId="0" fontId="3" fillId="0" borderId="9" xfId="1" applyFont="1" applyBorder="1"/>
    <xf numFmtId="0" fontId="4" fillId="0" borderId="8" xfId="1" applyFont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left"/>
    </xf>
    <xf numFmtId="4" fontId="6" fillId="2" borderId="3" xfId="1" applyNumberFormat="1" applyFont="1" applyFill="1" applyBorder="1" applyAlignment="1">
      <alignment horizontal="center" shrinkToFit="1"/>
    </xf>
    <xf numFmtId="4" fontId="4" fillId="2" borderId="3" xfId="1" applyNumberFormat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left"/>
    </xf>
    <xf numFmtId="4" fontId="6" fillId="0" borderId="4" xfId="1" applyNumberFormat="1" applyFont="1" applyFill="1" applyBorder="1" applyAlignment="1">
      <alignment horizontal="center"/>
    </xf>
    <xf numFmtId="4" fontId="4" fillId="0" borderId="8" xfId="1" applyNumberFormat="1" applyFont="1" applyFill="1" applyBorder="1" applyAlignment="1">
      <alignment horizontal="center"/>
    </xf>
    <xf numFmtId="4" fontId="6" fillId="0" borderId="8" xfId="1" applyNumberFormat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Continuous"/>
    </xf>
    <xf numFmtId="0" fontId="13" fillId="2" borderId="3" xfId="1" applyFont="1" applyFill="1" applyBorder="1" applyAlignment="1">
      <alignment horizontal="left" shrinkToFit="1"/>
    </xf>
    <xf numFmtId="4" fontId="4" fillId="0" borderId="3" xfId="1" applyNumberFormat="1" applyFont="1" applyFill="1" applyBorder="1" applyAlignment="1">
      <alignment horizontal="center"/>
    </xf>
    <xf numFmtId="0" fontId="5" fillId="2" borderId="6" xfId="1" applyFont="1" applyFill="1" applyBorder="1" applyAlignment="1">
      <alignment horizontal="left" shrinkToFit="1"/>
    </xf>
    <xf numFmtId="4" fontId="6" fillId="2" borderId="3" xfId="1" applyNumberFormat="1" applyFont="1" applyFill="1" applyBorder="1" applyAlignment="1">
      <alignment horizontal="center"/>
    </xf>
    <xf numFmtId="4" fontId="4" fillId="2" borderId="3" xfId="1" applyNumberFormat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left" shrinkToFit="1"/>
    </xf>
    <xf numFmtId="0" fontId="5" fillId="2" borderId="6" xfId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" fontId="9" fillId="0" borderId="0" xfId="1" applyNumberFormat="1" applyFont="1" applyFill="1"/>
    <xf numFmtId="2" fontId="3" fillId="0" borderId="0" xfId="1" applyNumberFormat="1" applyFont="1" applyFill="1"/>
    <xf numFmtId="4" fontId="4" fillId="0" borderId="4" xfId="1" applyNumberFormat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4" fontId="4" fillId="0" borderId="0" xfId="1" applyNumberFormat="1" applyFont="1" applyFill="1"/>
    <xf numFmtId="4" fontId="11" fillId="0" borderId="4" xfId="1" applyNumberFormat="1" applyFont="1" applyFill="1" applyBorder="1"/>
    <xf numFmtId="4" fontId="9" fillId="0" borderId="4" xfId="1" applyNumberFormat="1" applyFont="1" applyFill="1" applyBorder="1" applyAlignment="1">
      <alignment horizontal="center"/>
    </xf>
    <xf numFmtId="4" fontId="9" fillId="0" borderId="4" xfId="1" applyNumberFormat="1" applyFont="1" applyFill="1" applyBorder="1"/>
    <xf numFmtId="17" fontId="4" fillId="0" borderId="3" xfId="1" quotePrefix="1" applyNumberFormat="1" applyFont="1" applyBorder="1" applyAlignment="1">
      <alignment horizontal="centerContinuous"/>
    </xf>
    <xf numFmtId="0" fontId="9" fillId="0" borderId="0" xfId="1" applyFont="1" applyFill="1"/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6-อาคาร-หักร้านค้าภายในอาคาร"/>
      <sheetName val="2566-คณะ,สำนัก"/>
      <sheetName val="กราฟ65-66 แม่โจ้-ชุมพร1 "/>
      <sheetName val="กราฟ65-66 แม่โจ้-แพร่1"/>
      <sheetName val="กราฟ65-66 ฟาร์มพร้าว1"/>
      <sheetName val="กราฟ65-66 ฟาร์มบ้านโปง"/>
      <sheetName val="กราฟ65-66โครงการแปรรูปผลิต"/>
      <sheetName val="กราฟ65-66 วิทยาลัยพลังงานทดแทน"/>
      <sheetName val="กราฟ65-66 สัตวศาสตร์"/>
      <sheetName val="กราฟ65-66-คลินิกรักษาสัตว์"/>
      <sheetName val="กราฟ65-66 คณะเทคโนโลยีการประมง"/>
      <sheetName val="กราฟ65-66 คณะวิศกรรมศาสตร์"/>
      <sheetName val="กราฟ65-66 ศูนย์อาคารที่พัก"/>
      <sheetName val="กราฟ65-66 ศูนย์วิจัยพลังงาน"/>
      <sheetName val="กราฟ65-66 สำนักวิจัยและส่งเสริม"/>
      <sheetName val="กราฟ65-66 คณะผลิตกรรมการเกษตร"/>
      <sheetName val="กราฟ65-66 คณะสถาปัตยกรรมศาสตร์"/>
      <sheetName val="กราฟ65-66 คณะเทคโนโลยีการสือสาร"/>
      <sheetName val="กราฟ65-66 คณะเศรษศาสตร์"/>
      <sheetName val="กราฟ65-66 คณะวิทยาศาสตร์"/>
      <sheetName val="กราฟ65-66 ศูนย์กล้วยไม้"/>
      <sheetName val="กราฟ65-66 วิทยาลัยบริหารศาสตร์"/>
      <sheetName val="กราฟ65-66 คณะบริหารธุรกิจ"/>
      <sheetName val="กราฟ65-66 สำนักหอสมุด"/>
      <sheetName val="กราฟ65-66 คณะศิลป์ศาสตร์"/>
      <sheetName val="กราฟ65-66 คณะพัฒนาการท่องเที่ยว"/>
      <sheetName val="กราฟ65-66 หอพักนักศึกษา"/>
      <sheetName val="กราฟ65-66 โรงอาหาร"/>
      <sheetName val="กราฟ65-66 สระว่ายน้ำ"/>
      <sheetName val="กราฟ65-66 สำนักงานมหาวิทยาลัย "/>
      <sheetName val="กราฟ64-65 ส่วนกลาง"/>
      <sheetName val="2565-คณะ,สำนัก"/>
      <sheetName val="พื้นที่อาคาร"/>
      <sheetName val="2566-บิลค่าไฟฟ้า"/>
      <sheetName val="กราฟ65-66 มหาวิทยาลัยแม่โจ้"/>
      <sheetName val="กราฟ65-66 คณะสัตวศาสตร์"/>
      <sheetName val="กราฟ65-66 พลังงานทดแทน"/>
      <sheetName val="กราฟ65-66 โครงการแปรรูป"/>
      <sheetName val="กราฟ65-66 โครงการพัฒนา 907 ไร่"/>
      <sheetName val="กราฟ65-66  โครงการพัฒนาบ้านโปง"/>
      <sheetName val="กราฟ65-66เรือนเพาะพันธุ์กัญชา"/>
      <sheetName val="กราฟ65-66 วิจัยพัฒนากัญชง"/>
      <sheetName val="กราฟ65-66 โรงสูบน้ำศรีบุญเรือน"/>
      <sheetName val="กราฟ65-66 หมู่ 6 ตำบลป่าไผ่"/>
      <sheetName val="กราฟ65-66 ฟาร์มพร้าว"/>
      <sheetName val="กราฟ65-66 แม่โจ้-แพร่"/>
      <sheetName val="กราฟ65-66 ศูนย์ประสานงาน แพร่"/>
      <sheetName val="กราฟ65-66 แม่โจ้ - ชุมพร (1)"/>
      <sheetName val="กราฟ65-66 แม่โจ้ - ชุมพร (2)"/>
      <sheetName val="2565-บิลค่าไฟฟ้า"/>
    </sheetNames>
    <sheetDataSet>
      <sheetData sheetId="0">
        <row r="29">
          <cell r="F29">
            <v>99099.840000000026</v>
          </cell>
          <cell r="G29">
            <v>536963.90307944163</v>
          </cell>
          <cell r="H29">
            <v>130431.77000000011</v>
          </cell>
          <cell r="I29">
            <v>726713.22919058194</v>
          </cell>
          <cell r="J29">
            <v>124071.60999999983</v>
          </cell>
          <cell r="K29">
            <v>689802.66268286225</v>
          </cell>
          <cell r="L29">
            <v>117312.00000000004</v>
          </cell>
          <cell r="M29">
            <v>658242.43690548826</v>
          </cell>
          <cell r="N29">
            <v>120994.53000000003</v>
          </cell>
          <cell r="O29">
            <v>596600.49226656929</v>
          </cell>
          <cell r="P29">
            <v>129935.35999999993</v>
          </cell>
          <cell r="Q29">
            <v>652110.32831928134</v>
          </cell>
          <cell r="R29">
            <v>219090.35000000012</v>
          </cell>
          <cell r="S29">
            <v>1086974.3954051689</v>
          </cell>
          <cell r="T29">
            <v>170633.85999999993</v>
          </cell>
          <cell r="U29">
            <v>840843.83121320058</v>
          </cell>
          <cell r="V29">
            <v>174486.51999999996</v>
          </cell>
          <cell r="W29">
            <v>729683.05441078602</v>
          </cell>
          <cell r="X29">
            <v>160929.13000000003</v>
          </cell>
          <cell r="Y29">
            <v>661527.31703393604</v>
          </cell>
          <cell r="Z29">
            <v>119879.85000000002</v>
          </cell>
          <cell r="AA29">
            <v>497341.23107197258</v>
          </cell>
          <cell r="AB29">
            <v>173569.01000000007</v>
          </cell>
          <cell r="AC29">
            <v>701747.54222155048</v>
          </cell>
        </row>
        <row r="45">
          <cell r="F45">
            <v>29046.190000000002</v>
          </cell>
          <cell r="G45">
            <v>157379.1679127122</v>
          </cell>
          <cell r="H45">
            <v>26227.89</v>
          </cell>
          <cell r="I45">
            <v>146141.27159836231</v>
          </cell>
          <cell r="J45">
            <v>28319.3</v>
          </cell>
          <cell r="K45">
            <v>157444.14935294297</v>
          </cell>
          <cell r="L45">
            <v>34099.089999999997</v>
          </cell>
          <cell r="M45">
            <v>191378.25061347449</v>
          </cell>
          <cell r="N45">
            <v>41619.379999999997</v>
          </cell>
          <cell r="O45">
            <v>205244.97425466438</v>
          </cell>
          <cell r="P45">
            <v>37559.910000000003</v>
          </cell>
          <cell r="Q45">
            <v>188463.3217257158</v>
          </cell>
          <cell r="R45">
            <v>44725.75</v>
          </cell>
          <cell r="S45">
            <v>221916.39977492995</v>
          </cell>
          <cell r="T45">
            <v>43963.95</v>
          </cell>
          <cell r="U45">
            <v>216630.151305445</v>
          </cell>
          <cell r="V45">
            <v>43102.46</v>
          </cell>
          <cell r="W45">
            <v>180265.355367588</v>
          </cell>
          <cell r="X45">
            <v>39609.93</v>
          </cell>
          <cell r="Y45">
            <v>162830.21701676218</v>
          </cell>
          <cell r="Z45">
            <v>36565.71</v>
          </cell>
          <cell r="AA45">
            <v>151671.60651675641</v>
          </cell>
          <cell r="AB45">
            <v>22290.63</v>
          </cell>
          <cell r="AC45">
            <v>90129.039558230521</v>
          </cell>
        </row>
        <row r="47">
          <cell r="F47">
            <v>5100</v>
          </cell>
          <cell r="G47">
            <v>27620.643137999999</v>
          </cell>
          <cell r="H47">
            <v>3228</v>
          </cell>
          <cell r="I47">
            <v>17991.981297959999</v>
          </cell>
          <cell r="J47">
            <v>3250</v>
          </cell>
          <cell r="K47">
            <v>18067.785482499999</v>
          </cell>
          <cell r="L47">
            <v>5712</v>
          </cell>
          <cell r="M47">
            <v>32064.5007816</v>
          </cell>
          <cell r="N47">
            <v>6350</v>
          </cell>
          <cell r="O47">
            <v>31319.345412999999</v>
          </cell>
          <cell r="P47">
            <v>5100</v>
          </cell>
          <cell r="Q47">
            <v>25584.524237999998</v>
          </cell>
          <cell r="R47">
            <v>6127</v>
          </cell>
          <cell r="S47">
            <v>30405.806820839996</v>
          </cell>
          <cell r="T47">
            <v>7150</v>
          </cell>
          <cell r="U47">
            <v>35219.134664999998</v>
          </cell>
          <cell r="V47">
            <v>5450</v>
          </cell>
          <cell r="W47">
            <v>22800.22651</v>
          </cell>
          <cell r="X47">
            <v>5300</v>
          </cell>
          <cell r="Y47">
            <v>21790.041261999999</v>
          </cell>
          <cell r="Z47">
            <v>7234</v>
          </cell>
          <cell r="AA47">
            <v>29994.745380560002</v>
          </cell>
          <cell r="AB47">
            <v>2496</v>
          </cell>
          <cell r="AC47">
            <v>10094.366505600001</v>
          </cell>
        </row>
        <row r="49">
          <cell r="F49">
            <v>1064</v>
          </cell>
          <cell r="G49">
            <v>5762.4243723200007</v>
          </cell>
          <cell r="H49">
            <v>4372</v>
          </cell>
          <cell r="I49">
            <v>24368.321634039999</v>
          </cell>
          <cell r="J49">
            <v>3800</v>
          </cell>
          <cell r="K49">
            <v>21125.410717999999</v>
          </cell>
          <cell r="L49">
            <v>111</v>
          </cell>
          <cell r="M49">
            <v>623.10216854999999</v>
          </cell>
          <cell r="N49">
            <v>3143</v>
          </cell>
          <cell r="O49">
            <v>15501.84293434</v>
          </cell>
          <cell r="P49">
            <v>4350</v>
          </cell>
          <cell r="Q49">
            <v>21822.094202999997</v>
          </cell>
          <cell r="R49">
            <v>441</v>
          </cell>
          <cell r="S49">
            <v>2188.5034777199999</v>
          </cell>
          <cell r="T49">
            <v>6274</v>
          </cell>
          <cell r="U49">
            <v>30904.1749494</v>
          </cell>
          <cell r="V49">
            <v>4512.3</v>
          </cell>
          <cell r="W49">
            <v>18877.33249194</v>
          </cell>
          <cell r="X49">
            <v>3522.7</v>
          </cell>
          <cell r="Y49">
            <v>14482.977047857998</v>
          </cell>
          <cell r="Z49">
            <v>6296</v>
          </cell>
          <cell r="AA49">
            <v>26105.462664639999</v>
          </cell>
          <cell r="AB49">
            <v>4240</v>
          </cell>
          <cell r="AC49">
            <v>17147.481564000002</v>
          </cell>
        </row>
        <row r="62">
          <cell r="F62">
            <v>74169.000000000029</v>
          </cell>
          <cell r="G62">
            <v>401695.77370982023</v>
          </cell>
          <cell r="H62">
            <v>87709.000000000029</v>
          </cell>
          <cell r="I62">
            <v>488853.77295023005</v>
          </cell>
          <cell r="J62">
            <v>68956.999999999985</v>
          </cell>
          <cell r="K62">
            <v>383355.62323696993</v>
          </cell>
          <cell r="L62">
            <v>21829.999999999945</v>
          </cell>
          <cell r="M62">
            <v>122537.91492349969</v>
          </cell>
          <cell r="N62">
            <v>21030.00000000004</v>
          </cell>
          <cell r="O62">
            <v>103720.3956062002</v>
          </cell>
          <cell r="P62">
            <v>29012.999999999949</v>
          </cell>
          <cell r="Q62">
            <v>145552.55964913973</v>
          </cell>
          <cell r="R62">
            <v>129888.00000000012</v>
          </cell>
          <cell r="S62">
            <v>644568.92689376045</v>
          </cell>
          <cell r="T62">
            <v>128930.99999999991</v>
          </cell>
          <cell r="U62">
            <v>635100.61954409955</v>
          </cell>
          <cell r="V62">
            <v>137030.00000000009</v>
          </cell>
          <cell r="W62">
            <v>573252.3748860003</v>
          </cell>
          <cell r="X62">
            <v>135658.99999999994</v>
          </cell>
          <cell r="Y62">
            <v>557732.71340705978</v>
          </cell>
          <cell r="Z62">
            <v>85610.999999999971</v>
          </cell>
          <cell r="AA62">
            <v>354985.34067803994</v>
          </cell>
          <cell r="AB62">
            <v>97982.999999999971</v>
          </cell>
          <cell r="AC62">
            <v>396248.86006304994</v>
          </cell>
        </row>
        <row r="67">
          <cell r="F67">
            <v>9518.0399999999554</v>
          </cell>
          <cell r="G67">
            <v>51571.913927934962</v>
          </cell>
          <cell r="H67">
            <v>10569.950000000041</v>
          </cell>
          <cell r="I67">
            <v>58889.666556596727</v>
          </cell>
          <cell r="J67">
            <v>12222.429999999966</v>
          </cell>
          <cell r="K67">
            <v>67954.1948151221</v>
          </cell>
          <cell r="L67">
            <v>8403.260000000033</v>
          </cell>
          <cell r="M67">
            <v>47156.891614243184</v>
          </cell>
          <cell r="N67">
            <v>13645.870000000006</v>
          </cell>
          <cell r="O67">
            <v>67284.944779830636</v>
          </cell>
          <cell r="P67">
            <v>8851.1999999999498</v>
          </cell>
          <cell r="Q67">
            <v>44417.874227655746</v>
          </cell>
          <cell r="R67">
            <v>16892.360000000055</v>
          </cell>
          <cell r="S67">
            <v>83811.91127329148</v>
          </cell>
          <cell r="T67">
            <v>16501.359999999957</v>
          </cell>
          <cell r="U67">
            <v>81326.68478321578</v>
          </cell>
          <cell r="V67">
            <v>7468.25</v>
          </cell>
          <cell r="W67">
            <v>31243.631492349999</v>
          </cell>
          <cell r="X67">
            <v>21710.540000000041</v>
          </cell>
          <cell r="Y67">
            <v>89238.71649021178</v>
          </cell>
          <cell r="Z67">
            <v>15798.409999999989</v>
          </cell>
          <cell r="AA67">
            <v>65544.827176624356</v>
          </cell>
          <cell r="AB67">
            <v>11518.92999999996</v>
          </cell>
          <cell r="AC67">
            <v>46553.763822435343</v>
          </cell>
        </row>
        <row r="69">
          <cell r="F69">
            <v>1913.4099999999999</v>
          </cell>
          <cell r="G69">
            <v>10362.6695660158</v>
          </cell>
          <cell r="H69">
            <v>2251.69</v>
          </cell>
          <cell r="I69">
            <v>12550.298751178299</v>
          </cell>
          <cell r="J69">
            <v>2518.7399999999998</v>
          </cell>
          <cell r="K69">
            <v>14002.4781557514</v>
          </cell>
          <cell r="L69">
            <v>2239.2399999999998</v>
          </cell>
          <cell r="M69">
            <v>12570.047746881999</v>
          </cell>
          <cell r="N69">
            <v>3312</v>
          </cell>
          <cell r="O69">
            <v>16335.38141856</v>
          </cell>
          <cell r="P69">
            <v>3180.63</v>
          </cell>
          <cell r="Q69">
            <v>15955.863789629399</v>
          </cell>
          <cell r="R69">
            <v>6693.9</v>
          </cell>
          <cell r="S69">
            <v>33219.100747187993</v>
          </cell>
          <cell r="T69">
            <v>5563.24</v>
          </cell>
          <cell r="U69">
            <v>27403.146676043998</v>
          </cell>
          <cell r="V69">
            <v>6124.01</v>
          </cell>
          <cell r="W69">
            <v>25619.966082478004</v>
          </cell>
          <cell r="X69">
            <v>4638.6499999999996</v>
          </cell>
          <cell r="Y69">
            <v>19071.014132070995</v>
          </cell>
          <cell r="Z69">
            <v>2679.1</v>
          </cell>
          <cell r="AA69">
            <v>11108.504610043999</v>
          </cell>
          <cell r="AB69">
            <v>2749.44</v>
          </cell>
          <cell r="AC69">
            <v>11119.332950784001</v>
          </cell>
        </row>
        <row r="73">
          <cell r="F73">
            <v>20996.36</v>
          </cell>
          <cell r="G73">
            <v>113746.2661449368</v>
          </cell>
          <cell r="H73">
            <v>20311.09</v>
          </cell>
          <cell r="I73">
            <v>113196.1217899363</v>
          </cell>
          <cell r="J73">
            <v>33593.360000000001</v>
          </cell>
          <cell r="K73">
            <v>186761.91509642961</v>
          </cell>
          <cell r="L73">
            <v>33469.729999999996</v>
          </cell>
          <cell r="M73">
            <v>187847.39841957649</v>
          </cell>
          <cell r="N73">
            <v>40130.449999999997</v>
          </cell>
          <cell r="O73">
            <v>197912.957052571</v>
          </cell>
          <cell r="P73">
            <v>31197.14</v>
          </cell>
          <cell r="Q73">
            <v>156522.27379013319</v>
          </cell>
          <cell r="R73">
            <v>44122.53</v>
          </cell>
          <cell r="S73">
            <v>218935.70720648757</v>
          </cell>
          <cell r="T73">
            <v>39751.370000000003</v>
          </cell>
          <cell r="U73">
            <v>195837.28575674701</v>
          </cell>
          <cell r="V73">
            <v>43030.77</v>
          </cell>
          <cell r="W73">
            <v>179988.67235040601</v>
          </cell>
          <cell r="X73">
            <v>43659.48</v>
          </cell>
          <cell r="Y73">
            <v>179483.71937155921</v>
          </cell>
          <cell r="Z73">
            <v>26017.329999999998</v>
          </cell>
          <cell r="AA73">
            <v>107892.43547603719</v>
          </cell>
          <cell r="AB73">
            <v>23915.26</v>
          </cell>
          <cell r="AC73">
            <v>96694.470526760997</v>
          </cell>
        </row>
        <row r="77">
          <cell r="F77">
            <v>8671.9500000000007</v>
          </cell>
          <cell r="G77">
            <v>46965.654168740999</v>
          </cell>
          <cell r="H77">
            <v>8691.98</v>
          </cell>
          <cell r="I77">
            <v>48446.698141958601</v>
          </cell>
          <cell r="J77">
            <v>10995.41</v>
          </cell>
          <cell r="K77">
            <v>61126.987437580101</v>
          </cell>
          <cell r="L77">
            <v>4695.6400000000003</v>
          </cell>
          <cell r="M77">
            <v>26359.130330902004</v>
          </cell>
          <cell r="N77">
            <v>10918.7</v>
          </cell>
          <cell r="O77">
            <v>53852.997915106003</v>
          </cell>
          <cell r="P77">
            <v>8020.26</v>
          </cell>
          <cell r="Q77">
            <v>40234.222816678797</v>
          </cell>
          <cell r="R77">
            <v>27927.33</v>
          </cell>
          <cell r="S77">
            <v>138591.9701325036</v>
          </cell>
          <cell r="T77">
            <v>17679.989999999998</v>
          </cell>
          <cell r="U77">
            <v>87087.26555046899</v>
          </cell>
          <cell r="V77">
            <v>25155.81</v>
          </cell>
          <cell r="W77">
            <v>105240.03046651802</v>
          </cell>
          <cell r="X77">
            <v>19990.379999999997</v>
          </cell>
          <cell r="Y77">
            <v>82187.01981944518</v>
          </cell>
          <cell r="Z77">
            <v>18587.940000000002</v>
          </cell>
          <cell r="AA77">
            <v>77072.232160509608</v>
          </cell>
          <cell r="AB77">
            <v>12179.11</v>
          </cell>
          <cell r="AC77">
            <v>49254.9679695585</v>
          </cell>
        </row>
        <row r="79">
          <cell r="F79">
            <v>7058.68</v>
          </cell>
          <cell r="G79">
            <v>38258.045599999998</v>
          </cell>
          <cell r="H79">
            <v>8512.25</v>
          </cell>
          <cell r="I79">
            <v>47413.232500000006</v>
          </cell>
          <cell r="J79">
            <v>8854.25</v>
          </cell>
          <cell r="K79">
            <v>49223.596802592503</v>
          </cell>
          <cell r="L79">
            <v>8419.07</v>
          </cell>
          <cell r="M79">
            <v>47260.7276952635</v>
          </cell>
          <cell r="N79">
            <v>9886.61</v>
          </cell>
          <cell r="O79">
            <v>48762.543866711807</v>
          </cell>
          <cell r="P79">
            <v>10235.48</v>
          </cell>
          <cell r="Q79">
            <v>51347.036499522394</v>
          </cell>
          <cell r="R79">
            <v>19473.3</v>
          </cell>
          <cell r="S79">
            <v>96638.060709035984</v>
          </cell>
          <cell r="T79">
            <v>18307.95</v>
          </cell>
          <cell r="U79">
            <v>90180.441467144992</v>
          </cell>
          <cell r="V79">
            <v>16734.71</v>
          </cell>
          <cell r="W79">
            <v>70010.124509938003</v>
          </cell>
          <cell r="X79">
            <v>15287.69</v>
          </cell>
          <cell r="Y79">
            <v>62852.716207672594</v>
          </cell>
          <cell r="Z79">
            <v>9465.7099999999991</v>
          </cell>
          <cell r="AA79">
            <v>39248.211403956397</v>
          </cell>
          <cell r="AB79">
            <v>8256.3799999999992</v>
          </cell>
          <cell r="AC79">
            <v>33390.595244192999</v>
          </cell>
        </row>
        <row r="83">
          <cell r="F83">
            <v>8667.0400000000009</v>
          </cell>
          <cell r="G83">
            <v>46975.356799999994</v>
          </cell>
          <cell r="H83">
            <v>9734.06</v>
          </cell>
          <cell r="I83">
            <v>54218.714200000002</v>
          </cell>
          <cell r="J83">
            <v>12853</v>
          </cell>
          <cell r="K83">
            <v>71462.679999999993</v>
          </cell>
          <cell r="L83">
            <v>13003.38</v>
          </cell>
          <cell r="M83">
            <v>72948.96179999999</v>
          </cell>
          <cell r="N83">
            <v>15010.59</v>
          </cell>
          <cell r="O83">
            <v>74002.208700000003</v>
          </cell>
          <cell r="P83">
            <v>14691.48</v>
          </cell>
          <cell r="Q83">
            <v>73751.229599999991</v>
          </cell>
          <cell r="R83">
            <v>18284.95</v>
          </cell>
          <cell r="S83">
            <v>90693.351999999999</v>
          </cell>
          <cell r="T83">
            <v>15742.01</v>
          </cell>
          <cell r="U83">
            <v>77608.109299999996</v>
          </cell>
          <cell r="V83">
            <v>15865.67</v>
          </cell>
          <cell r="W83">
            <v>66318.500599999999</v>
          </cell>
          <cell r="X83">
            <v>14867.09</v>
          </cell>
          <cell r="Y83">
            <v>61103.7399</v>
          </cell>
          <cell r="Z83">
            <v>10330.209999999999</v>
          </cell>
          <cell r="AA83">
            <v>42870.371500000001</v>
          </cell>
          <cell r="AB83">
            <v>8170.18</v>
          </cell>
          <cell r="AC83">
            <v>33007.527199999997</v>
          </cell>
        </row>
        <row r="91">
          <cell r="F91">
            <v>66713.06</v>
          </cell>
          <cell r="G91">
            <v>361485.39928388258</v>
          </cell>
          <cell r="H91">
            <v>71880.639999999999</v>
          </cell>
          <cell r="I91">
            <v>400470.57275482884</v>
          </cell>
          <cell r="J91">
            <v>94626.61</v>
          </cell>
          <cell r="K91">
            <v>526101.45482775988</v>
          </cell>
          <cell r="L91">
            <v>91620.150000000009</v>
          </cell>
          <cell r="M91">
            <v>514094.98519783356</v>
          </cell>
          <cell r="N91">
            <v>116180.73</v>
          </cell>
          <cell r="O91">
            <v>572861.5681349464</v>
          </cell>
          <cell r="P91">
            <v>106527.41</v>
          </cell>
          <cell r="Q91">
            <v>534641.267801143</v>
          </cell>
          <cell r="R91">
            <v>126895.52799999999</v>
          </cell>
          <cell r="S91">
            <v>629525.07143418258</v>
          </cell>
          <cell r="T91">
            <v>117389.19</v>
          </cell>
          <cell r="U91">
            <v>578544.20000209298</v>
          </cell>
          <cell r="V91">
            <v>115506.90000000001</v>
          </cell>
          <cell r="W91">
            <v>482970.39219575201</v>
          </cell>
          <cell r="X91">
            <v>101319.15000000001</v>
          </cell>
          <cell r="Y91">
            <v>416470.00805606984</v>
          </cell>
          <cell r="Z91">
            <v>89918.39</v>
          </cell>
          <cell r="AA91">
            <v>373049.69524714915</v>
          </cell>
          <cell r="AB91">
            <v>77137.16</v>
          </cell>
          <cell r="AC91">
            <v>311751.04239145701</v>
          </cell>
        </row>
        <row r="93">
          <cell r="F93">
            <v>3831.4</v>
          </cell>
          <cell r="G93">
            <v>20750.143552732003</v>
          </cell>
          <cell r="H93">
            <v>4241.3</v>
          </cell>
          <cell r="I93">
            <v>23639.835898091002</v>
          </cell>
          <cell r="J93">
            <v>6680.69</v>
          </cell>
          <cell r="K93">
            <v>37140.084244640901</v>
          </cell>
          <cell r="L93">
            <v>5247.77</v>
          </cell>
          <cell r="M93">
            <v>29458.530333798502</v>
          </cell>
          <cell r="N93">
            <v>7202.04</v>
          </cell>
          <cell r="O93">
            <v>35521.760383975197</v>
          </cell>
          <cell r="P93">
            <v>9375.07</v>
          </cell>
          <cell r="Q93">
            <v>47030.726597636596</v>
          </cell>
          <cell r="R93">
            <v>14916.51</v>
          </cell>
          <cell r="S93">
            <v>74024.566917109201</v>
          </cell>
          <cell r="T93">
            <v>13286</v>
          </cell>
          <cell r="U93">
            <v>65443.555686599997</v>
          </cell>
          <cell r="V93">
            <v>12426.49</v>
          </cell>
          <cell r="W93">
            <v>51986.566371421999</v>
          </cell>
          <cell r="X93">
            <v>10421.81</v>
          </cell>
          <cell r="Y93">
            <v>42847.484891457396</v>
          </cell>
          <cell r="Z93">
            <v>6964.73</v>
          </cell>
          <cell r="AA93">
            <v>28878.255874253198</v>
          </cell>
          <cell r="AB93">
            <v>7272.89</v>
          </cell>
          <cell r="AC93">
            <v>29413.147922641503</v>
          </cell>
        </row>
        <row r="95">
          <cell r="F95">
            <v>1226</v>
          </cell>
          <cell r="G95">
            <v>6639.7859778800002</v>
          </cell>
          <cell r="H95">
            <v>1620.7900000000373</v>
          </cell>
          <cell r="I95">
            <v>9033.836235415507</v>
          </cell>
          <cell r="J95">
            <v>1760.4899999999907</v>
          </cell>
          <cell r="K95">
            <v>9787.1248197188488</v>
          </cell>
          <cell r="L95">
            <v>1440.4400000000023</v>
          </cell>
          <cell r="M95">
            <v>8085.957546542013</v>
          </cell>
          <cell r="N95">
            <v>2411.359999999986</v>
          </cell>
          <cell r="O95">
            <v>11893.262481116732</v>
          </cell>
          <cell r="P95">
            <v>2004.1199999999953</v>
          </cell>
          <cell r="Q95">
            <v>10053.815042325576</v>
          </cell>
          <cell r="R95">
            <v>4749.4000000000233</v>
          </cell>
          <cell r="S95">
            <v>23569.338814248113</v>
          </cell>
          <cell r="T95">
            <v>3321.4799999999814</v>
          </cell>
          <cell r="U95">
            <v>16360.790406587907</v>
          </cell>
          <cell r="V95">
            <v>4242.320000000007</v>
          </cell>
          <cell r="W95">
            <v>17747.863656496029</v>
          </cell>
          <cell r="X95">
            <v>3029.5599999999977</v>
          </cell>
          <cell r="Y95">
            <v>12455.516491642389</v>
          </cell>
          <cell r="Z95">
            <v>3804.8800000000047</v>
          </cell>
          <cell r="AA95">
            <v>15776.39021337922</v>
          </cell>
          <cell r="AB95">
            <v>1018.5</v>
          </cell>
          <cell r="AC95">
            <v>4119.0353709750007</v>
          </cell>
        </row>
        <row r="99">
          <cell r="F99">
            <v>5949.58</v>
          </cell>
          <cell r="G99">
            <v>32245.651569280002</v>
          </cell>
          <cell r="H99">
            <v>6370.79</v>
          </cell>
          <cell r="I99">
            <v>35485.460435009998</v>
          </cell>
          <cell r="J99">
            <v>9334.39</v>
          </cell>
          <cell r="K99">
            <v>51898.906544229991</v>
          </cell>
          <cell r="L99">
            <v>8442.16</v>
          </cell>
          <cell r="M99">
            <v>47361.648176000002</v>
          </cell>
          <cell r="N99">
            <v>11102.66</v>
          </cell>
          <cell r="O99">
            <v>54739.253547199995</v>
          </cell>
          <cell r="P99">
            <v>10384.700000000001</v>
          </cell>
          <cell r="Q99">
            <v>52126.807926399997</v>
          </cell>
          <cell r="R99">
            <v>14815.14</v>
          </cell>
          <cell r="S99">
            <v>73487.499771079994</v>
          </cell>
          <cell r="T99">
            <v>10895.74</v>
          </cell>
          <cell r="U99">
            <v>53712.243940399996</v>
          </cell>
          <cell r="V99">
            <v>11300.01</v>
          </cell>
          <cell r="W99">
            <v>47236.094979599999</v>
          </cell>
          <cell r="X99">
            <v>10031.620000000001</v>
          </cell>
          <cell r="Y99">
            <v>41230.545414680004</v>
          </cell>
          <cell r="Z99">
            <v>9886.51</v>
          </cell>
          <cell r="AA99">
            <v>41025.664792800002</v>
          </cell>
          <cell r="AB99">
            <v>9302.5400000000009</v>
          </cell>
          <cell r="AC99">
            <v>37582.13929685</v>
          </cell>
        </row>
        <row r="130">
          <cell r="F130">
            <v>45563.21</v>
          </cell>
          <cell r="G130">
            <v>246862.27454481978</v>
          </cell>
          <cell r="H130">
            <v>39001.25</v>
          </cell>
          <cell r="I130">
            <v>217325.76760423751</v>
          </cell>
          <cell r="J130">
            <v>46210.17</v>
          </cell>
          <cell r="K130">
            <v>256907.76541472372</v>
          </cell>
          <cell r="L130">
            <v>52781.32</v>
          </cell>
          <cell r="M130">
            <v>296207.84467242594</v>
          </cell>
          <cell r="N130">
            <v>67922.14</v>
          </cell>
          <cell r="O130">
            <v>334931.39977981319</v>
          </cell>
          <cell r="P130">
            <v>49896.259999999995</v>
          </cell>
          <cell r="Q130">
            <v>250370.56618887876</v>
          </cell>
          <cell r="R130">
            <v>76979.540000000008</v>
          </cell>
          <cell r="S130">
            <v>381934.65409405687</v>
          </cell>
          <cell r="T130">
            <v>64061.03</v>
          </cell>
          <cell r="U130">
            <v>315661.12638219295</v>
          </cell>
          <cell r="V130">
            <v>57304.460000000006</v>
          </cell>
          <cell r="W130">
            <v>239669.90759298796</v>
          </cell>
          <cell r="X130">
            <v>56120.92</v>
          </cell>
          <cell r="Y130">
            <v>230699.37613365683</v>
          </cell>
          <cell r="Z130">
            <v>50384.800000000003</v>
          </cell>
          <cell r="AA130">
            <v>208989.89197415198</v>
          </cell>
          <cell r="AB130">
            <v>38191.47</v>
          </cell>
          <cell r="AC130">
            <v>154385.14162415452</v>
          </cell>
        </row>
        <row r="138">
          <cell r="F138">
            <v>4292</v>
          </cell>
          <cell r="G138">
            <v>23262.639999999999</v>
          </cell>
          <cell r="H138">
            <v>2845</v>
          </cell>
          <cell r="I138">
            <v>15846.650000000001</v>
          </cell>
          <cell r="J138">
            <v>2817</v>
          </cell>
          <cell r="K138">
            <v>15662.519999999999</v>
          </cell>
          <cell r="L138">
            <v>6715</v>
          </cell>
          <cell r="M138">
            <v>37671.15</v>
          </cell>
          <cell r="N138">
            <v>8209</v>
          </cell>
          <cell r="O138">
            <v>40470.369999999995</v>
          </cell>
          <cell r="P138">
            <v>5500</v>
          </cell>
          <cell r="Q138">
            <v>27609.999999999996</v>
          </cell>
          <cell r="R138">
            <v>8857</v>
          </cell>
          <cell r="S138">
            <v>43930.719999999994</v>
          </cell>
          <cell r="T138">
            <v>7084</v>
          </cell>
          <cell r="U138">
            <v>34924.120000000003</v>
          </cell>
          <cell r="V138">
            <v>6463</v>
          </cell>
          <cell r="W138">
            <v>27015.34</v>
          </cell>
          <cell r="X138">
            <v>5539</v>
          </cell>
          <cell r="Y138">
            <v>22765.290000000005</v>
          </cell>
          <cell r="Z138">
            <v>6731</v>
          </cell>
          <cell r="AA138">
            <v>27933.650000000005</v>
          </cell>
          <cell r="AB138">
            <v>905</v>
          </cell>
          <cell r="AC138">
            <v>3656.2000000000003</v>
          </cell>
        </row>
        <row r="140">
          <cell r="F140">
            <v>1189</v>
          </cell>
          <cell r="G140">
            <v>6444.38</v>
          </cell>
          <cell r="H140">
            <v>611</v>
          </cell>
          <cell r="I140">
            <v>3403.27</v>
          </cell>
          <cell r="J140">
            <v>806</v>
          </cell>
          <cell r="K140">
            <v>4481.3599999999997</v>
          </cell>
          <cell r="L140">
            <v>507</v>
          </cell>
          <cell r="M140">
            <v>2844.27</v>
          </cell>
          <cell r="N140">
            <v>799</v>
          </cell>
          <cell r="O140">
            <v>3939.0699999999997</v>
          </cell>
          <cell r="P140">
            <v>481</v>
          </cell>
          <cell r="Q140">
            <v>2414.62</v>
          </cell>
          <cell r="R140">
            <v>536</v>
          </cell>
          <cell r="S140">
            <v>2658.56</v>
          </cell>
          <cell r="T140">
            <v>511</v>
          </cell>
          <cell r="U140">
            <v>2519.23</v>
          </cell>
          <cell r="V140">
            <v>376</v>
          </cell>
          <cell r="W140">
            <v>1571.6799999999998</v>
          </cell>
          <cell r="X140">
            <v>385</v>
          </cell>
          <cell r="Y140">
            <v>1582.3500000000001</v>
          </cell>
          <cell r="Z140">
            <v>681</v>
          </cell>
          <cell r="AA140">
            <v>2826.15</v>
          </cell>
          <cell r="AB140">
            <v>181</v>
          </cell>
          <cell r="AC140">
            <v>731.24</v>
          </cell>
        </row>
        <row r="142">
          <cell r="F142">
            <v>10075.9</v>
          </cell>
          <cell r="G142">
            <v>54611.377999999997</v>
          </cell>
          <cell r="H142">
            <v>11041.26</v>
          </cell>
          <cell r="I142">
            <v>61499.818200000002</v>
          </cell>
          <cell r="J142">
            <v>14166.58</v>
          </cell>
          <cell r="K142">
            <v>78766.184799999988</v>
          </cell>
          <cell r="L142">
            <v>13100.01</v>
          </cell>
          <cell r="M142">
            <v>73491.056100000002</v>
          </cell>
          <cell r="N142">
            <v>17219.900000000001</v>
          </cell>
          <cell r="O142">
            <v>84894.107000000004</v>
          </cell>
          <cell r="P142">
            <v>15600.54</v>
          </cell>
          <cell r="Q142">
            <v>78314.710800000001</v>
          </cell>
          <cell r="R142">
            <v>16996.25</v>
          </cell>
          <cell r="S142">
            <v>84301.4</v>
          </cell>
          <cell r="T142">
            <v>17139.080000000002</v>
          </cell>
          <cell r="U142">
            <v>84495.664400000009</v>
          </cell>
          <cell r="V142">
            <v>12526.87</v>
          </cell>
          <cell r="W142">
            <v>52362.316599999998</v>
          </cell>
          <cell r="X142">
            <v>13942.17</v>
          </cell>
          <cell r="Y142">
            <v>57302.318700000003</v>
          </cell>
          <cell r="Z142">
            <v>10387.39</v>
          </cell>
          <cell r="AA142">
            <v>43107.6685</v>
          </cell>
          <cell r="AB142">
            <v>11665.83</v>
          </cell>
          <cell r="AC142">
            <v>47129.953200000004</v>
          </cell>
        </row>
        <row r="151">
          <cell r="F151">
            <v>32058.520000000004</v>
          </cell>
          <cell r="G151">
            <v>173651.40531647758</v>
          </cell>
          <cell r="H151">
            <v>31123.18</v>
          </cell>
          <cell r="I151">
            <v>173456.00399994262</v>
          </cell>
          <cell r="J151">
            <v>34245.81</v>
          </cell>
          <cell r="K151">
            <v>190386.43510252409</v>
          </cell>
          <cell r="L151">
            <v>39008.620000000003</v>
          </cell>
          <cell r="M151">
            <v>218950.739644891</v>
          </cell>
          <cell r="N151">
            <v>41162.480000000003</v>
          </cell>
          <cell r="O151">
            <v>203003.3332081424</v>
          </cell>
          <cell r="P151">
            <v>36757.379999999997</v>
          </cell>
          <cell r="Q151">
            <v>184412.19914054437</v>
          </cell>
          <cell r="R151">
            <v>48173.86</v>
          </cell>
          <cell r="S151">
            <v>239047.03178907119</v>
          </cell>
          <cell r="T151">
            <v>43971.130000000005</v>
          </cell>
          <cell r="U151">
            <v>216631.27545800302</v>
          </cell>
          <cell r="V151">
            <v>44989.69</v>
          </cell>
          <cell r="W151">
            <v>188191.27700838202</v>
          </cell>
          <cell r="X151">
            <v>41953.479999999996</v>
          </cell>
          <cell r="Y151">
            <v>172474.0442103192</v>
          </cell>
          <cell r="Z151">
            <v>36603.4</v>
          </cell>
          <cell r="AA151">
            <v>151800.631869256</v>
          </cell>
          <cell r="AB151">
            <v>31235.34</v>
          </cell>
          <cell r="AC151">
            <v>126314.912731149</v>
          </cell>
        </row>
        <row r="157">
          <cell r="F157">
            <v>24854.999999999996</v>
          </cell>
          <cell r="G157">
            <v>134688.74814851998</v>
          </cell>
          <cell r="H157">
            <v>16064</v>
          </cell>
          <cell r="I157">
            <v>89489.193974980008</v>
          </cell>
          <cell r="J157">
            <v>11622</v>
          </cell>
          <cell r="K157">
            <v>64616.248574400001</v>
          </cell>
          <cell r="L157">
            <v>13933.000000000005</v>
          </cell>
          <cell r="M157">
            <v>78180.155914800038</v>
          </cell>
          <cell r="N157">
            <v>15045</v>
          </cell>
          <cell r="O157">
            <v>74185.57331172</v>
          </cell>
          <cell r="P157">
            <v>8206.9999999999909</v>
          </cell>
          <cell r="Q157">
            <v>41183.463213499956</v>
          </cell>
          <cell r="R157">
            <v>19921.000000000004</v>
          </cell>
          <cell r="S157">
            <v>98826.805687720014</v>
          </cell>
          <cell r="T157">
            <v>25007</v>
          </cell>
          <cell r="U157">
            <v>123255.5334013</v>
          </cell>
          <cell r="V157">
            <v>19648</v>
          </cell>
          <cell r="W157">
            <v>82142.405475599997</v>
          </cell>
          <cell r="X157">
            <v>22258.999999999989</v>
          </cell>
          <cell r="Y157">
            <v>91491.168570579961</v>
          </cell>
          <cell r="Z157">
            <v>34680.000000000022</v>
          </cell>
          <cell r="AA157">
            <v>143897.10628772009</v>
          </cell>
          <cell r="AB157">
            <v>12454.999999999989</v>
          </cell>
          <cell r="AC157">
            <v>50332.298601049959</v>
          </cell>
        </row>
        <row r="159">
          <cell r="F159">
            <v>810</v>
          </cell>
          <cell r="G159">
            <v>4390.2</v>
          </cell>
          <cell r="H159">
            <v>761</v>
          </cell>
          <cell r="I159">
            <v>4238.7700000000004</v>
          </cell>
          <cell r="J159">
            <v>942</v>
          </cell>
          <cell r="K159">
            <v>5237.5199999999995</v>
          </cell>
          <cell r="L159">
            <v>2052</v>
          </cell>
          <cell r="M159">
            <v>11511.720000000001</v>
          </cell>
          <cell r="N159">
            <v>2791</v>
          </cell>
          <cell r="O159">
            <v>13759.63</v>
          </cell>
          <cell r="P159">
            <v>1939</v>
          </cell>
          <cell r="Q159">
            <v>9733.7799999999988</v>
          </cell>
          <cell r="R159">
            <v>2496</v>
          </cell>
          <cell r="S159">
            <v>12380.16</v>
          </cell>
          <cell r="T159">
            <v>2210</v>
          </cell>
          <cell r="U159">
            <v>10895.3</v>
          </cell>
          <cell r="V159">
            <v>1535</v>
          </cell>
          <cell r="W159">
            <v>6416.2999999999993</v>
          </cell>
          <cell r="X159">
            <v>2012</v>
          </cell>
          <cell r="Y159">
            <v>8269.3200000000015</v>
          </cell>
          <cell r="Z159">
            <v>2330</v>
          </cell>
          <cell r="AA159">
            <v>9669.5</v>
          </cell>
          <cell r="AB159">
            <v>435</v>
          </cell>
          <cell r="AC159">
            <v>1757.4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7">
          <cell r="D7">
            <v>60116</v>
          </cell>
          <cell r="E7">
            <v>344395.11</v>
          </cell>
          <cell r="H7">
            <v>61284</v>
          </cell>
          <cell r="I7">
            <v>350762.86</v>
          </cell>
          <cell r="L7">
            <v>64552</v>
          </cell>
          <cell r="M7">
            <v>364254.45</v>
          </cell>
          <cell r="P7">
            <v>56496</v>
          </cell>
          <cell r="Q7">
            <v>320071.51</v>
          </cell>
          <cell r="T7">
            <v>60844</v>
          </cell>
          <cell r="U7">
            <v>301402.03999999998</v>
          </cell>
          <cell r="X7">
            <v>60152.01</v>
          </cell>
          <cell r="Y7">
            <v>306936.93</v>
          </cell>
          <cell r="AB7">
            <v>69868</v>
          </cell>
          <cell r="AC7">
            <v>351381.85</v>
          </cell>
          <cell r="AF7">
            <v>68556</v>
          </cell>
          <cell r="AG7">
            <v>336116</v>
          </cell>
          <cell r="AJ7">
            <v>63340</v>
          </cell>
          <cell r="AK7">
            <v>269442.65000000002</v>
          </cell>
          <cell r="AN7">
            <v>49040</v>
          </cell>
          <cell r="AO7">
            <v>210107.16</v>
          </cell>
          <cell r="AR7">
            <v>52755.99</v>
          </cell>
          <cell r="AS7">
            <v>227121.01</v>
          </cell>
          <cell r="AV7">
            <v>51188</v>
          </cell>
          <cell r="AW7">
            <v>218610.63</v>
          </cell>
        </row>
        <row r="9">
          <cell r="D9">
            <v>7820</v>
          </cell>
          <cell r="E9">
            <v>43567.07</v>
          </cell>
          <cell r="H9">
            <v>8260</v>
          </cell>
          <cell r="I9">
            <v>47076.84</v>
          </cell>
          <cell r="L9">
            <v>8620</v>
          </cell>
          <cell r="M9">
            <v>48670.01</v>
          </cell>
          <cell r="P9">
            <v>7700</v>
          </cell>
          <cell r="Q9">
            <v>46791.86</v>
          </cell>
          <cell r="T9">
            <v>8880</v>
          </cell>
          <cell r="U9">
            <v>47446.52</v>
          </cell>
          <cell r="X9">
            <v>9060</v>
          </cell>
          <cell r="Y9">
            <v>55710.27</v>
          </cell>
          <cell r="AB9">
            <v>10920</v>
          </cell>
          <cell r="AC9">
            <v>58324.44</v>
          </cell>
          <cell r="AF9">
            <v>11080</v>
          </cell>
          <cell r="AG9">
            <v>58453.84</v>
          </cell>
          <cell r="AJ9">
            <v>10860</v>
          </cell>
          <cell r="AK9">
            <v>51031.85</v>
          </cell>
          <cell r="AN9">
            <v>11700</v>
          </cell>
          <cell r="AO9">
            <v>51535.63</v>
          </cell>
          <cell r="AR9">
            <v>9920</v>
          </cell>
          <cell r="AS9">
            <v>43820.38</v>
          </cell>
          <cell r="AV9">
            <v>10240</v>
          </cell>
          <cell r="AW9">
            <v>44706.879999999997</v>
          </cell>
        </row>
        <row r="11">
          <cell r="D11">
            <v>1193.49</v>
          </cell>
          <cell r="E11">
            <v>7303.88</v>
          </cell>
          <cell r="H11">
            <v>1159.5</v>
          </cell>
          <cell r="I11">
            <v>7105.39</v>
          </cell>
          <cell r="L11">
            <v>768.5</v>
          </cell>
          <cell r="M11">
            <v>4822.01</v>
          </cell>
          <cell r="P11">
            <v>703.01</v>
          </cell>
          <cell r="Q11">
            <v>4439.57</v>
          </cell>
          <cell r="T11">
            <v>809.51</v>
          </cell>
          <cell r="U11">
            <v>4509.49</v>
          </cell>
          <cell r="X11">
            <v>2201</v>
          </cell>
          <cell r="Y11">
            <v>11686.71</v>
          </cell>
          <cell r="AB11">
            <v>2576</v>
          </cell>
          <cell r="AC11">
            <v>13620.94</v>
          </cell>
          <cell r="AF11">
            <v>1962.5</v>
          </cell>
          <cell r="AG11">
            <v>10456.540000000001</v>
          </cell>
          <cell r="AJ11">
            <v>2125.5</v>
          </cell>
          <cell r="AK11">
            <v>9689.14</v>
          </cell>
          <cell r="AN11">
            <v>3286.99</v>
          </cell>
          <cell r="AO11">
            <v>14801.26</v>
          </cell>
          <cell r="AR11">
            <v>2976.5</v>
          </cell>
          <cell r="AS11">
            <v>13434.7</v>
          </cell>
          <cell r="AV11">
            <v>2326</v>
          </cell>
          <cell r="AW11">
            <v>10571.61</v>
          </cell>
        </row>
        <row r="17">
          <cell r="D17">
            <v>41373.449999999997</v>
          </cell>
          <cell r="E17">
            <v>234158.63</v>
          </cell>
          <cell r="H17">
            <v>43026.52</v>
          </cell>
          <cell r="I17">
            <v>243424.91999999998</v>
          </cell>
          <cell r="L17">
            <v>51509.38</v>
          </cell>
          <cell r="M17">
            <v>291920.72000000003</v>
          </cell>
          <cell r="P17">
            <v>58047.01</v>
          </cell>
          <cell r="Q17">
            <v>324792.3</v>
          </cell>
          <cell r="T17">
            <v>50042.36</v>
          </cell>
          <cell r="U17">
            <v>250745.90999999997</v>
          </cell>
          <cell r="X17">
            <v>39951.81</v>
          </cell>
          <cell r="Y17">
            <v>203872.93</v>
          </cell>
          <cell r="AB17">
            <v>52013.299999999996</v>
          </cell>
          <cell r="AC17">
            <v>261916.53999999998</v>
          </cell>
          <cell r="AF17">
            <v>47112.65</v>
          </cell>
          <cell r="AG17">
            <v>236714.15999999997</v>
          </cell>
          <cell r="AJ17">
            <v>47797.47</v>
          </cell>
          <cell r="AK17">
            <v>203241.69</v>
          </cell>
          <cell r="AN17">
            <v>47993.11</v>
          </cell>
          <cell r="AO17">
            <v>200757.05000000002</v>
          </cell>
          <cell r="AR17">
            <v>44117.98</v>
          </cell>
          <cell r="AS17">
            <v>187763.45</v>
          </cell>
          <cell r="AV17">
            <v>39737.759999999995</v>
          </cell>
          <cell r="AW17">
            <v>166148.91</v>
          </cell>
        </row>
        <row r="31">
          <cell r="D31">
            <v>1396</v>
          </cell>
          <cell r="E31">
            <v>8820.6200000000008</v>
          </cell>
          <cell r="H31">
            <v>2132</v>
          </cell>
          <cell r="I31">
            <v>13118.75</v>
          </cell>
          <cell r="L31">
            <v>2396</v>
          </cell>
          <cell r="M31">
            <v>14660.470000000001</v>
          </cell>
          <cell r="P31">
            <v>2548</v>
          </cell>
          <cell r="Q31">
            <v>15548.12</v>
          </cell>
          <cell r="T31">
            <v>2288</v>
          </cell>
          <cell r="U31">
            <v>12469.56</v>
          </cell>
          <cell r="X31">
            <v>2452</v>
          </cell>
          <cell r="Y31">
            <v>13315.460000000001</v>
          </cell>
          <cell r="AB31">
            <v>3388</v>
          </cell>
          <cell r="AC31">
            <v>18143.289999999997</v>
          </cell>
          <cell r="AF31">
            <v>2616</v>
          </cell>
          <cell r="AG31">
            <v>14161.35</v>
          </cell>
          <cell r="AJ31">
            <v>4548</v>
          </cell>
          <cell r="AK31">
            <v>20685.48</v>
          </cell>
          <cell r="AN31">
            <v>7816</v>
          </cell>
          <cell r="AO31">
            <v>35069.049999999996</v>
          </cell>
          <cell r="AR31">
            <v>6680</v>
          </cell>
          <cell r="AS31">
            <v>30069.129999999997</v>
          </cell>
          <cell r="AV31">
            <v>15712</v>
          </cell>
          <cell r="AW31">
            <v>61984.78</v>
          </cell>
        </row>
        <row r="36">
          <cell r="D36">
            <v>78594.83</v>
          </cell>
          <cell r="E36">
            <v>454253.92000000004</v>
          </cell>
          <cell r="H36">
            <v>74643.429999999993</v>
          </cell>
          <cell r="I36">
            <v>437142.10000000003</v>
          </cell>
          <cell r="L36">
            <v>90962.51</v>
          </cell>
          <cell r="M36">
            <v>536945.35</v>
          </cell>
          <cell r="P36">
            <v>80151.199999999997</v>
          </cell>
          <cell r="Q36">
            <v>471106.62</v>
          </cell>
          <cell r="T36">
            <v>78667.95</v>
          </cell>
          <cell r="U36">
            <v>403436.85000000003</v>
          </cell>
          <cell r="X36">
            <v>86961.37</v>
          </cell>
          <cell r="Y36">
            <v>449816.15</v>
          </cell>
          <cell r="AB36">
            <v>115514.93</v>
          </cell>
          <cell r="AC36">
            <v>597401.51</v>
          </cell>
          <cell r="AF36">
            <v>102553.12</v>
          </cell>
          <cell r="AG36">
            <v>538909.17000000004</v>
          </cell>
          <cell r="AJ36">
            <v>97887.28</v>
          </cell>
          <cell r="AK36">
            <v>435854.61</v>
          </cell>
          <cell r="AN36">
            <v>101022.53</v>
          </cell>
          <cell r="AO36">
            <v>440125.19</v>
          </cell>
          <cell r="AR36">
            <v>82555.94</v>
          </cell>
          <cell r="AS36">
            <v>357726.36999999994</v>
          </cell>
          <cell r="AV36">
            <v>86551.12</v>
          </cell>
          <cell r="AW36">
            <v>371822.08000000002</v>
          </cell>
        </row>
        <row r="43">
          <cell r="D43">
            <v>23348.219999999998</v>
          </cell>
          <cell r="E43">
            <v>141291.34</v>
          </cell>
          <cell r="H43">
            <v>23583.559999999998</v>
          </cell>
          <cell r="I43">
            <v>145229.35999999999</v>
          </cell>
          <cell r="L43">
            <v>27382.61</v>
          </cell>
          <cell r="M43">
            <v>167797.27</v>
          </cell>
          <cell r="P43">
            <v>29023.129999999997</v>
          </cell>
          <cell r="Q43">
            <v>180796.87</v>
          </cell>
          <cell r="T43">
            <v>29602.79</v>
          </cell>
          <cell r="U43">
            <v>160320.22</v>
          </cell>
          <cell r="X43">
            <v>25526.54</v>
          </cell>
          <cell r="Y43">
            <v>143355.93</v>
          </cell>
          <cell r="AB43">
            <v>29290.91</v>
          </cell>
          <cell r="AC43">
            <v>161935.75000000003</v>
          </cell>
          <cell r="AF43">
            <v>28070</v>
          </cell>
          <cell r="AG43">
            <v>155513.33000000005</v>
          </cell>
          <cell r="AJ43">
            <v>30043.83</v>
          </cell>
          <cell r="AK43">
            <v>142500.89000000001</v>
          </cell>
          <cell r="AN43">
            <v>28877.489999999998</v>
          </cell>
          <cell r="AO43">
            <v>136597.5</v>
          </cell>
          <cell r="AR43">
            <v>23828.2</v>
          </cell>
          <cell r="AS43">
            <v>64550.170000000006</v>
          </cell>
          <cell r="AV43">
            <v>26830.28</v>
          </cell>
          <cell r="AW43">
            <v>124588.33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67"/>
  <sheetViews>
    <sheetView showGridLines="0" tabSelected="1" view="pageBreakPreview" zoomScaleNormal="100" zoomScaleSheetLayoutView="100" workbookViewId="0">
      <pane xSplit="4404" ySplit="1740" topLeftCell="S33" activePane="bottomRight"/>
      <selection activeCell="F11" sqref="F11"/>
      <selection pane="topRight" activeCell="AA1" sqref="AA1:AI1048576"/>
      <selection pane="bottomLeft" activeCell="A48" sqref="A48:XFD62"/>
      <selection pane="bottomRight" activeCell="AK40" sqref="AK40"/>
    </sheetView>
  </sheetViews>
  <sheetFormatPr defaultColWidth="9.109375" defaultRowHeight="20.399999999999999" x14ac:dyDescent="0.55000000000000004"/>
  <cols>
    <col min="1" max="1" width="6.6640625" style="58" customWidth="1"/>
    <col min="2" max="2" width="30.21875" style="9" customWidth="1"/>
    <col min="3" max="3" width="10.5546875" style="10" customWidth="1"/>
    <col min="4" max="4" width="11.5546875" style="11" customWidth="1"/>
    <col min="5" max="5" width="11.5546875" style="10" customWidth="1"/>
    <col min="6" max="6" width="11.44140625" style="11" customWidth="1"/>
    <col min="7" max="7" width="11.33203125" style="10" customWidth="1"/>
    <col min="8" max="8" width="11.44140625" style="11" customWidth="1"/>
    <col min="9" max="9" width="10.5546875" style="59" customWidth="1"/>
    <col min="10" max="10" width="11.44140625" style="60" customWidth="1"/>
    <col min="11" max="11" width="11.109375" style="59" customWidth="1"/>
    <col min="12" max="12" width="11.44140625" style="60" customWidth="1"/>
    <col min="13" max="13" width="9.88671875" style="10" customWidth="1"/>
    <col min="14" max="14" width="11.44140625" style="61" customWidth="1"/>
    <col min="15" max="15" width="10.5546875" style="10" customWidth="1"/>
    <col min="16" max="16" width="11.44140625" style="11" customWidth="1"/>
    <col min="17" max="17" width="10.5546875" style="10" customWidth="1"/>
    <col min="18" max="18" width="11.44140625" style="11" customWidth="1"/>
    <col min="19" max="19" width="11.44140625" style="10" customWidth="1"/>
    <col min="20" max="20" width="11.5546875" style="11" customWidth="1"/>
    <col min="21" max="21" width="10.5546875" style="10" customWidth="1"/>
    <col min="22" max="22" width="11.21875" style="11" customWidth="1"/>
    <col min="23" max="23" width="10.5546875" style="10" customWidth="1"/>
    <col min="24" max="24" width="11.44140625" style="11" customWidth="1"/>
    <col min="25" max="25" width="11.6640625" style="10" customWidth="1"/>
    <col min="26" max="26" width="12.109375" style="11" customWidth="1"/>
    <col min="27" max="28" width="12.109375" style="11" hidden="1" customWidth="1"/>
    <col min="29" max="29" width="9.109375" style="17" hidden="1" customWidth="1"/>
    <col min="30" max="35" width="12.77734375" style="17" hidden="1" customWidth="1"/>
    <col min="36" max="36" width="9.109375" style="17" customWidth="1"/>
    <col min="37" max="16384" width="9.109375" style="17"/>
  </cols>
  <sheetData>
    <row r="1" spans="1:35" ht="31.5" customHeight="1" x14ac:dyDescent="0.6">
      <c r="A1" s="8" t="s">
        <v>44</v>
      </c>
      <c r="F1" s="12"/>
      <c r="G1" s="13"/>
      <c r="I1" s="14"/>
      <c r="J1" s="15"/>
      <c r="K1" s="14"/>
      <c r="L1" s="15"/>
      <c r="M1" s="13"/>
      <c r="N1" s="16"/>
      <c r="O1" s="13"/>
      <c r="Q1" s="13"/>
      <c r="R1" s="12"/>
      <c r="V1" s="12"/>
    </row>
    <row r="2" spans="1:35" x14ac:dyDescent="0.55000000000000004">
      <c r="A2" s="18" t="s">
        <v>0</v>
      </c>
      <c r="B2" s="19" t="s">
        <v>1</v>
      </c>
      <c r="C2" s="20" t="s">
        <v>32</v>
      </c>
      <c r="D2" s="21"/>
      <c r="E2" s="22" t="s">
        <v>33</v>
      </c>
      <c r="F2" s="23"/>
      <c r="G2" s="22" t="s">
        <v>34</v>
      </c>
      <c r="H2" s="24"/>
      <c r="I2" s="20" t="s">
        <v>35</v>
      </c>
      <c r="J2" s="24"/>
      <c r="K2" s="25" t="s">
        <v>36</v>
      </c>
      <c r="L2" s="24"/>
      <c r="M2" s="26" t="s">
        <v>37</v>
      </c>
      <c r="N2" s="24"/>
      <c r="O2" s="20" t="s">
        <v>38</v>
      </c>
      <c r="P2" s="24"/>
      <c r="Q2" s="26" t="s">
        <v>39</v>
      </c>
      <c r="R2" s="24"/>
      <c r="S2" s="20" t="s">
        <v>40</v>
      </c>
      <c r="T2" s="24"/>
      <c r="U2" s="20" t="s">
        <v>41</v>
      </c>
      <c r="V2" s="24"/>
      <c r="W2" s="20" t="s">
        <v>42</v>
      </c>
      <c r="X2" s="24"/>
      <c r="Y2" s="70" t="s">
        <v>43</v>
      </c>
      <c r="Z2" s="3"/>
      <c r="AA2" s="2" t="s">
        <v>45</v>
      </c>
      <c r="AB2" s="3"/>
      <c r="AD2" s="2" t="s">
        <v>51</v>
      </c>
      <c r="AE2" s="3"/>
      <c r="AF2" s="2" t="s">
        <v>50</v>
      </c>
      <c r="AG2" s="3"/>
      <c r="AH2" s="2" t="s">
        <v>49</v>
      </c>
      <c r="AI2" s="3"/>
    </row>
    <row r="3" spans="1:35" x14ac:dyDescent="0.55000000000000004">
      <c r="A3" s="27"/>
      <c r="B3" s="28"/>
      <c r="C3" s="29" t="s">
        <v>2</v>
      </c>
      <c r="D3" s="30" t="s">
        <v>3</v>
      </c>
      <c r="E3" s="29" t="s">
        <v>2</v>
      </c>
      <c r="F3" s="30" t="s">
        <v>3</v>
      </c>
      <c r="G3" s="29" t="s">
        <v>2</v>
      </c>
      <c r="H3" s="30" t="s">
        <v>3</v>
      </c>
      <c r="I3" s="1" t="s">
        <v>2</v>
      </c>
      <c r="J3" s="30" t="s">
        <v>3</v>
      </c>
      <c r="K3" s="31" t="s">
        <v>2</v>
      </c>
      <c r="L3" s="30" t="s">
        <v>3</v>
      </c>
      <c r="M3" s="32" t="s">
        <v>2</v>
      </c>
      <c r="N3" s="30" t="s">
        <v>3</v>
      </c>
      <c r="O3" s="32" t="s">
        <v>2</v>
      </c>
      <c r="P3" s="30" t="s">
        <v>3</v>
      </c>
      <c r="Q3" s="29" t="s">
        <v>2</v>
      </c>
      <c r="R3" s="30" t="s">
        <v>3</v>
      </c>
      <c r="S3" s="32" t="s">
        <v>2</v>
      </c>
      <c r="T3" s="30" t="s">
        <v>3</v>
      </c>
      <c r="U3" s="29" t="s">
        <v>2</v>
      </c>
      <c r="V3" s="30" t="s">
        <v>3</v>
      </c>
      <c r="W3" s="29" t="s">
        <v>2</v>
      </c>
      <c r="X3" s="30" t="s">
        <v>3</v>
      </c>
      <c r="Y3" s="32" t="s">
        <v>2</v>
      </c>
      <c r="Z3" s="30" t="s">
        <v>3</v>
      </c>
      <c r="AA3" s="29" t="s">
        <v>2</v>
      </c>
      <c r="AB3" s="30" t="s">
        <v>3</v>
      </c>
      <c r="AD3" s="1" t="s">
        <v>2</v>
      </c>
      <c r="AE3" s="30" t="s">
        <v>3</v>
      </c>
      <c r="AF3" s="1" t="s">
        <v>2</v>
      </c>
      <c r="AG3" s="30" t="s">
        <v>3</v>
      </c>
      <c r="AH3" s="1" t="s">
        <v>2</v>
      </c>
      <c r="AI3" s="30" t="s">
        <v>3</v>
      </c>
    </row>
    <row r="4" spans="1:35" x14ac:dyDescent="0.55000000000000004">
      <c r="A4" s="33" t="s">
        <v>20</v>
      </c>
      <c r="B4" s="34"/>
      <c r="C4" s="35"/>
      <c r="D4" s="36"/>
      <c r="E4" s="35"/>
      <c r="F4" s="36"/>
      <c r="G4" s="35"/>
      <c r="H4" s="36"/>
      <c r="I4" s="37"/>
      <c r="J4" s="38"/>
      <c r="K4" s="37"/>
      <c r="L4" s="38"/>
      <c r="M4" s="35"/>
      <c r="N4" s="36"/>
      <c r="O4" s="35"/>
      <c r="P4" s="36"/>
      <c r="Q4" s="35"/>
      <c r="R4" s="36"/>
      <c r="S4" s="35"/>
      <c r="T4" s="36"/>
      <c r="U4" s="35"/>
      <c r="V4" s="36"/>
      <c r="W4" s="35"/>
      <c r="X4" s="36"/>
      <c r="Y4" s="35"/>
      <c r="Z4" s="36"/>
      <c r="AA4" s="35"/>
      <c r="AB4" s="36"/>
    </row>
    <row r="5" spans="1:35" x14ac:dyDescent="0.55000000000000004">
      <c r="A5" s="39">
        <v>1</v>
      </c>
      <c r="B5" s="40" t="s">
        <v>20</v>
      </c>
      <c r="C5" s="41">
        <f>'[5]2566-อาคาร-หักร้านค้าภายในอาคาร'!F29</f>
        <v>99099.840000000026</v>
      </c>
      <c r="D5" s="42">
        <f>'[5]2566-อาคาร-หักร้านค้าภายในอาคาร'!G29</f>
        <v>536963.90307944163</v>
      </c>
      <c r="E5" s="41">
        <f>'[5]2566-อาคาร-หักร้านค้าภายในอาคาร'!H29</f>
        <v>130431.77000000011</v>
      </c>
      <c r="F5" s="42">
        <f>'[5]2566-อาคาร-หักร้านค้าภายในอาคาร'!I29</f>
        <v>726713.22919058194</v>
      </c>
      <c r="G5" s="41">
        <f>'[5]2566-อาคาร-หักร้านค้าภายในอาคาร'!J29</f>
        <v>124071.60999999983</v>
      </c>
      <c r="H5" s="42">
        <f>'[5]2566-อาคาร-หักร้านค้าภายในอาคาร'!K29</f>
        <v>689802.66268286225</v>
      </c>
      <c r="I5" s="41">
        <f>'[5]2566-อาคาร-หักร้านค้าภายในอาคาร'!L29</f>
        <v>117312.00000000004</v>
      </c>
      <c r="J5" s="42">
        <f>'[5]2566-อาคาร-หักร้านค้าภายในอาคาร'!M29</f>
        <v>658242.43690548826</v>
      </c>
      <c r="K5" s="41">
        <f>'[5]2566-อาคาร-หักร้านค้าภายในอาคาร'!N29</f>
        <v>120994.53000000003</v>
      </c>
      <c r="L5" s="42">
        <f>'[5]2566-อาคาร-หักร้านค้าภายในอาคาร'!O29</f>
        <v>596600.49226656929</v>
      </c>
      <c r="M5" s="41">
        <f>'[5]2566-อาคาร-หักร้านค้าภายในอาคาร'!P29</f>
        <v>129935.35999999993</v>
      </c>
      <c r="N5" s="42">
        <f>'[5]2566-อาคาร-หักร้านค้าภายในอาคาร'!Q29</f>
        <v>652110.32831928134</v>
      </c>
      <c r="O5" s="41">
        <f>'[5]2566-อาคาร-หักร้านค้าภายในอาคาร'!R29</f>
        <v>219090.35000000012</v>
      </c>
      <c r="P5" s="42">
        <f>'[5]2566-อาคาร-หักร้านค้าภายในอาคาร'!S29</f>
        <v>1086974.3954051689</v>
      </c>
      <c r="Q5" s="41">
        <f>'[5]2566-อาคาร-หักร้านค้าภายในอาคาร'!T29</f>
        <v>170633.85999999993</v>
      </c>
      <c r="R5" s="42">
        <f>'[5]2566-อาคาร-หักร้านค้าภายในอาคาร'!U29</f>
        <v>840843.83121320058</v>
      </c>
      <c r="S5" s="41">
        <f>'[5]2566-อาคาร-หักร้านค้าภายในอาคาร'!V29</f>
        <v>174486.51999999996</v>
      </c>
      <c r="T5" s="42">
        <f>'[5]2566-อาคาร-หักร้านค้าภายในอาคาร'!W29</f>
        <v>729683.05441078602</v>
      </c>
      <c r="U5" s="41">
        <f>'[5]2566-อาคาร-หักร้านค้าภายในอาคาร'!X29</f>
        <v>160929.13000000003</v>
      </c>
      <c r="V5" s="42">
        <f>'[5]2566-อาคาร-หักร้านค้าภายในอาคาร'!Y29</f>
        <v>661527.31703393604</v>
      </c>
      <c r="W5" s="41">
        <f>'[5]2566-อาคาร-หักร้านค้าภายในอาคาร'!Z29</f>
        <v>119879.85000000002</v>
      </c>
      <c r="X5" s="42">
        <f>'[5]2566-อาคาร-หักร้านค้าภายในอาคาร'!AA29</f>
        <v>497341.23107197258</v>
      </c>
      <c r="Y5" s="41">
        <f>'[5]2566-อาคาร-หักร้านค้าภายในอาคาร'!AB29</f>
        <v>173569.01000000007</v>
      </c>
      <c r="Z5" s="42">
        <f>'[5]2566-อาคาร-หักร้านค้าภายในอาคาร'!AC29</f>
        <v>701747.54222155048</v>
      </c>
      <c r="AA5" s="41">
        <f>M5+K5+I5+G5+E5+C5</f>
        <v>721845.10999999987</v>
      </c>
      <c r="AB5" s="42">
        <f>N5+L5+J5+H5+F5+D5</f>
        <v>3860433.0524442247</v>
      </c>
      <c r="AD5" s="4">
        <f>SUM(C5+E5+G5+I5+K5+M5)</f>
        <v>721845.10999999987</v>
      </c>
      <c r="AE5" s="5">
        <f>SUM(D5+F5+H5+J5+L5+N5)</f>
        <v>3860433.0524442247</v>
      </c>
      <c r="AF5" s="4">
        <f>SUM(U5+W5+Y5)</f>
        <v>454377.99000000011</v>
      </c>
      <c r="AG5" s="7">
        <f>SUM(V5+X5+Z5)</f>
        <v>1860616.0903274589</v>
      </c>
      <c r="AH5" s="4">
        <f>(AD5+AF5)-AA5</f>
        <v>454377.99000000022</v>
      </c>
      <c r="AI5" s="6">
        <f>(AE5+AG5)-AB5</f>
        <v>1860616.0903274589</v>
      </c>
    </row>
    <row r="6" spans="1:35" x14ac:dyDescent="0.55000000000000004">
      <c r="A6" s="43" t="s">
        <v>18</v>
      </c>
      <c r="B6" s="34"/>
      <c r="C6" s="44"/>
      <c r="D6" s="45"/>
      <c r="E6" s="44"/>
      <c r="F6" s="45"/>
      <c r="G6" s="44"/>
      <c r="H6" s="45"/>
      <c r="I6" s="44"/>
      <c r="J6" s="45"/>
      <c r="K6" s="44"/>
      <c r="L6" s="45"/>
      <c r="M6" s="46"/>
      <c r="N6" s="45"/>
      <c r="O6" s="46"/>
      <c r="P6" s="45"/>
      <c r="Q6" s="46"/>
      <c r="R6" s="45"/>
      <c r="S6" s="46"/>
      <c r="T6" s="45"/>
      <c r="U6" s="46"/>
      <c r="V6" s="45"/>
      <c r="W6" s="46"/>
      <c r="X6" s="45"/>
      <c r="Y6" s="46"/>
      <c r="Z6" s="45"/>
      <c r="AA6" s="46"/>
      <c r="AB6" s="45"/>
    </row>
    <row r="7" spans="1:35" x14ac:dyDescent="0.55000000000000004">
      <c r="A7" s="47">
        <v>1</v>
      </c>
      <c r="B7" s="48" t="s">
        <v>18</v>
      </c>
      <c r="C7" s="41">
        <f>'[5]2566-อาคาร-หักร้านค้าภายในอาคาร'!F45</f>
        <v>29046.190000000002</v>
      </c>
      <c r="D7" s="42">
        <f>'[5]2566-อาคาร-หักร้านค้าภายในอาคาร'!G45</f>
        <v>157379.1679127122</v>
      </c>
      <c r="E7" s="41">
        <f>'[5]2566-อาคาร-หักร้านค้าภายในอาคาร'!H45</f>
        <v>26227.89</v>
      </c>
      <c r="F7" s="42">
        <f>'[5]2566-อาคาร-หักร้านค้าภายในอาคาร'!I45</f>
        <v>146141.27159836231</v>
      </c>
      <c r="G7" s="41">
        <f>'[5]2566-อาคาร-หักร้านค้าภายในอาคาร'!J45</f>
        <v>28319.3</v>
      </c>
      <c r="H7" s="42">
        <f>'[5]2566-อาคาร-หักร้านค้าภายในอาคาร'!K45</f>
        <v>157444.14935294297</v>
      </c>
      <c r="I7" s="41">
        <f>'[5]2566-อาคาร-หักร้านค้าภายในอาคาร'!L45</f>
        <v>34099.089999999997</v>
      </c>
      <c r="J7" s="42">
        <f>'[5]2566-อาคาร-หักร้านค้าภายในอาคาร'!M45</f>
        <v>191378.25061347449</v>
      </c>
      <c r="K7" s="41">
        <f>'[5]2566-อาคาร-หักร้านค้าภายในอาคาร'!N45</f>
        <v>41619.379999999997</v>
      </c>
      <c r="L7" s="42">
        <f>'[5]2566-อาคาร-หักร้านค้าภายในอาคาร'!O45</f>
        <v>205244.97425466438</v>
      </c>
      <c r="M7" s="41">
        <f>'[5]2566-อาคาร-หักร้านค้าภายในอาคาร'!P45</f>
        <v>37559.910000000003</v>
      </c>
      <c r="N7" s="42">
        <f>'[5]2566-อาคาร-หักร้านค้าภายในอาคาร'!Q45</f>
        <v>188463.3217257158</v>
      </c>
      <c r="O7" s="41">
        <f>'[5]2566-อาคาร-หักร้านค้าภายในอาคาร'!R45</f>
        <v>44725.75</v>
      </c>
      <c r="P7" s="42">
        <f>'[5]2566-อาคาร-หักร้านค้าภายในอาคาร'!S45</f>
        <v>221916.39977492995</v>
      </c>
      <c r="Q7" s="41">
        <f>'[5]2566-อาคาร-หักร้านค้าภายในอาคาร'!T45</f>
        <v>43963.95</v>
      </c>
      <c r="R7" s="42">
        <f>'[5]2566-อาคาร-หักร้านค้าภายในอาคาร'!U45</f>
        <v>216630.151305445</v>
      </c>
      <c r="S7" s="41">
        <f>'[5]2566-อาคาร-หักร้านค้าภายในอาคาร'!V45</f>
        <v>43102.46</v>
      </c>
      <c r="T7" s="42">
        <f>'[5]2566-อาคาร-หักร้านค้าภายในอาคาร'!W45</f>
        <v>180265.355367588</v>
      </c>
      <c r="U7" s="41">
        <f>'[5]2566-อาคาร-หักร้านค้าภายในอาคาร'!X45</f>
        <v>39609.93</v>
      </c>
      <c r="V7" s="42">
        <f>'[5]2566-อาคาร-หักร้านค้าภายในอาคาร'!Y45</f>
        <v>162830.21701676218</v>
      </c>
      <c r="W7" s="41">
        <f>'[5]2566-อาคาร-หักร้านค้าภายในอาคาร'!Z45</f>
        <v>36565.71</v>
      </c>
      <c r="X7" s="42">
        <f>'[5]2566-อาคาร-หักร้านค้าภายในอาคาร'!AA45</f>
        <v>151671.60651675641</v>
      </c>
      <c r="Y7" s="41">
        <f>'[5]2566-อาคาร-หักร้านค้าภายในอาคาร'!AB45</f>
        <v>22290.63</v>
      </c>
      <c r="Z7" s="42">
        <f>'[5]2566-อาคาร-หักร้านค้าภายในอาคาร'!AC45</f>
        <v>90129.039558230521</v>
      </c>
      <c r="AA7" s="41">
        <f>M7+K7+I7+G7+E7+C7</f>
        <v>196871.76</v>
      </c>
      <c r="AB7" s="42">
        <f>N7+L7+J7+H7+F7+D7</f>
        <v>1046051.1354578721</v>
      </c>
      <c r="AD7" s="4">
        <f>SUM(C7+E7+G7+I7+K7+M7)</f>
        <v>196871.76</v>
      </c>
      <c r="AE7" s="5">
        <f>SUM(D7+F7+H7+J7+L7+N7)</f>
        <v>1046051.1354578722</v>
      </c>
      <c r="AF7" s="4">
        <f>SUM(U7+W7+Y7)</f>
        <v>98466.27</v>
      </c>
      <c r="AG7" s="7">
        <f>SUM(V7+X7+Z7)</f>
        <v>404630.86309174914</v>
      </c>
      <c r="AH7" s="4">
        <f>(AD7+AF7)-AA7</f>
        <v>98466.270000000019</v>
      </c>
      <c r="AI7" s="6">
        <f>(AE7+AG7)-AB7</f>
        <v>404630.86309174926</v>
      </c>
    </row>
    <row r="8" spans="1:35" x14ac:dyDescent="0.55000000000000004">
      <c r="A8" s="43" t="s">
        <v>21</v>
      </c>
      <c r="B8" s="34"/>
      <c r="C8" s="44"/>
      <c r="D8" s="45"/>
      <c r="E8" s="44"/>
      <c r="F8" s="45"/>
      <c r="G8" s="44"/>
      <c r="H8" s="45"/>
      <c r="I8" s="44"/>
      <c r="J8" s="45"/>
      <c r="K8" s="44"/>
      <c r="L8" s="45"/>
      <c r="M8" s="46"/>
      <c r="N8" s="45"/>
      <c r="O8" s="46"/>
      <c r="P8" s="45"/>
      <c r="Q8" s="46"/>
      <c r="R8" s="45"/>
      <c r="S8" s="46"/>
      <c r="T8" s="45"/>
      <c r="U8" s="46"/>
      <c r="V8" s="45"/>
      <c r="W8" s="46"/>
      <c r="X8" s="45"/>
      <c r="Y8" s="46"/>
      <c r="Z8" s="45"/>
      <c r="AA8" s="46"/>
      <c r="AB8" s="45"/>
    </row>
    <row r="9" spans="1:35" x14ac:dyDescent="0.55000000000000004">
      <c r="A9" s="47">
        <v>1</v>
      </c>
      <c r="B9" s="48" t="s">
        <v>21</v>
      </c>
      <c r="C9" s="41">
        <f>'[5]2566-อาคาร-หักร้านค้าภายในอาคาร'!F47</f>
        <v>5100</v>
      </c>
      <c r="D9" s="42">
        <f>'[5]2566-อาคาร-หักร้านค้าภายในอาคาร'!G47</f>
        <v>27620.643137999999</v>
      </c>
      <c r="E9" s="41">
        <f>'[5]2566-อาคาร-หักร้านค้าภายในอาคาร'!H47</f>
        <v>3228</v>
      </c>
      <c r="F9" s="42">
        <f>'[5]2566-อาคาร-หักร้านค้าภายในอาคาร'!I47</f>
        <v>17991.981297959999</v>
      </c>
      <c r="G9" s="41">
        <f>'[5]2566-อาคาร-หักร้านค้าภายในอาคาร'!J47</f>
        <v>3250</v>
      </c>
      <c r="H9" s="42">
        <f>'[5]2566-อาคาร-หักร้านค้าภายในอาคาร'!K47</f>
        <v>18067.785482499999</v>
      </c>
      <c r="I9" s="41">
        <f>'[5]2566-อาคาร-หักร้านค้าภายในอาคาร'!L47</f>
        <v>5712</v>
      </c>
      <c r="J9" s="42">
        <f>'[5]2566-อาคาร-หักร้านค้าภายในอาคาร'!M47</f>
        <v>32064.5007816</v>
      </c>
      <c r="K9" s="41">
        <f>'[5]2566-อาคาร-หักร้านค้าภายในอาคาร'!N47</f>
        <v>6350</v>
      </c>
      <c r="L9" s="42">
        <f>'[5]2566-อาคาร-หักร้านค้าภายในอาคาร'!O47</f>
        <v>31319.345412999999</v>
      </c>
      <c r="M9" s="41">
        <f>'[5]2566-อาคาร-หักร้านค้าภายในอาคาร'!P47</f>
        <v>5100</v>
      </c>
      <c r="N9" s="42">
        <f>'[5]2566-อาคาร-หักร้านค้าภายในอาคาร'!Q47</f>
        <v>25584.524237999998</v>
      </c>
      <c r="O9" s="41">
        <f>'[5]2566-อาคาร-หักร้านค้าภายในอาคาร'!R47</f>
        <v>6127</v>
      </c>
      <c r="P9" s="42">
        <f>'[5]2566-อาคาร-หักร้านค้าภายในอาคาร'!S47</f>
        <v>30405.806820839996</v>
      </c>
      <c r="Q9" s="41">
        <f>'[5]2566-อาคาร-หักร้านค้าภายในอาคาร'!T47</f>
        <v>7150</v>
      </c>
      <c r="R9" s="42">
        <f>'[5]2566-อาคาร-หักร้านค้าภายในอาคาร'!U47</f>
        <v>35219.134664999998</v>
      </c>
      <c r="S9" s="41">
        <f>'[5]2566-อาคาร-หักร้านค้าภายในอาคาร'!V47</f>
        <v>5450</v>
      </c>
      <c r="T9" s="42">
        <f>'[5]2566-อาคาร-หักร้านค้าภายในอาคาร'!W47</f>
        <v>22800.22651</v>
      </c>
      <c r="U9" s="41">
        <f>'[5]2566-อาคาร-หักร้านค้าภายในอาคาร'!X47</f>
        <v>5300</v>
      </c>
      <c r="V9" s="42">
        <f>'[5]2566-อาคาร-หักร้านค้าภายในอาคาร'!Y47</f>
        <v>21790.041261999999</v>
      </c>
      <c r="W9" s="41">
        <f>'[5]2566-อาคาร-หักร้านค้าภายในอาคาร'!Z47</f>
        <v>7234</v>
      </c>
      <c r="X9" s="42">
        <f>'[5]2566-อาคาร-หักร้านค้าภายในอาคาร'!AA47</f>
        <v>29994.745380560002</v>
      </c>
      <c r="Y9" s="41">
        <f>'[5]2566-อาคาร-หักร้านค้าภายในอาคาร'!AB47</f>
        <v>2496</v>
      </c>
      <c r="Z9" s="42">
        <f>'[5]2566-อาคาร-หักร้านค้าภายในอาคาร'!AC47</f>
        <v>10094.366505600001</v>
      </c>
      <c r="AA9" s="41">
        <f>M9+K9+I9+G9+E9+C9</f>
        <v>28740</v>
      </c>
      <c r="AB9" s="42">
        <f>N9+L9+J9+H9+F9+D9</f>
        <v>152648.78035105998</v>
      </c>
      <c r="AD9" s="4">
        <f>SUM(C9+E9+G9+I9+K9+M9)</f>
        <v>28740</v>
      </c>
      <c r="AE9" s="5">
        <f>SUM(D9+F9+H9+J9+L9+N9)</f>
        <v>152648.78035105998</v>
      </c>
      <c r="AF9" s="4">
        <f>SUM(U9+W9+Y9)</f>
        <v>15030</v>
      </c>
      <c r="AG9" s="7">
        <f>SUM(V9+X9+Z9)</f>
        <v>61879.153148160003</v>
      </c>
      <c r="AH9" s="4">
        <f>(AD9+AF9)-AA9</f>
        <v>15030</v>
      </c>
      <c r="AI9" s="6">
        <f>(AE9+AG9)-AB9</f>
        <v>61879.153148159996</v>
      </c>
    </row>
    <row r="10" spans="1:35" x14ac:dyDescent="0.55000000000000004">
      <c r="A10" s="43" t="s">
        <v>22</v>
      </c>
      <c r="B10" s="34"/>
      <c r="C10" s="44"/>
      <c r="D10" s="64"/>
      <c r="E10" s="44"/>
      <c r="F10" s="64"/>
      <c r="G10" s="44"/>
      <c r="H10" s="64"/>
      <c r="I10" s="44"/>
      <c r="J10" s="64"/>
      <c r="K10" s="44"/>
      <c r="L10" s="64"/>
      <c r="M10" s="44"/>
      <c r="N10" s="64"/>
      <c r="O10" s="44"/>
      <c r="P10" s="64"/>
      <c r="Q10" s="44"/>
      <c r="R10" s="49"/>
      <c r="S10" s="44"/>
      <c r="T10" s="64"/>
      <c r="U10" s="44"/>
      <c r="V10" s="64"/>
      <c r="W10" s="44"/>
      <c r="X10" s="49"/>
      <c r="Y10" s="44"/>
      <c r="Z10" s="64"/>
      <c r="AA10" s="46"/>
      <c r="AB10" s="45"/>
    </row>
    <row r="11" spans="1:35" x14ac:dyDescent="0.55000000000000004">
      <c r="A11" s="47">
        <v>1</v>
      </c>
      <c r="B11" s="48" t="s">
        <v>22</v>
      </c>
      <c r="C11" s="41">
        <f>'[5]2566-อาคาร-หักร้านค้าภายในอาคาร'!F49</f>
        <v>1064</v>
      </c>
      <c r="D11" s="42">
        <f>'[5]2566-อาคาร-หักร้านค้าภายในอาคาร'!G49</f>
        <v>5762.4243723200007</v>
      </c>
      <c r="E11" s="41">
        <f>'[5]2566-อาคาร-หักร้านค้าภายในอาคาร'!H49</f>
        <v>4372</v>
      </c>
      <c r="F11" s="42">
        <f>'[5]2566-อาคาร-หักร้านค้าภายในอาคาร'!I49</f>
        <v>24368.321634039999</v>
      </c>
      <c r="G11" s="41">
        <f>'[5]2566-อาคาร-หักร้านค้าภายในอาคาร'!J49</f>
        <v>3800</v>
      </c>
      <c r="H11" s="42">
        <f>'[5]2566-อาคาร-หักร้านค้าภายในอาคาร'!K49</f>
        <v>21125.410717999999</v>
      </c>
      <c r="I11" s="41">
        <f>'[5]2566-อาคาร-หักร้านค้าภายในอาคาร'!L49</f>
        <v>111</v>
      </c>
      <c r="J11" s="42">
        <f>'[5]2566-อาคาร-หักร้านค้าภายในอาคาร'!M49</f>
        <v>623.10216854999999</v>
      </c>
      <c r="K11" s="41">
        <f>'[5]2566-อาคาร-หักร้านค้าภายในอาคาร'!N49</f>
        <v>3143</v>
      </c>
      <c r="L11" s="42">
        <f>'[5]2566-อาคาร-หักร้านค้าภายในอาคาร'!O49</f>
        <v>15501.84293434</v>
      </c>
      <c r="M11" s="41">
        <f>'[5]2566-อาคาร-หักร้านค้าภายในอาคาร'!P49</f>
        <v>4350</v>
      </c>
      <c r="N11" s="42">
        <f>'[5]2566-อาคาร-หักร้านค้าภายในอาคาร'!Q49</f>
        <v>21822.094202999997</v>
      </c>
      <c r="O11" s="41">
        <f>'[5]2566-อาคาร-หักร้านค้าภายในอาคาร'!R49</f>
        <v>441</v>
      </c>
      <c r="P11" s="42">
        <f>'[5]2566-อาคาร-หักร้านค้าภายในอาคาร'!S49</f>
        <v>2188.5034777199999</v>
      </c>
      <c r="Q11" s="41">
        <f>'[5]2566-อาคาร-หักร้านค้าภายในอาคาร'!T49</f>
        <v>6274</v>
      </c>
      <c r="R11" s="42">
        <f>'[5]2566-อาคาร-หักร้านค้าภายในอาคาร'!U49</f>
        <v>30904.1749494</v>
      </c>
      <c r="S11" s="41">
        <f>'[5]2566-อาคาร-หักร้านค้าภายในอาคาร'!V49</f>
        <v>4512.3</v>
      </c>
      <c r="T11" s="42">
        <f>'[5]2566-อาคาร-หักร้านค้าภายในอาคาร'!W49</f>
        <v>18877.33249194</v>
      </c>
      <c r="U11" s="41">
        <f>'[5]2566-อาคาร-หักร้านค้าภายในอาคาร'!X49</f>
        <v>3522.7</v>
      </c>
      <c r="V11" s="42">
        <f>'[5]2566-อาคาร-หักร้านค้าภายในอาคาร'!Y49</f>
        <v>14482.977047857998</v>
      </c>
      <c r="W11" s="41">
        <f>'[5]2566-อาคาร-หักร้านค้าภายในอาคาร'!Z49</f>
        <v>6296</v>
      </c>
      <c r="X11" s="42">
        <f>'[5]2566-อาคาร-หักร้านค้าภายในอาคาร'!AA49</f>
        <v>26105.462664639999</v>
      </c>
      <c r="Y11" s="41">
        <f>'[5]2566-อาคาร-หักร้านค้าภายในอาคาร'!AB49</f>
        <v>4240</v>
      </c>
      <c r="Z11" s="42">
        <f>'[5]2566-อาคาร-หักร้านค้าภายในอาคาร'!AC49</f>
        <v>17147.481564000002</v>
      </c>
      <c r="AA11" s="41">
        <f>M11+K11+I11+G11+E11+C11</f>
        <v>16840</v>
      </c>
      <c r="AB11" s="42">
        <f>N11+L11+J11+H11+F11+D11</f>
        <v>89203.196030250008</v>
      </c>
      <c r="AD11" s="4">
        <f>SUM(C11+E11+G11+I11+K11+M11)</f>
        <v>16840</v>
      </c>
      <c r="AE11" s="5">
        <f>SUM(D11+F11+H11+J11+L11+N11)</f>
        <v>89203.196030250008</v>
      </c>
      <c r="AF11" s="4">
        <f>SUM(U11+W11+Y11)</f>
        <v>14058.7</v>
      </c>
      <c r="AG11" s="7">
        <f>SUM(V11+X11+Z11)</f>
        <v>57735.921276497997</v>
      </c>
      <c r="AH11" s="4">
        <f>(AD11+AF11)-AA11</f>
        <v>14058.7</v>
      </c>
      <c r="AI11" s="6">
        <f>(AE11+AG11)-AB11</f>
        <v>57735.921276497989</v>
      </c>
    </row>
    <row r="12" spans="1:35" x14ac:dyDescent="0.55000000000000004">
      <c r="A12" s="33" t="s">
        <v>23</v>
      </c>
      <c r="B12" s="34"/>
      <c r="C12" s="44"/>
      <c r="D12" s="45"/>
      <c r="E12" s="44"/>
      <c r="F12" s="45"/>
      <c r="G12" s="44"/>
      <c r="H12" s="45"/>
      <c r="I12" s="44"/>
      <c r="J12" s="45"/>
      <c r="K12" s="44"/>
      <c r="L12" s="45"/>
      <c r="M12" s="46"/>
      <c r="N12" s="45"/>
      <c r="O12" s="46"/>
      <c r="P12" s="45"/>
      <c r="Q12" s="46"/>
      <c r="R12" s="45"/>
      <c r="S12" s="46"/>
      <c r="T12" s="45"/>
      <c r="U12" s="46"/>
      <c r="V12" s="45"/>
      <c r="W12" s="46"/>
      <c r="X12" s="45"/>
      <c r="Y12" s="46"/>
      <c r="Z12" s="45"/>
      <c r="AA12" s="46"/>
      <c r="AB12" s="45"/>
    </row>
    <row r="13" spans="1:35" x14ac:dyDescent="0.55000000000000004">
      <c r="A13" s="47">
        <v>1</v>
      </c>
      <c r="B13" s="48" t="s">
        <v>23</v>
      </c>
      <c r="C13" s="41">
        <f>'[5]2566-อาคาร-หักร้านค้าภายในอาคาร'!F62</f>
        <v>74169.000000000029</v>
      </c>
      <c r="D13" s="42">
        <f>'[5]2566-อาคาร-หักร้านค้าภายในอาคาร'!G62</f>
        <v>401695.77370982023</v>
      </c>
      <c r="E13" s="41">
        <f>'[5]2566-อาคาร-หักร้านค้าภายในอาคาร'!H62</f>
        <v>87709.000000000029</v>
      </c>
      <c r="F13" s="42">
        <f>'[5]2566-อาคาร-หักร้านค้าภายในอาคาร'!I62</f>
        <v>488853.77295023005</v>
      </c>
      <c r="G13" s="41">
        <f>'[5]2566-อาคาร-หักร้านค้าภายในอาคาร'!J62</f>
        <v>68956.999999999985</v>
      </c>
      <c r="H13" s="42">
        <f>'[5]2566-อาคาร-หักร้านค้าภายในอาคาร'!K62</f>
        <v>383355.62323696993</v>
      </c>
      <c r="I13" s="41">
        <f>'[5]2566-อาคาร-หักร้านค้าภายในอาคาร'!L62</f>
        <v>21829.999999999945</v>
      </c>
      <c r="J13" s="42">
        <f>'[5]2566-อาคาร-หักร้านค้าภายในอาคาร'!M62</f>
        <v>122537.91492349969</v>
      </c>
      <c r="K13" s="41">
        <f>'[5]2566-อาคาร-หักร้านค้าภายในอาคาร'!N62</f>
        <v>21030.00000000004</v>
      </c>
      <c r="L13" s="42">
        <f>'[5]2566-อาคาร-หักร้านค้าภายในอาคาร'!O62</f>
        <v>103720.3956062002</v>
      </c>
      <c r="M13" s="41">
        <f>'[5]2566-อาคาร-หักร้านค้าภายในอาคาร'!P62</f>
        <v>29012.999999999949</v>
      </c>
      <c r="N13" s="42">
        <f>'[5]2566-อาคาร-หักร้านค้าภายในอาคาร'!Q62</f>
        <v>145552.55964913973</v>
      </c>
      <c r="O13" s="41">
        <f>'[5]2566-อาคาร-หักร้านค้าภายในอาคาร'!R62</f>
        <v>129888.00000000012</v>
      </c>
      <c r="P13" s="42">
        <f>'[5]2566-อาคาร-หักร้านค้าภายในอาคาร'!S62</f>
        <v>644568.92689376045</v>
      </c>
      <c r="Q13" s="41">
        <f>'[5]2566-อาคาร-หักร้านค้าภายในอาคาร'!T62</f>
        <v>128930.99999999991</v>
      </c>
      <c r="R13" s="42">
        <f>'[5]2566-อาคาร-หักร้านค้าภายในอาคาร'!U62</f>
        <v>635100.61954409955</v>
      </c>
      <c r="S13" s="41">
        <f>'[5]2566-อาคาร-หักร้านค้าภายในอาคาร'!V62</f>
        <v>137030.00000000009</v>
      </c>
      <c r="T13" s="42">
        <f>'[5]2566-อาคาร-หักร้านค้าภายในอาคาร'!W62</f>
        <v>573252.3748860003</v>
      </c>
      <c r="U13" s="41">
        <f>'[5]2566-อาคาร-หักร้านค้าภายในอาคาร'!X62</f>
        <v>135658.99999999994</v>
      </c>
      <c r="V13" s="42">
        <f>'[5]2566-อาคาร-หักร้านค้าภายในอาคาร'!Y62</f>
        <v>557732.71340705978</v>
      </c>
      <c r="W13" s="41">
        <f>'[5]2566-อาคาร-หักร้านค้าภายในอาคาร'!Z62</f>
        <v>85610.999999999971</v>
      </c>
      <c r="X13" s="42">
        <f>'[5]2566-อาคาร-หักร้านค้าภายในอาคาร'!AA62</f>
        <v>354985.34067803994</v>
      </c>
      <c r="Y13" s="41">
        <f>'[5]2566-อาคาร-หักร้านค้าภายในอาคาร'!AB62</f>
        <v>97982.999999999971</v>
      </c>
      <c r="Z13" s="42">
        <f>'[5]2566-อาคาร-หักร้านค้าภายในอาคาร'!AC62</f>
        <v>396248.86006304994</v>
      </c>
      <c r="AA13" s="41">
        <f>M13+K13+I13+G13+E13+C13</f>
        <v>302708</v>
      </c>
      <c r="AB13" s="42">
        <f>N13+L13+J13+H13+F13+D13</f>
        <v>1645716.0400758595</v>
      </c>
      <c r="AD13" s="4">
        <f>SUM(C13+E13+G13+I13+K13+M13)</f>
        <v>302708</v>
      </c>
      <c r="AE13" s="5">
        <f>SUM(D13+F13+H13+J13+L13+N13)</f>
        <v>1645716.04007586</v>
      </c>
      <c r="AF13" s="4">
        <f>SUM(U13+W13+Y13)</f>
        <v>319252.99999999988</v>
      </c>
      <c r="AG13" s="7">
        <f>SUM(V13+X13+Z13)</f>
        <v>1308966.9141481495</v>
      </c>
      <c r="AH13" s="4">
        <f>(AD13+AF13)-AA13</f>
        <v>319252.99999999988</v>
      </c>
      <c r="AI13" s="6">
        <f>(AE13+AG13)-AB13</f>
        <v>1308966.91414815</v>
      </c>
    </row>
    <row r="14" spans="1:35" x14ac:dyDescent="0.55000000000000004">
      <c r="A14" s="43" t="s">
        <v>13</v>
      </c>
      <c r="B14" s="34"/>
      <c r="C14" s="44"/>
      <c r="D14" s="64"/>
      <c r="E14" s="44"/>
      <c r="F14" s="64"/>
      <c r="G14" s="44"/>
      <c r="H14" s="64"/>
      <c r="I14" s="44"/>
      <c r="J14" s="64"/>
      <c r="K14" s="44"/>
      <c r="L14" s="64"/>
      <c r="M14" s="44"/>
      <c r="N14" s="64"/>
      <c r="O14" s="44"/>
      <c r="P14" s="64"/>
      <c r="Q14" s="44"/>
      <c r="R14" s="49"/>
      <c r="S14" s="44"/>
      <c r="T14" s="64"/>
      <c r="U14" s="44"/>
      <c r="V14" s="64"/>
      <c r="W14" s="44"/>
      <c r="X14" s="49"/>
      <c r="Y14" s="44"/>
      <c r="Z14" s="64"/>
      <c r="AA14" s="46"/>
      <c r="AB14" s="45"/>
    </row>
    <row r="15" spans="1:35" x14ac:dyDescent="0.55000000000000004">
      <c r="A15" s="47">
        <v>1</v>
      </c>
      <c r="B15" s="48" t="s">
        <v>13</v>
      </c>
      <c r="C15" s="41">
        <f>'[5]2566-อาคาร-หักร้านค้าภายในอาคาร'!F67</f>
        <v>9518.0399999999554</v>
      </c>
      <c r="D15" s="42">
        <f>'[5]2566-อาคาร-หักร้านค้าภายในอาคาร'!G67</f>
        <v>51571.913927934962</v>
      </c>
      <c r="E15" s="41">
        <f>'[5]2566-อาคาร-หักร้านค้าภายในอาคาร'!H67</f>
        <v>10569.950000000041</v>
      </c>
      <c r="F15" s="42">
        <f>'[5]2566-อาคาร-หักร้านค้าภายในอาคาร'!I67</f>
        <v>58889.666556596727</v>
      </c>
      <c r="G15" s="41">
        <f>'[5]2566-อาคาร-หักร้านค้าภายในอาคาร'!J67</f>
        <v>12222.429999999966</v>
      </c>
      <c r="H15" s="42">
        <f>'[5]2566-อาคาร-หักร้านค้าภายในอาคาร'!K67</f>
        <v>67954.1948151221</v>
      </c>
      <c r="I15" s="41">
        <f>'[5]2566-อาคาร-หักร้านค้าภายในอาคาร'!L67</f>
        <v>8403.260000000033</v>
      </c>
      <c r="J15" s="42">
        <f>'[5]2566-อาคาร-หักร้านค้าภายในอาคาร'!M67</f>
        <v>47156.891614243184</v>
      </c>
      <c r="K15" s="41">
        <f>'[5]2566-อาคาร-หักร้านค้าภายในอาคาร'!N67</f>
        <v>13645.870000000006</v>
      </c>
      <c r="L15" s="42">
        <f>'[5]2566-อาคาร-หักร้านค้าภายในอาคาร'!O67</f>
        <v>67284.944779830636</v>
      </c>
      <c r="M15" s="41">
        <f>'[5]2566-อาคาร-หักร้านค้าภายในอาคาร'!P67</f>
        <v>8851.1999999999498</v>
      </c>
      <c r="N15" s="42">
        <f>'[5]2566-อาคาร-หักร้านค้าภายในอาคาร'!Q67</f>
        <v>44417.874227655746</v>
      </c>
      <c r="O15" s="41">
        <f>'[5]2566-อาคาร-หักร้านค้าภายในอาคาร'!R67</f>
        <v>16892.360000000055</v>
      </c>
      <c r="P15" s="42">
        <f>'[5]2566-อาคาร-หักร้านค้าภายในอาคาร'!S67</f>
        <v>83811.91127329148</v>
      </c>
      <c r="Q15" s="41">
        <f>'[5]2566-อาคาร-หักร้านค้าภายในอาคาร'!T67</f>
        <v>16501.359999999957</v>
      </c>
      <c r="R15" s="42">
        <f>'[5]2566-อาคาร-หักร้านค้าภายในอาคาร'!U67</f>
        <v>81326.68478321578</v>
      </c>
      <c r="S15" s="41">
        <f>'[5]2566-อาคาร-หักร้านค้าภายในอาคาร'!V67</f>
        <v>7468.25</v>
      </c>
      <c r="T15" s="42">
        <f>'[5]2566-อาคาร-หักร้านค้าภายในอาคาร'!W67</f>
        <v>31243.631492349999</v>
      </c>
      <c r="U15" s="41">
        <f>'[5]2566-อาคาร-หักร้านค้าภายในอาคาร'!X67</f>
        <v>21710.540000000041</v>
      </c>
      <c r="V15" s="42">
        <f>'[5]2566-อาคาร-หักร้านค้าภายในอาคาร'!Y67</f>
        <v>89238.71649021178</v>
      </c>
      <c r="W15" s="41">
        <f>'[5]2566-อาคาร-หักร้านค้าภายในอาคาร'!Z67</f>
        <v>15798.409999999989</v>
      </c>
      <c r="X15" s="42">
        <f>'[5]2566-อาคาร-หักร้านค้าภายในอาคาร'!AA67</f>
        <v>65544.827176624356</v>
      </c>
      <c r="Y15" s="41">
        <f>'[5]2566-อาคาร-หักร้านค้าภายในอาคาร'!AB67</f>
        <v>11518.92999999996</v>
      </c>
      <c r="Z15" s="42">
        <f>'[5]2566-อาคาร-หักร้านค้าภายในอาคาร'!AC67</f>
        <v>46553.763822435343</v>
      </c>
      <c r="AA15" s="41">
        <f>M15+K15+I15+G15+E15+C15</f>
        <v>63210.749999999949</v>
      </c>
      <c r="AB15" s="42">
        <f>N15+L15+J15+H15+F15+D15</f>
        <v>337275.48592138337</v>
      </c>
      <c r="AD15" s="4">
        <f>SUM(C15+E15+G15+I15+K15+M15)</f>
        <v>63210.749999999956</v>
      </c>
      <c r="AE15" s="5">
        <f>SUM(D15+F15+H15+J15+L15+N15)</f>
        <v>337275.48592138337</v>
      </c>
      <c r="AF15" s="4">
        <f>SUM(U15+W15+Y15)</f>
        <v>49027.87999999999</v>
      </c>
      <c r="AG15" s="7">
        <f>SUM(V15+X15+Z15)</f>
        <v>201337.30748927148</v>
      </c>
      <c r="AH15" s="4">
        <f>(AD15+AF15)-AA15</f>
        <v>49027.88</v>
      </c>
      <c r="AI15" s="6">
        <f>(AE15+AG15)-AB15</f>
        <v>201337.30748927151</v>
      </c>
    </row>
    <row r="16" spans="1:35" x14ac:dyDescent="0.55000000000000004">
      <c r="A16" s="43" t="s">
        <v>24</v>
      </c>
      <c r="B16" s="34"/>
      <c r="C16" s="44"/>
      <c r="D16" s="64"/>
      <c r="E16" s="44"/>
      <c r="F16" s="64"/>
      <c r="G16" s="44"/>
      <c r="H16" s="64"/>
      <c r="I16" s="44"/>
      <c r="J16" s="64"/>
      <c r="K16" s="44"/>
      <c r="L16" s="64"/>
      <c r="M16" s="44"/>
      <c r="N16" s="64"/>
      <c r="O16" s="44"/>
      <c r="P16" s="64"/>
      <c r="Q16" s="44"/>
      <c r="R16" s="49"/>
      <c r="S16" s="44"/>
      <c r="T16" s="64"/>
      <c r="U16" s="44"/>
      <c r="V16" s="64"/>
      <c r="W16" s="44"/>
      <c r="X16" s="49"/>
      <c r="Y16" s="44"/>
      <c r="Z16" s="64"/>
      <c r="AA16" s="46"/>
      <c r="AB16" s="45"/>
    </row>
    <row r="17" spans="1:35" x14ac:dyDescent="0.55000000000000004">
      <c r="A17" s="47">
        <v>1</v>
      </c>
      <c r="B17" s="48" t="s">
        <v>24</v>
      </c>
      <c r="C17" s="41">
        <f>'[5]2566-อาคาร-หักร้านค้าภายในอาคาร'!F69</f>
        <v>1913.4099999999999</v>
      </c>
      <c r="D17" s="42">
        <f>'[5]2566-อาคาร-หักร้านค้าภายในอาคาร'!G69</f>
        <v>10362.6695660158</v>
      </c>
      <c r="E17" s="41">
        <f>'[5]2566-อาคาร-หักร้านค้าภายในอาคาร'!H69</f>
        <v>2251.69</v>
      </c>
      <c r="F17" s="42">
        <f>'[5]2566-อาคาร-หักร้านค้าภายในอาคาร'!I69</f>
        <v>12550.298751178299</v>
      </c>
      <c r="G17" s="41">
        <f>'[5]2566-อาคาร-หักร้านค้าภายในอาคาร'!J69</f>
        <v>2518.7399999999998</v>
      </c>
      <c r="H17" s="42">
        <f>'[5]2566-อาคาร-หักร้านค้าภายในอาคาร'!K69</f>
        <v>14002.4781557514</v>
      </c>
      <c r="I17" s="41">
        <f>'[5]2566-อาคาร-หักร้านค้าภายในอาคาร'!L69</f>
        <v>2239.2399999999998</v>
      </c>
      <c r="J17" s="42">
        <f>'[5]2566-อาคาร-หักร้านค้าภายในอาคาร'!M69</f>
        <v>12570.047746881999</v>
      </c>
      <c r="K17" s="41">
        <f>'[5]2566-อาคาร-หักร้านค้าภายในอาคาร'!N69</f>
        <v>3312</v>
      </c>
      <c r="L17" s="42">
        <f>'[5]2566-อาคาร-หักร้านค้าภายในอาคาร'!O69</f>
        <v>16335.38141856</v>
      </c>
      <c r="M17" s="41">
        <f>'[5]2566-อาคาร-หักร้านค้าภายในอาคาร'!P69</f>
        <v>3180.63</v>
      </c>
      <c r="N17" s="42">
        <f>'[5]2566-อาคาร-หักร้านค้าภายในอาคาร'!Q69</f>
        <v>15955.863789629399</v>
      </c>
      <c r="O17" s="41">
        <f>'[5]2566-อาคาร-หักร้านค้าภายในอาคาร'!R69</f>
        <v>6693.9</v>
      </c>
      <c r="P17" s="42">
        <f>'[5]2566-อาคาร-หักร้านค้าภายในอาคาร'!S69</f>
        <v>33219.100747187993</v>
      </c>
      <c r="Q17" s="41">
        <f>'[5]2566-อาคาร-หักร้านค้าภายในอาคาร'!T69</f>
        <v>5563.24</v>
      </c>
      <c r="R17" s="42">
        <f>'[5]2566-อาคาร-หักร้านค้าภายในอาคาร'!U69</f>
        <v>27403.146676043998</v>
      </c>
      <c r="S17" s="41">
        <f>'[5]2566-อาคาร-หักร้านค้าภายในอาคาร'!V69</f>
        <v>6124.01</v>
      </c>
      <c r="T17" s="42">
        <f>'[5]2566-อาคาร-หักร้านค้าภายในอาคาร'!W69</f>
        <v>25619.966082478004</v>
      </c>
      <c r="U17" s="41">
        <f>'[5]2566-อาคาร-หักร้านค้าภายในอาคาร'!X69</f>
        <v>4638.6499999999996</v>
      </c>
      <c r="V17" s="42">
        <f>'[5]2566-อาคาร-หักร้านค้าภายในอาคาร'!Y69</f>
        <v>19071.014132070995</v>
      </c>
      <c r="W17" s="41">
        <f>'[5]2566-อาคาร-หักร้านค้าภายในอาคาร'!Z69</f>
        <v>2679.1</v>
      </c>
      <c r="X17" s="42">
        <f>'[5]2566-อาคาร-หักร้านค้าภายในอาคาร'!AA69</f>
        <v>11108.504610043999</v>
      </c>
      <c r="Y17" s="41">
        <f>'[5]2566-อาคาร-หักร้านค้าภายในอาคาร'!AB69</f>
        <v>2749.44</v>
      </c>
      <c r="Z17" s="42">
        <f>'[5]2566-อาคาร-หักร้านค้าภายในอาคาร'!AC69</f>
        <v>11119.332950784001</v>
      </c>
      <c r="AA17" s="41">
        <f>M17+K17+I17+G17+E17+C17</f>
        <v>15415.71</v>
      </c>
      <c r="AB17" s="42">
        <f>N17+L17+J17+H17+F17+D17</f>
        <v>81776.73942801691</v>
      </c>
      <c r="AD17" s="4">
        <f>SUM(C17+E17+G17+I17+K17+M17)</f>
        <v>15415.71</v>
      </c>
      <c r="AE17" s="5">
        <f>SUM(D17+F17+H17+J17+L17+N17)</f>
        <v>81776.739428016896</v>
      </c>
      <c r="AF17" s="4">
        <f>SUM(U17+W17+Y17)</f>
        <v>10067.19</v>
      </c>
      <c r="AG17" s="7">
        <f>SUM(V17+X17+Z17)</f>
        <v>41298.851692898999</v>
      </c>
      <c r="AH17" s="4">
        <f>(AD17+AF17)-AA17</f>
        <v>10067.190000000002</v>
      </c>
      <c r="AI17" s="6">
        <f>(AE17+AG17)-AB17</f>
        <v>41298.851692898985</v>
      </c>
    </row>
    <row r="18" spans="1:35" x14ac:dyDescent="0.55000000000000004">
      <c r="A18" s="43" t="s">
        <v>46</v>
      </c>
      <c r="B18" s="34"/>
      <c r="C18" s="44"/>
      <c r="D18" s="64"/>
      <c r="E18" s="44"/>
      <c r="F18" s="64"/>
      <c r="G18" s="44"/>
      <c r="H18" s="64"/>
      <c r="I18" s="44"/>
      <c r="J18" s="64"/>
      <c r="K18" s="44"/>
      <c r="L18" s="64"/>
      <c r="M18" s="44"/>
      <c r="N18" s="64"/>
      <c r="O18" s="44"/>
      <c r="P18" s="64"/>
      <c r="Q18" s="44"/>
      <c r="R18" s="49"/>
      <c r="S18" s="44"/>
      <c r="T18" s="64"/>
      <c r="U18" s="44"/>
      <c r="V18" s="64"/>
      <c r="W18" s="44"/>
      <c r="X18" s="49"/>
      <c r="Y18" s="44"/>
      <c r="Z18" s="64"/>
      <c r="AA18" s="46"/>
      <c r="AB18" s="45"/>
    </row>
    <row r="19" spans="1:35" x14ac:dyDescent="0.55000000000000004">
      <c r="A19" s="39">
        <v>1</v>
      </c>
      <c r="B19" s="50" t="s">
        <v>46</v>
      </c>
      <c r="C19" s="51">
        <f>'[5]2566-อาคาร-หักร้านค้าภายในอาคาร'!F73</f>
        <v>20996.36</v>
      </c>
      <c r="D19" s="52">
        <f>'[5]2566-อาคาร-หักร้านค้าภายในอาคาร'!G73</f>
        <v>113746.2661449368</v>
      </c>
      <c r="E19" s="51">
        <f>'[5]2566-อาคาร-หักร้านค้าภายในอาคาร'!H73</f>
        <v>20311.09</v>
      </c>
      <c r="F19" s="52">
        <f>'[5]2566-อาคาร-หักร้านค้าภายในอาคาร'!I73</f>
        <v>113196.1217899363</v>
      </c>
      <c r="G19" s="51">
        <f>'[5]2566-อาคาร-หักร้านค้าภายในอาคาร'!J73</f>
        <v>33593.360000000001</v>
      </c>
      <c r="H19" s="52">
        <f>'[5]2566-อาคาร-หักร้านค้าภายในอาคาร'!K73</f>
        <v>186761.91509642961</v>
      </c>
      <c r="I19" s="51">
        <f>'[5]2566-อาคาร-หักร้านค้าภายในอาคาร'!L73</f>
        <v>33469.729999999996</v>
      </c>
      <c r="J19" s="52">
        <f>'[5]2566-อาคาร-หักร้านค้าภายในอาคาร'!M73</f>
        <v>187847.39841957649</v>
      </c>
      <c r="K19" s="51">
        <f>'[5]2566-อาคาร-หักร้านค้าภายในอาคาร'!N73</f>
        <v>40130.449999999997</v>
      </c>
      <c r="L19" s="52">
        <f>'[5]2566-อาคาร-หักร้านค้าภายในอาคาร'!O73</f>
        <v>197912.957052571</v>
      </c>
      <c r="M19" s="51">
        <f>'[5]2566-อาคาร-หักร้านค้าภายในอาคาร'!P73</f>
        <v>31197.14</v>
      </c>
      <c r="N19" s="52">
        <f>'[5]2566-อาคาร-หักร้านค้าภายในอาคาร'!Q73</f>
        <v>156522.27379013319</v>
      </c>
      <c r="O19" s="51">
        <f>'[5]2566-อาคาร-หักร้านค้าภายในอาคาร'!R73</f>
        <v>44122.53</v>
      </c>
      <c r="P19" s="52">
        <f>'[5]2566-อาคาร-หักร้านค้าภายในอาคาร'!S73</f>
        <v>218935.70720648757</v>
      </c>
      <c r="Q19" s="51">
        <f>'[5]2566-อาคาร-หักร้านค้าภายในอาคาร'!T73</f>
        <v>39751.370000000003</v>
      </c>
      <c r="R19" s="52">
        <f>'[5]2566-อาคาร-หักร้านค้าภายในอาคาร'!U73</f>
        <v>195837.28575674701</v>
      </c>
      <c r="S19" s="51">
        <f>'[5]2566-อาคาร-หักร้านค้าภายในอาคาร'!V73</f>
        <v>43030.77</v>
      </c>
      <c r="T19" s="52">
        <f>'[5]2566-อาคาร-หักร้านค้าภายในอาคาร'!W73</f>
        <v>179988.67235040601</v>
      </c>
      <c r="U19" s="51">
        <f>'[5]2566-อาคาร-หักร้านค้าภายในอาคาร'!X73</f>
        <v>43659.48</v>
      </c>
      <c r="V19" s="52">
        <f>'[5]2566-อาคาร-หักร้านค้าภายในอาคาร'!Y73</f>
        <v>179483.71937155921</v>
      </c>
      <c r="W19" s="51">
        <f>'[5]2566-อาคาร-หักร้านค้าภายในอาคาร'!Z73</f>
        <v>26017.329999999998</v>
      </c>
      <c r="X19" s="52">
        <f>'[5]2566-อาคาร-หักร้านค้าภายในอาคาร'!AA73</f>
        <v>107892.43547603719</v>
      </c>
      <c r="Y19" s="51">
        <f>'[5]2566-อาคาร-หักร้านค้าภายในอาคาร'!AB73</f>
        <v>23915.26</v>
      </c>
      <c r="Z19" s="52">
        <f>'[5]2566-อาคาร-หักร้านค้าภายในอาคาร'!AC73</f>
        <v>96694.470526760997</v>
      </c>
      <c r="AA19" s="41">
        <f>M19+K19+I19+G19+E19+C19</f>
        <v>179698.13</v>
      </c>
      <c r="AB19" s="42">
        <f>N19+L19+J19+H19+F19+D19</f>
        <v>955986.93229358341</v>
      </c>
      <c r="AD19" s="4">
        <f>SUM(C19+E19+G19+I19+K19+M19)</f>
        <v>179698.13</v>
      </c>
      <c r="AE19" s="5">
        <f>SUM(D19+F19+H19+J19+L19+N19)</f>
        <v>955986.93229358341</v>
      </c>
      <c r="AF19" s="4">
        <f>SUM(U19+W19+Y19)</f>
        <v>93592.069999999992</v>
      </c>
      <c r="AG19" s="7">
        <f>SUM(V19+X19+Z19)</f>
        <v>384070.62537435745</v>
      </c>
      <c r="AH19" s="4">
        <f>(AD19+AF19)-AA19</f>
        <v>93592.07</v>
      </c>
      <c r="AI19" s="6">
        <f>(AE19+AG19)-AB19</f>
        <v>384070.62537435745</v>
      </c>
    </row>
    <row r="20" spans="1:35" x14ac:dyDescent="0.55000000000000004">
      <c r="A20" s="43" t="s">
        <v>12</v>
      </c>
      <c r="B20" s="34"/>
      <c r="C20" s="44"/>
      <c r="D20" s="45"/>
      <c r="E20" s="44"/>
      <c r="F20" s="45"/>
      <c r="G20" s="44"/>
      <c r="H20" s="45"/>
      <c r="I20" s="44"/>
      <c r="J20" s="45"/>
      <c r="K20" s="44"/>
      <c r="L20" s="45"/>
      <c r="M20" s="46"/>
      <c r="N20" s="45"/>
      <c r="O20" s="46"/>
      <c r="P20" s="45"/>
      <c r="Q20" s="46"/>
      <c r="R20" s="45"/>
      <c r="S20" s="46"/>
      <c r="T20" s="45"/>
      <c r="U20" s="46"/>
      <c r="V20" s="45"/>
      <c r="W20" s="46"/>
      <c r="X20" s="45"/>
      <c r="Y20" s="46"/>
      <c r="Z20" s="45"/>
      <c r="AA20" s="46"/>
      <c r="AB20" s="45"/>
    </row>
    <row r="21" spans="1:35" x14ac:dyDescent="0.55000000000000004">
      <c r="A21" s="39">
        <v>1</v>
      </c>
      <c r="B21" s="50" t="s">
        <v>12</v>
      </c>
      <c r="C21" s="51">
        <f>'[5]2566-อาคาร-หักร้านค้าภายในอาคาร'!F77</f>
        <v>8671.9500000000007</v>
      </c>
      <c r="D21" s="52">
        <f>'[5]2566-อาคาร-หักร้านค้าภายในอาคาร'!G77</f>
        <v>46965.654168740999</v>
      </c>
      <c r="E21" s="51">
        <f>'[5]2566-อาคาร-หักร้านค้าภายในอาคาร'!H77</f>
        <v>8691.98</v>
      </c>
      <c r="F21" s="52">
        <f>'[5]2566-อาคาร-หักร้านค้าภายในอาคาร'!I77</f>
        <v>48446.698141958601</v>
      </c>
      <c r="G21" s="51">
        <f>'[5]2566-อาคาร-หักร้านค้าภายในอาคาร'!J77</f>
        <v>10995.41</v>
      </c>
      <c r="H21" s="52">
        <f>'[5]2566-อาคาร-หักร้านค้าภายในอาคาร'!K77</f>
        <v>61126.987437580101</v>
      </c>
      <c r="I21" s="51">
        <f>'[5]2566-อาคาร-หักร้านค้าภายในอาคาร'!L77</f>
        <v>4695.6400000000003</v>
      </c>
      <c r="J21" s="52">
        <f>'[5]2566-อาคาร-หักร้านค้าภายในอาคาร'!M77</f>
        <v>26359.130330902004</v>
      </c>
      <c r="K21" s="51">
        <f>'[5]2566-อาคาร-หักร้านค้าภายในอาคาร'!N77</f>
        <v>10918.7</v>
      </c>
      <c r="L21" s="52">
        <f>'[5]2566-อาคาร-หักร้านค้าภายในอาคาร'!O77</f>
        <v>53852.997915106003</v>
      </c>
      <c r="M21" s="51">
        <f>'[5]2566-อาคาร-หักร้านค้าภายในอาคาร'!P77</f>
        <v>8020.26</v>
      </c>
      <c r="N21" s="52">
        <f>'[5]2566-อาคาร-หักร้านค้าภายในอาคาร'!Q77</f>
        <v>40234.222816678797</v>
      </c>
      <c r="O21" s="51">
        <f>'[5]2566-อาคาร-หักร้านค้าภายในอาคาร'!R77</f>
        <v>27927.33</v>
      </c>
      <c r="P21" s="52">
        <f>'[5]2566-อาคาร-หักร้านค้าภายในอาคาร'!S77</f>
        <v>138591.9701325036</v>
      </c>
      <c r="Q21" s="51">
        <f>'[5]2566-อาคาร-หักร้านค้าภายในอาคาร'!T77</f>
        <v>17679.989999999998</v>
      </c>
      <c r="R21" s="52">
        <f>'[5]2566-อาคาร-หักร้านค้าภายในอาคาร'!U77</f>
        <v>87087.26555046899</v>
      </c>
      <c r="S21" s="51">
        <f>'[5]2566-อาคาร-หักร้านค้าภายในอาคาร'!V77</f>
        <v>25155.81</v>
      </c>
      <c r="T21" s="52">
        <f>'[5]2566-อาคาร-หักร้านค้าภายในอาคาร'!W77</f>
        <v>105240.03046651802</v>
      </c>
      <c r="U21" s="51">
        <f>'[5]2566-อาคาร-หักร้านค้าภายในอาคาร'!X77</f>
        <v>19990.379999999997</v>
      </c>
      <c r="V21" s="52">
        <f>'[5]2566-อาคาร-หักร้านค้าภายในอาคาร'!Y77</f>
        <v>82187.01981944518</v>
      </c>
      <c r="W21" s="51">
        <f>'[5]2566-อาคาร-หักร้านค้าภายในอาคาร'!Z77</f>
        <v>18587.940000000002</v>
      </c>
      <c r="X21" s="52">
        <f>'[5]2566-อาคาร-หักร้านค้าภายในอาคาร'!AA77</f>
        <v>77072.232160509608</v>
      </c>
      <c r="Y21" s="51">
        <f>'[5]2566-อาคาร-หักร้านค้าภายในอาคาร'!AB77</f>
        <v>12179.11</v>
      </c>
      <c r="Z21" s="52">
        <f>'[5]2566-อาคาร-หักร้านค้าภายในอาคาร'!AC77</f>
        <v>49254.9679695585</v>
      </c>
      <c r="AA21" s="41">
        <f>M21+K21+I21+G21+E21+C21</f>
        <v>51993.939999999988</v>
      </c>
      <c r="AB21" s="42">
        <f>N21+L21+J21+H21+F21+D21</f>
        <v>276985.69081096648</v>
      </c>
      <c r="AD21" s="4">
        <f>SUM(C21+E21+G21+I21+K21+M21)</f>
        <v>51993.94000000001</v>
      </c>
      <c r="AE21" s="5">
        <f>SUM(D21+F21+H21+J21+L21+N21)</f>
        <v>276985.69081096654</v>
      </c>
      <c r="AF21" s="4">
        <f>SUM(U21+W21+Y21)</f>
        <v>50757.43</v>
      </c>
      <c r="AG21" s="7">
        <f>SUM(V21+X21+Z21)</f>
        <v>208514.21994951327</v>
      </c>
      <c r="AH21" s="4">
        <f>(AD21+AF21)-AA21</f>
        <v>50757.430000000022</v>
      </c>
      <c r="AI21" s="6">
        <f>(AE21+AG21)-AB21</f>
        <v>208514.21994951332</v>
      </c>
    </row>
    <row r="22" spans="1:35" x14ac:dyDescent="0.55000000000000004">
      <c r="A22" s="43" t="s">
        <v>17</v>
      </c>
      <c r="B22" s="34"/>
      <c r="C22" s="44"/>
      <c r="D22" s="64"/>
      <c r="E22" s="44"/>
      <c r="F22" s="64"/>
      <c r="G22" s="44"/>
      <c r="H22" s="64"/>
      <c r="I22" s="44"/>
      <c r="J22" s="64"/>
      <c r="K22" s="44"/>
      <c r="L22" s="64"/>
      <c r="M22" s="44"/>
      <c r="N22" s="64"/>
      <c r="O22" s="44"/>
      <c r="P22" s="64"/>
      <c r="Q22" s="44"/>
      <c r="R22" s="49"/>
      <c r="S22" s="44"/>
      <c r="T22" s="64"/>
      <c r="U22" s="44"/>
      <c r="V22" s="64"/>
      <c r="W22" s="44"/>
      <c r="X22" s="49"/>
      <c r="Y22" s="44"/>
      <c r="Z22" s="64"/>
      <c r="AA22" s="46"/>
      <c r="AB22" s="45"/>
    </row>
    <row r="23" spans="1:35" x14ac:dyDescent="0.55000000000000004">
      <c r="A23" s="39">
        <v>1</v>
      </c>
      <c r="B23" s="50" t="s">
        <v>17</v>
      </c>
      <c r="C23" s="41">
        <f>'[5]2566-อาคาร-หักร้านค้าภายในอาคาร'!F79</f>
        <v>7058.68</v>
      </c>
      <c r="D23" s="42">
        <f>'[5]2566-อาคาร-หักร้านค้าภายในอาคาร'!G79</f>
        <v>38258.045599999998</v>
      </c>
      <c r="E23" s="41">
        <f>'[5]2566-อาคาร-หักร้านค้าภายในอาคาร'!H79</f>
        <v>8512.25</v>
      </c>
      <c r="F23" s="42">
        <f>'[5]2566-อาคาร-หักร้านค้าภายในอาคาร'!I79</f>
        <v>47413.232500000006</v>
      </c>
      <c r="G23" s="41">
        <f>'[5]2566-อาคาร-หักร้านค้าภายในอาคาร'!J79</f>
        <v>8854.25</v>
      </c>
      <c r="H23" s="42">
        <f>'[5]2566-อาคาร-หักร้านค้าภายในอาคาร'!K79</f>
        <v>49223.596802592503</v>
      </c>
      <c r="I23" s="41">
        <f>'[5]2566-อาคาร-หักร้านค้าภายในอาคาร'!L79</f>
        <v>8419.07</v>
      </c>
      <c r="J23" s="42">
        <f>'[5]2566-อาคาร-หักร้านค้าภายในอาคาร'!M79</f>
        <v>47260.7276952635</v>
      </c>
      <c r="K23" s="41">
        <f>'[5]2566-อาคาร-หักร้านค้าภายในอาคาร'!N79</f>
        <v>9886.61</v>
      </c>
      <c r="L23" s="42">
        <f>'[5]2566-อาคาร-หักร้านค้าภายในอาคาร'!O79</f>
        <v>48762.543866711807</v>
      </c>
      <c r="M23" s="41">
        <f>'[5]2566-อาคาร-หักร้านค้าภายในอาคาร'!P79</f>
        <v>10235.48</v>
      </c>
      <c r="N23" s="42">
        <f>'[5]2566-อาคาร-หักร้านค้าภายในอาคาร'!Q79</f>
        <v>51347.036499522394</v>
      </c>
      <c r="O23" s="41">
        <f>'[5]2566-อาคาร-หักร้านค้าภายในอาคาร'!R79</f>
        <v>19473.3</v>
      </c>
      <c r="P23" s="42">
        <f>'[5]2566-อาคาร-หักร้านค้าภายในอาคาร'!S79</f>
        <v>96638.060709035984</v>
      </c>
      <c r="Q23" s="41">
        <f>'[5]2566-อาคาร-หักร้านค้าภายในอาคาร'!T79</f>
        <v>18307.95</v>
      </c>
      <c r="R23" s="42">
        <f>'[5]2566-อาคาร-หักร้านค้าภายในอาคาร'!U79</f>
        <v>90180.441467144992</v>
      </c>
      <c r="S23" s="41">
        <f>'[5]2566-อาคาร-หักร้านค้าภายในอาคาร'!V79</f>
        <v>16734.71</v>
      </c>
      <c r="T23" s="42">
        <f>'[5]2566-อาคาร-หักร้านค้าภายในอาคาร'!W79</f>
        <v>70010.124509938003</v>
      </c>
      <c r="U23" s="41">
        <f>'[5]2566-อาคาร-หักร้านค้าภายในอาคาร'!X79</f>
        <v>15287.69</v>
      </c>
      <c r="V23" s="42">
        <f>'[5]2566-อาคาร-หักร้านค้าภายในอาคาร'!Y79</f>
        <v>62852.716207672594</v>
      </c>
      <c r="W23" s="41">
        <f>'[5]2566-อาคาร-หักร้านค้าภายในอาคาร'!Z79</f>
        <v>9465.7099999999991</v>
      </c>
      <c r="X23" s="42">
        <f>'[5]2566-อาคาร-หักร้านค้าภายในอาคาร'!AA79</f>
        <v>39248.211403956397</v>
      </c>
      <c r="Y23" s="41">
        <f>'[5]2566-อาคาร-หักร้านค้าภายในอาคาร'!AB79</f>
        <v>8256.3799999999992</v>
      </c>
      <c r="Z23" s="42">
        <f>'[5]2566-อาคาร-หักร้านค้าภายในอาคาร'!AC79</f>
        <v>33390.595244192999</v>
      </c>
      <c r="AA23" s="41">
        <f>M23+K23+I23+G23+E23+C23</f>
        <v>52966.340000000004</v>
      </c>
      <c r="AB23" s="42">
        <f>N23+L23+J23+H23+F23+D23</f>
        <v>282265.1829640902</v>
      </c>
      <c r="AD23" s="4">
        <f>SUM(C23+E23+G23+I23+K23+M23)</f>
        <v>52966.34</v>
      </c>
      <c r="AE23" s="5">
        <f>SUM(D23+F23+H23+J23+L23+N23)</f>
        <v>282265.18296409026</v>
      </c>
      <c r="AF23" s="4">
        <f>SUM(U23+W23+Y23)</f>
        <v>33009.78</v>
      </c>
      <c r="AG23" s="7">
        <f>SUM(V23+X23+Z23)</f>
        <v>135491.522855822</v>
      </c>
      <c r="AH23" s="4">
        <f>(AD23+AF23)-AA23</f>
        <v>33009.779999999992</v>
      </c>
      <c r="AI23" s="6">
        <f>(AE23+AG23)-AB23</f>
        <v>135491.52285582206</v>
      </c>
    </row>
    <row r="24" spans="1:35" x14ac:dyDescent="0.55000000000000004">
      <c r="A24" s="43" t="s">
        <v>25</v>
      </c>
      <c r="B24" s="34"/>
      <c r="C24" s="44"/>
      <c r="D24" s="64"/>
      <c r="E24" s="44"/>
      <c r="F24" s="64"/>
      <c r="G24" s="44"/>
      <c r="H24" s="64"/>
      <c r="I24" s="44"/>
      <c r="J24" s="64"/>
      <c r="K24" s="44"/>
      <c r="L24" s="64"/>
      <c r="M24" s="44"/>
      <c r="N24" s="64"/>
      <c r="O24" s="44"/>
      <c r="P24" s="64"/>
      <c r="Q24" s="44"/>
      <c r="R24" s="49"/>
      <c r="S24" s="44"/>
      <c r="T24" s="64"/>
      <c r="U24" s="44"/>
      <c r="V24" s="64"/>
      <c r="W24" s="44"/>
      <c r="X24" s="49"/>
      <c r="Y24" s="44"/>
      <c r="Z24" s="64"/>
      <c r="AA24" s="46"/>
      <c r="AB24" s="45"/>
    </row>
    <row r="25" spans="1:35" x14ac:dyDescent="0.55000000000000004">
      <c r="A25" s="39">
        <v>1</v>
      </c>
      <c r="B25" s="50" t="s">
        <v>25</v>
      </c>
      <c r="C25" s="51">
        <f>'[5]2566-อาคาร-หักร้านค้าภายในอาคาร'!F83</f>
        <v>8667.0400000000009</v>
      </c>
      <c r="D25" s="52">
        <f>'[5]2566-อาคาร-หักร้านค้าภายในอาคาร'!G83</f>
        <v>46975.356799999994</v>
      </c>
      <c r="E25" s="51">
        <f>'[5]2566-อาคาร-หักร้านค้าภายในอาคาร'!H83</f>
        <v>9734.06</v>
      </c>
      <c r="F25" s="52">
        <f>'[5]2566-อาคาร-หักร้านค้าภายในอาคาร'!I83</f>
        <v>54218.714200000002</v>
      </c>
      <c r="G25" s="51">
        <f>'[5]2566-อาคาร-หักร้านค้าภายในอาคาร'!J83</f>
        <v>12853</v>
      </c>
      <c r="H25" s="52">
        <f>'[5]2566-อาคาร-หักร้านค้าภายในอาคาร'!K83</f>
        <v>71462.679999999993</v>
      </c>
      <c r="I25" s="51">
        <f>'[5]2566-อาคาร-หักร้านค้าภายในอาคาร'!L83</f>
        <v>13003.38</v>
      </c>
      <c r="J25" s="52">
        <f>'[5]2566-อาคาร-หักร้านค้าภายในอาคาร'!M83</f>
        <v>72948.96179999999</v>
      </c>
      <c r="K25" s="51">
        <f>'[5]2566-อาคาร-หักร้านค้าภายในอาคาร'!N83</f>
        <v>15010.59</v>
      </c>
      <c r="L25" s="52">
        <f>'[5]2566-อาคาร-หักร้านค้าภายในอาคาร'!O83</f>
        <v>74002.208700000003</v>
      </c>
      <c r="M25" s="51">
        <f>'[5]2566-อาคาร-หักร้านค้าภายในอาคาร'!P83</f>
        <v>14691.48</v>
      </c>
      <c r="N25" s="52">
        <f>'[5]2566-อาคาร-หักร้านค้าภายในอาคาร'!Q83</f>
        <v>73751.229599999991</v>
      </c>
      <c r="O25" s="51">
        <f>'[5]2566-อาคาร-หักร้านค้าภายในอาคาร'!R83</f>
        <v>18284.95</v>
      </c>
      <c r="P25" s="52">
        <f>'[5]2566-อาคาร-หักร้านค้าภายในอาคาร'!S83</f>
        <v>90693.351999999999</v>
      </c>
      <c r="Q25" s="51">
        <f>'[5]2566-อาคาร-หักร้านค้าภายในอาคาร'!T83</f>
        <v>15742.01</v>
      </c>
      <c r="R25" s="52">
        <f>'[5]2566-อาคาร-หักร้านค้าภายในอาคาร'!U83</f>
        <v>77608.109299999996</v>
      </c>
      <c r="S25" s="51">
        <f>'[5]2566-อาคาร-หักร้านค้าภายในอาคาร'!V83</f>
        <v>15865.67</v>
      </c>
      <c r="T25" s="52">
        <f>'[5]2566-อาคาร-หักร้านค้าภายในอาคาร'!W83</f>
        <v>66318.500599999999</v>
      </c>
      <c r="U25" s="51">
        <f>'[5]2566-อาคาร-หักร้านค้าภายในอาคาร'!X83</f>
        <v>14867.09</v>
      </c>
      <c r="V25" s="52">
        <f>'[5]2566-อาคาร-หักร้านค้าภายในอาคาร'!Y83</f>
        <v>61103.7399</v>
      </c>
      <c r="W25" s="51">
        <f>'[5]2566-อาคาร-หักร้านค้าภายในอาคาร'!Z83</f>
        <v>10330.209999999999</v>
      </c>
      <c r="X25" s="52">
        <f>'[5]2566-อาคาร-หักร้านค้าภายในอาคาร'!AA83</f>
        <v>42870.371500000001</v>
      </c>
      <c r="Y25" s="51">
        <f>'[5]2566-อาคาร-หักร้านค้าภายในอาคาร'!AB83</f>
        <v>8170.18</v>
      </c>
      <c r="Z25" s="52">
        <f>'[5]2566-อาคาร-หักร้านค้าภายในอาคาร'!AC83</f>
        <v>33007.527199999997</v>
      </c>
      <c r="AA25" s="41">
        <f>M25+K25+I25+G25+E25+C25</f>
        <v>73959.549999999988</v>
      </c>
      <c r="AB25" s="42">
        <f>N25+L25+J25+H25+F25+D25</f>
        <v>393359.15109999996</v>
      </c>
      <c r="AD25" s="4">
        <f>SUM(C25+E25+G25+I25+K25+M25)</f>
        <v>73959.549999999988</v>
      </c>
      <c r="AE25" s="5">
        <f>SUM(D25+F25+H25+J25+L25+N25)</f>
        <v>393359.15110000002</v>
      </c>
      <c r="AF25" s="4">
        <f>SUM(U25+W25+Y25)</f>
        <v>33367.479999999996</v>
      </c>
      <c r="AG25" s="7">
        <f>SUM(V25+X25+Z25)</f>
        <v>136981.63860000001</v>
      </c>
      <c r="AH25" s="4">
        <f>(AD25+AF25)-AA25</f>
        <v>33367.479999999996</v>
      </c>
      <c r="AI25" s="6">
        <f>(AE25+AG25)-AB25</f>
        <v>136981.63860000012</v>
      </c>
    </row>
    <row r="26" spans="1:35" x14ac:dyDescent="0.55000000000000004">
      <c r="A26" s="43" t="s">
        <v>14</v>
      </c>
      <c r="B26" s="34"/>
      <c r="C26" s="44"/>
      <c r="D26" s="64"/>
      <c r="E26" s="44"/>
      <c r="F26" s="64"/>
      <c r="G26" s="44"/>
      <c r="H26" s="64"/>
      <c r="I26" s="44"/>
      <c r="J26" s="64"/>
      <c r="K26" s="44"/>
      <c r="L26" s="64"/>
      <c r="M26" s="44"/>
      <c r="N26" s="64"/>
      <c r="O26" s="44"/>
      <c r="P26" s="64"/>
      <c r="Q26" s="44"/>
      <c r="R26" s="49"/>
      <c r="S26" s="44"/>
      <c r="T26" s="64"/>
      <c r="U26" s="44"/>
      <c r="V26" s="64"/>
      <c r="W26" s="44"/>
      <c r="X26" s="49"/>
      <c r="Y26" s="44"/>
      <c r="Z26" s="64"/>
      <c r="AA26" s="46"/>
      <c r="AB26" s="45"/>
    </row>
    <row r="27" spans="1:35" x14ac:dyDescent="0.55000000000000004">
      <c r="A27" s="39">
        <v>1</v>
      </c>
      <c r="B27" s="50" t="s">
        <v>14</v>
      </c>
      <c r="C27" s="51">
        <f>'[5]2566-อาคาร-หักร้านค้าภายในอาคาร'!F91</f>
        <v>66713.06</v>
      </c>
      <c r="D27" s="52">
        <f>'[5]2566-อาคาร-หักร้านค้าภายในอาคาร'!G91</f>
        <v>361485.39928388258</v>
      </c>
      <c r="E27" s="51">
        <f>'[5]2566-อาคาร-หักร้านค้าภายในอาคาร'!H91</f>
        <v>71880.639999999999</v>
      </c>
      <c r="F27" s="52">
        <f>'[5]2566-อาคาร-หักร้านค้าภายในอาคาร'!I91</f>
        <v>400470.57275482884</v>
      </c>
      <c r="G27" s="51">
        <f>'[5]2566-อาคาร-หักร้านค้าภายในอาคาร'!J91</f>
        <v>94626.61</v>
      </c>
      <c r="H27" s="52">
        <f>'[5]2566-อาคาร-หักร้านค้าภายในอาคาร'!K91</f>
        <v>526101.45482775988</v>
      </c>
      <c r="I27" s="51">
        <f>'[5]2566-อาคาร-หักร้านค้าภายในอาคาร'!L91</f>
        <v>91620.150000000009</v>
      </c>
      <c r="J27" s="52">
        <f>'[5]2566-อาคาร-หักร้านค้าภายในอาคาร'!M91</f>
        <v>514094.98519783356</v>
      </c>
      <c r="K27" s="51">
        <f>'[5]2566-อาคาร-หักร้านค้าภายในอาคาร'!N91</f>
        <v>116180.73</v>
      </c>
      <c r="L27" s="52">
        <f>'[5]2566-อาคาร-หักร้านค้าภายในอาคาร'!O91</f>
        <v>572861.5681349464</v>
      </c>
      <c r="M27" s="51">
        <f>'[5]2566-อาคาร-หักร้านค้าภายในอาคาร'!P91</f>
        <v>106527.41</v>
      </c>
      <c r="N27" s="52">
        <f>'[5]2566-อาคาร-หักร้านค้าภายในอาคาร'!Q91</f>
        <v>534641.267801143</v>
      </c>
      <c r="O27" s="51">
        <f>'[5]2566-อาคาร-หักร้านค้าภายในอาคาร'!R91</f>
        <v>126895.52799999999</v>
      </c>
      <c r="P27" s="52">
        <f>'[5]2566-อาคาร-หักร้านค้าภายในอาคาร'!S91</f>
        <v>629525.07143418258</v>
      </c>
      <c r="Q27" s="51">
        <f>'[5]2566-อาคาร-หักร้านค้าภายในอาคาร'!T91</f>
        <v>117389.19</v>
      </c>
      <c r="R27" s="52">
        <f>'[5]2566-อาคาร-หักร้านค้าภายในอาคาร'!U91</f>
        <v>578544.20000209298</v>
      </c>
      <c r="S27" s="51">
        <f>'[5]2566-อาคาร-หักร้านค้าภายในอาคาร'!V91</f>
        <v>115506.90000000001</v>
      </c>
      <c r="T27" s="52">
        <f>'[5]2566-อาคาร-หักร้านค้าภายในอาคาร'!W91</f>
        <v>482970.39219575201</v>
      </c>
      <c r="U27" s="51">
        <f>'[5]2566-อาคาร-หักร้านค้าภายในอาคาร'!X91</f>
        <v>101319.15000000001</v>
      </c>
      <c r="V27" s="52">
        <f>'[5]2566-อาคาร-หักร้านค้าภายในอาคาร'!Y91</f>
        <v>416470.00805606984</v>
      </c>
      <c r="W27" s="51">
        <f>'[5]2566-อาคาร-หักร้านค้าภายในอาคาร'!Z91</f>
        <v>89918.39</v>
      </c>
      <c r="X27" s="52">
        <f>'[5]2566-อาคาร-หักร้านค้าภายในอาคาร'!AA91</f>
        <v>373049.69524714915</v>
      </c>
      <c r="Y27" s="51">
        <f>'[5]2566-อาคาร-หักร้านค้าภายในอาคาร'!AB91</f>
        <v>77137.16</v>
      </c>
      <c r="Z27" s="52">
        <f>'[5]2566-อาคาร-หักร้านค้าภายในอาคาร'!AC91</f>
        <v>311751.04239145701</v>
      </c>
      <c r="AA27" s="41">
        <f>M27+K27+I27+G27+E27+C27</f>
        <v>547548.60000000009</v>
      </c>
      <c r="AB27" s="42">
        <f>N27+L27+J27+H27+F27+D27</f>
        <v>2909655.2480003946</v>
      </c>
      <c r="AD27" s="4">
        <f>SUM(C27+E27+G27+I27+K27+M27)</f>
        <v>547548.6</v>
      </c>
      <c r="AE27" s="5">
        <f>SUM(D27+F27+H27+J27+L27+N27)</f>
        <v>2909655.2480003946</v>
      </c>
      <c r="AF27" s="4">
        <f>SUM(U27+W27+Y27)</f>
        <v>268374.7</v>
      </c>
      <c r="AG27" s="7">
        <f>SUM(V27+X27+Z27)</f>
        <v>1101270.7456946759</v>
      </c>
      <c r="AH27" s="4">
        <f>(AD27+AF27)-AA27</f>
        <v>268374.69999999995</v>
      </c>
      <c r="AI27" s="6">
        <f>(AE27+AG27)-AB27</f>
        <v>1101270.7456946759</v>
      </c>
    </row>
    <row r="28" spans="1:35" x14ac:dyDescent="0.55000000000000004">
      <c r="A28" s="43" t="s">
        <v>15</v>
      </c>
      <c r="B28" s="34"/>
      <c r="C28" s="44"/>
      <c r="D28" s="64"/>
      <c r="E28" s="44"/>
      <c r="F28" s="64"/>
      <c r="G28" s="44"/>
      <c r="H28" s="64"/>
      <c r="I28" s="44"/>
      <c r="J28" s="64"/>
      <c r="K28" s="44"/>
      <c r="L28" s="64"/>
      <c r="M28" s="44"/>
      <c r="N28" s="64"/>
      <c r="O28" s="44"/>
      <c r="P28" s="64"/>
      <c r="Q28" s="44"/>
      <c r="R28" s="49"/>
      <c r="S28" s="44"/>
      <c r="T28" s="64"/>
      <c r="U28" s="44"/>
      <c r="V28" s="64"/>
      <c r="W28" s="44"/>
      <c r="X28" s="49"/>
      <c r="Y28" s="44"/>
      <c r="Z28" s="64"/>
      <c r="AA28" s="46"/>
      <c r="AB28" s="45"/>
    </row>
    <row r="29" spans="1:35" x14ac:dyDescent="0.55000000000000004">
      <c r="A29" s="39">
        <v>1</v>
      </c>
      <c r="B29" s="50" t="s">
        <v>15</v>
      </c>
      <c r="C29" s="51">
        <f>'[5]2566-อาคาร-หักร้านค้าภายในอาคาร'!F93</f>
        <v>3831.4</v>
      </c>
      <c r="D29" s="52">
        <f>'[5]2566-อาคาร-หักร้านค้าภายในอาคาร'!G93</f>
        <v>20750.143552732003</v>
      </c>
      <c r="E29" s="51">
        <f>'[5]2566-อาคาร-หักร้านค้าภายในอาคาร'!H93</f>
        <v>4241.3</v>
      </c>
      <c r="F29" s="52">
        <f>'[5]2566-อาคาร-หักร้านค้าภายในอาคาร'!I93</f>
        <v>23639.835898091002</v>
      </c>
      <c r="G29" s="51">
        <f>'[5]2566-อาคาร-หักร้านค้าภายในอาคาร'!J93</f>
        <v>6680.69</v>
      </c>
      <c r="H29" s="52">
        <f>'[5]2566-อาคาร-หักร้านค้าภายในอาคาร'!K93</f>
        <v>37140.084244640901</v>
      </c>
      <c r="I29" s="51">
        <f>'[5]2566-อาคาร-หักร้านค้าภายในอาคาร'!L93</f>
        <v>5247.77</v>
      </c>
      <c r="J29" s="52">
        <f>'[5]2566-อาคาร-หักร้านค้าภายในอาคาร'!M93</f>
        <v>29458.530333798502</v>
      </c>
      <c r="K29" s="51">
        <f>'[5]2566-อาคาร-หักร้านค้าภายในอาคาร'!N93</f>
        <v>7202.04</v>
      </c>
      <c r="L29" s="52">
        <f>'[5]2566-อาคาร-หักร้านค้าภายในอาคาร'!O93</f>
        <v>35521.760383975197</v>
      </c>
      <c r="M29" s="51">
        <f>'[5]2566-อาคาร-หักร้านค้าภายในอาคาร'!P93</f>
        <v>9375.07</v>
      </c>
      <c r="N29" s="52">
        <f>'[5]2566-อาคาร-หักร้านค้าภายในอาคาร'!Q93</f>
        <v>47030.726597636596</v>
      </c>
      <c r="O29" s="51">
        <f>'[5]2566-อาคาร-หักร้านค้าภายในอาคาร'!R93</f>
        <v>14916.51</v>
      </c>
      <c r="P29" s="52">
        <f>'[5]2566-อาคาร-หักร้านค้าภายในอาคาร'!S93</f>
        <v>74024.566917109201</v>
      </c>
      <c r="Q29" s="51">
        <f>'[5]2566-อาคาร-หักร้านค้าภายในอาคาร'!T93</f>
        <v>13286</v>
      </c>
      <c r="R29" s="52">
        <f>'[5]2566-อาคาร-หักร้านค้าภายในอาคาร'!U93</f>
        <v>65443.555686599997</v>
      </c>
      <c r="S29" s="51">
        <f>'[5]2566-อาคาร-หักร้านค้าภายในอาคาร'!V93</f>
        <v>12426.49</v>
      </c>
      <c r="T29" s="52">
        <f>'[5]2566-อาคาร-หักร้านค้าภายในอาคาร'!W93</f>
        <v>51986.566371421999</v>
      </c>
      <c r="U29" s="51">
        <f>'[5]2566-อาคาร-หักร้านค้าภายในอาคาร'!X93</f>
        <v>10421.81</v>
      </c>
      <c r="V29" s="52">
        <f>'[5]2566-อาคาร-หักร้านค้าภายในอาคาร'!Y93</f>
        <v>42847.484891457396</v>
      </c>
      <c r="W29" s="51">
        <f>'[5]2566-อาคาร-หักร้านค้าภายในอาคาร'!Z93</f>
        <v>6964.73</v>
      </c>
      <c r="X29" s="52">
        <f>'[5]2566-อาคาร-หักร้านค้าภายในอาคาร'!AA93</f>
        <v>28878.255874253198</v>
      </c>
      <c r="Y29" s="51">
        <f>'[5]2566-อาคาร-หักร้านค้าภายในอาคาร'!AB93</f>
        <v>7272.89</v>
      </c>
      <c r="Z29" s="52">
        <f>'[5]2566-อาคาร-หักร้านค้าภายในอาคาร'!AC93</f>
        <v>29413.147922641503</v>
      </c>
      <c r="AA29" s="41">
        <f>M29+K29+I29+G29+E29+C29</f>
        <v>36578.269999999997</v>
      </c>
      <c r="AB29" s="42">
        <f>N29+L29+J29+H29+F29+D29</f>
        <v>193541.08101087419</v>
      </c>
      <c r="AD29" s="4">
        <f>SUM(C29+E29+G29+I29+K29+M29)</f>
        <v>36578.270000000004</v>
      </c>
      <c r="AE29" s="5">
        <f>SUM(D29+F29+H29+J29+L29+N29)</f>
        <v>193541.08101087419</v>
      </c>
      <c r="AF29" s="4">
        <f>SUM(U29+W29+Y29)</f>
        <v>24659.43</v>
      </c>
      <c r="AG29" s="7">
        <f>SUM(V29+X29+Z29)</f>
        <v>101138.8886883521</v>
      </c>
      <c r="AH29" s="4">
        <f>(AD29+AF29)-AA29</f>
        <v>24659.430000000008</v>
      </c>
      <c r="AI29" s="6">
        <f>(AE29+AG29)-AB29</f>
        <v>101138.88868835213</v>
      </c>
    </row>
    <row r="30" spans="1:35" x14ac:dyDescent="0.55000000000000004">
      <c r="A30" s="43" t="s">
        <v>26</v>
      </c>
      <c r="B30" s="34"/>
      <c r="C30" s="44"/>
      <c r="D30" s="64"/>
      <c r="E30" s="44"/>
      <c r="F30" s="64"/>
      <c r="G30" s="44"/>
      <c r="H30" s="64"/>
      <c r="I30" s="44"/>
      <c r="J30" s="64"/>
      <c r="K30" s="44"/>
      <c r="L30" s="64"/>
      <c r="M30" s="44"/>
      <c r="N30" s="64"/>
      <c r="O30" s="44"/>
      <c r="P30" s="64"/>
      <c r="Q30" s="44"/>
      <c r="R30" s="49"/>
      <c r="S30" s="44"/>
      <c r="T30" s="64"/>
      <c r="U30" s="44"/>
      <c r="V30" s="64"/>
      <c r="W30" s="44"/>
      <c r="X30" s="49"/>
      <c r="Y30" s="44"/>
      <c r="Z30" s="64"/>
      <c r="AA30" s="46"/>
      <c r="AB30" s="45"/>
    </row>
    <row r="31" spans="1:35" x14ac:dyDescent="0.55000000000000004">
      <c r="A31" s="39">
        <v>1</v>
      </c>
      <c r="B31" s="50" t="s">
        <v>26</v>
      </c>
      <c r="C31" s="51">
        <f>'[5]2566-อาคาร-หักร้านค้าภายในอาคาร'!F95</f>
        <v>1226</v>
      </c>
      <c r="D31" s="52">
        <f>'[5]2566-อาคาร-หักร้านค้าภายในอาคาร'!G95</f>
        <v>6639.7859778800002</v>
      </c>
      <c r="E31" s="51">
        <f>'[5]2566-อาคาร-หักร้านค้าภายในอาคาร'!H95</f>
        <v>1620.7900000000373</v>
      </c>
      <c r="F31" s="52">
        <f>'[5]2566-อาคาร-หักร้านค้าภายในอาคาร'!I95</f>
        <v>9033.836235415507</v>
      </c>
      <c r="G31" s="51">
        <f>'[5]2566-อาคาร-หักร้านค้าภายในอาคาร'!J95</f>
        <v>1760.4899999999907</v>
      </c>
      <c r="H31" s="52">
        <f>'[5]2566-อาคาร-หักร้านค้าภายในอาคาร'!K95</f>
        <v>9787.1248197188488</v>
      </c>
      <c r="I31" s="51">
        <f>'[5]2566-อาคาร-หักร้านค้าภายในอาคาร'!L95</f>
        <v>1440.4400000000023</v>
      </c>
      <c r="J31" s="52">
        <f>'[5]2566-อาคาร-หักร้านค้าภายในอาคาร'!M95</f>
        <v>8085.957546542013</v>
      </c>
      <c r="K31" s="51">
        <f>'[5]2566-อาคาร-หักร้านค้าภายในอาคาร'!N95</f>
        <v>2411.359999999986</v>
      </c>
      <c r="L31" s="52">
        <f>'[5]2566-อาคาร-หักร้านค้าภายในอาคาร'!O95</f>
        <v>11893.262481116732</v>
      </c>
      <c r="M31" s="51">
        <f>'[5]2566-อาคาร-หักร้านค้าภายในอาคาร'!P95</f>
        <v>2004.1199999999953</v>
      </c>
      <c r="N31" s="52">
        <f>'[5]2566-อาคาร-หักร้านค้าภายในอาคาร'!Q95</f>
        <v>10053.815042325576</v>
      </c>
      <c r="O31" s="51">
        <f>'[5]2566-อาคาร-หักร้านค้าภายในอาคาร'!R95</f>
        <v>4749.4000000000233</v>
      </c>
      <c r="P31" s="52">
        <f>'[5]2566-อาคาร-หักร้านค้าภายในอาคาร'!S95</f>
        <v>23569.338814248113</v>
      </c>
      <c r="Q31" s="51">
        <f>'[5]2566-อาคาร-หักร้านค้าภายในอาคาร'!T95</f>
        <v>3321.4799999999814</v>
      </c>
      <c r="R31" s="52">
        <f>'[5]2566-อาคาร-หักร้านค้าภายในอาคาร'!U95</f>
        <v>16360.790406587907</v>
      </c>
      <c r="S31" s="51">
        <f>'[5]2566-อาคาร-หักร้านค้าภายในอาคาร'!V95</f>
        <v>4242.320000000007</v>
      </c>
      <c r="T31" s="52">
        <f>'[5]2566-อาคาร-หักร้านค้าภายในอาคาร'!W95</f>
        <v>17747.863656496029</v>
      </c>
      <c r="U31" s="51">
        <f>'[5]2566-อาคาร-หักร้านค้าภายในอาคาร'!X95</f>
        <v>3029.5599999999977</v>
      </c>
      <c r="V31" s="52">
        <f>'[5]2566-อาคาร-หักร้านค้าภายในอาคาร'!Y95</f>
        <v>12455.516491642389</v>
      </c>
      <c r="W31" s="51">
        <f>'[5]2566-อาคาร-หักร้านค้าภายในอาคาร'!Z95</f>
        <v>3804.8800000000047</v>
      </c>
      <c r="X31" s="52">
        <f>'[5]2566-อาคาร-หักร้านค้าภายในอาคาร'!AA95</f>
        <v>15776.39021337922</v>
      </c>
      <c r="Y31" s="51">
        <f>'[5]2566-อาคาร-หักร้านค้าภายในอาคาร'!AB95</f>
        <v>1018.5</v>
      </c>
      <c r="Z31" s="52">
        <f>'[5]2566-อาคาร-หักร้านค้าภายในอาคาร'!AC95</f>
        <v>4119.0353709750007</v>
      </c>
      <c r="AA31" s="41">
        <f>M31+K31+I31+G31+E31+C31</f>
        <v>10463.200000000012</v>
      </c>
      <c r="AB31" s="42">
        <f>N31+L31+J31+H31+F31+D31</f>
        <v>55493.782102998674</v>
      </c>
      <c r="AD31" s="4">
        <f>SUM(C31+E31+G31+I31+K31+M31)</f>
        <v>10463.200000000012</v>
      </c>
      <c r="AE31" s="5">
        <f>SUM(D31+F31+H31+J31+L31+N31)</f>
        <v>55493.782102998681</v>
      </c>
      <c r="AF31" s="4">
        <f>SUM(U31+W31+Y31)</f>
        <v>7852.9400000000023</v>
      </c>
      <c r="AG31" s="7">
        <f>SUM(V31+X31+Z31)</f>
        <v>32350.942075996612</v>
      </c>
      <c r="AH31" s="4">
        <f>(AD31+AF31)-AA31</f>
        <v>7852.9400000000023</v>
      </c>
      <c r="AI31" s="6">
        <f>(AE31+AG31)-AB31</f>
        <v>32350.942075996623</v>
      </c>
    </row>
    <row r="32" spans="1:35" x14ac:dyDescent="0.55000000000000004">
      <c r="A32" s="43" t="s">
        <v>16</v>
      </c>
      <c r="B32" s="34"/>
      <c r="C32" s="44"/>
      <c r="D32" s="64"/>
      <c r="E32" s="44"/>
      <c r="F32" s="64"/>
      <c r="G32" s="44"/>
      <c r="H32" s="64"/>
      <c r="I32" s="44"/>
      <c r="J32" s="64"/>
      <c r="K32" s="44"/>
      <c r="L32" s="64"/>
      <c r="M32" s="44"/>
      <c r="N32" s="64"/>
      <c r="O32" s="44"/>
      <c r="P32" s="64"/>
      <c r="Q32" s="44"/>
      <c r="R32" s="49"/>
      <c r="S32" s="44"/>
      <c r="T32" s="64"/>
      <c r="U32" s="44"/>
      <c r="V32" s="64"/>
      <c r="W32" s="44"/>
      <c r="X32" s="49"/>
      <c r="Y32" s="44"/>
      <c r="Z32" s="64"/>
      <c r="AA32" s="46"/>
      <c r="AB32" s="45"/>
    </row>
    <row r="33" spans="1:35" x14ac:dyDescent="0.55000000000000004">
      <c r="A33" s="39">
        <v>1</v>
      </c>
      <c r="B33" s="50" t="s">
        <v>16</v>
      </c>
      <c r="C33" s="51">
        <f>'[5]2566-อาคาร-หักร้านค้าภายในอาคาร'!F99</f>
        <v>5949.58</v>
      </c>
      <c r="D33" s="52">
        <f>'[5]2566-อาคาร-หักร้านค้าภายในอาคาร'!G99</f>
        <v>32245.651569280002</v>
      </c>
      <c r="E33" s="51">
        <f>'[5]2566-อาคาร-หักร้านค้าภายในอาคาร'!H99</f>
        <v>6370.79</v>
      </c>
      <c r="F33" s="52">
        <f>'[5]2566-อาคาร-หักร้านค้าภายในอาคาร'!I99</f>
        <v>35485.460435009998</v>
      </c>
      <c r="G33" s="51">
        <f>'[5]2566-อาคาร-หักร้านค้าภายในอาคาร'!J99</f>
        <v>9334.39</v>
      </c>
      <c r="H33" s="52">
        <f>'[5]2566-อาคาร-หักร้านค้าภายในอาคาร'!K99</f>
        <v>51898.906544229991</v>
      </c>
      <c r="I33" s="51">
        <f>'[5]2566-อาคาร-หักร้านค้าภายในอาคาร'!L99</f>
        <v>8442.16</v>
      </c>
      <c r="J33" s="52">
        <f>'[5]2566-อาคาร-หักร้านค้าภายในอาคาร'!M99</f>
        <v>47361.648176000002</v>
      </c>
      <c r="K33" s="51">
        <f>'[5]2566-อาคาร-หักร้านค้าภายในอาคาร'!N99</f>
        <v>11102.66</v>
      </c>
      <c r="L33" s="52">
        <f>'[5]2566-อาคาร-หักร้านค้าภายในอาคาร'!O99</f>
        <v>54739.253547199995</v>
      </c>
      <c r="M33" s="51">
        <f>'[5]2566-อาคาร-หักร้านค้าภายในอาคาร'!P99</f>
        <v>10384.700000000001</v>
      </c>
      <c r="N33" s="52">
        <f>'[5]2566-อาคาร-หักร้านค้าภายในอาคาร'!Q99</f>
        <v>52126.807926399997</v>
      </c>
      <c r="O33" s="51">
        <f>'[5]2566-อาคาร-หักร้านค้าภายในอาคาร'!R99</f>
        <v>14815.14</v>
      </c>
      <c r="P33" s="52">
        <f>'[5]2566-อาคาร-หักร้านค้าภายในอาคาร'!S99</f>
        <v>73487.499771079994</v>
      </c>
      <c r="Q33" s="51">
        <f>'[5]2566-อาคาร-หักร้านค้าภายในอาคาร'!T99</f>
        <v>10895.74</v>
      </c>
      <c r="R33" s="52">
        <f>'[5]2566-อาคาร-หักร้านค้าภายในอาคาร'!U99</f>
        <v>53712.243940399996</v>
      </c>
      <c r="S33" s="51">
        <f>'[5]2566-อาคาร-หักร้านค้าภายในอาคาร'!V99</f>
        <v>11300.01</v>
      </c>
      <c r="T33" s="52">
        <f>'[5]2566-อาคาร-หักร้านค้าภายในอาคาร'!W99</f>
        <v>47236.094979599999</v>
      </c>
      <c r="U33" s="51">
        <f>'[5]2566-อาคาร-หักร้านค้าภายในอาคาร'!X99</f>
        <v>10031.620000000001</v>
      </c>
      <c r="V33" s="52">
        <f>'[5]2566-อาคาร-หักร้านค้าภายในอาคาร'!Y99</f>
        <v>41230.545414680004</v>
      </c>
      <c r="W33" s="51">
        <f>'[5]2566-อาคาร-หักร้านค้าภายในอาคาร'!Z99</f>
        <v>9886.51</v>
      </c>
      <c r="X33" s="52">
        <f>'[5]2566-อาคาร-หักร้านค้าภายในอาคาร'!AA99</f>
        <v>41025.664792800002</v>
      </c>
      <c r="Y33" s="51">
        <f>'[5]2566-อาคาร-หักร้านค้าภายในอาคาร'!AB99</f>
        <v>9302.5400000000009</v>
      </c>
      <c r="Z33" s="52">
        <f>'[5]2566-อาคาร-หักร้านค้าภายในอาคาร'!AC99</f>
        <v>37582.13929685</v>
      </c>
      <c r="AA33" s="41">
        <f>M33+K33+I33+G33+E33+C33</f>
        <v>51584.280000000006</v>
      </c>
      <c r="AB33" s="42">
        <f>N33+L33+J33+H33+F33+D33</f>
        <v>273857.72819811996</v>
      </c>
      <c r="AD33" s="4">
        <f>SUM(C33+E33+G33+I33+K33+M33)</f>
        <v>51584.28</v>
      </c>
      <c r="AE33" s="5">
        <f>SUM(D33+F33+H33+J33+L33+N33)</f>
        <v>273857.72819811996</v>
      </c>
      <c r="AF33" s="4">
        <f>SUM(U33+W33+Y33)</f>
        <v>29220.670000000002</v>
      </c>
      <c r="AG33" s="7">
        <f>SUM(V33+X33+Z33)</f>
        <v>119838.34950433001</v>
      </c>
      <c r="AH33" s="4">
        <f>(AD33+AF33)-AA33</f>
        <v>29220.669999999991</v>
      </c>
      <c r="AI33" s="6">
        <f>(AE33+AG33)-AB33</f>
        <v>119838.34950433002</v>
      </c>
    </row>
    <row r="34" spans="1:35" x14ac:dyDescent="0.55000000000000004">
      <c r="A34" s="43" t="s">
        <v>19</v>
      </c>
      <c r="B34" s="34"/>
      <c r="C34" s="44"/>
      <c r="D34" s="64"/>
      <c r="E34" s="44"/>
      <c r="F34" s="64"/>
      <c r="G34" s="44"/>
      <c r="H34" s="64"/>
      <c r="I34" s="44"/>
      <c r="J34" s="64"/>
      <c r="K34" s="44"/>
      <c r="L34" s="64"/>
      <c r="M34" s="44"/>
      <c r="N34" s="64"/>
      <c r="O34" s="44"/>
      <c r="P34" s="64"/>
      <c r="Q34" s="44"/>
      <c r="R34" s="49"/>
      <c r="S34" s="44"/>
      <c r="T34" s="64"/>
      <c r="U34" s="44"/>
      <c r="V34" s="64"/>
      <c r="W34" s="44"/>
      <c r="X34" s="49"/>
      <c r="Y34" s="44"/>
      <c r="Z34" s="64"/>
      <c r="AA34" s="46"/>
      <c r="AB34" s="45"/>
    </row>
    <row r="35" spans="1:35" x14ac:dyDescent="0.55000000000000004">
      <c r="A35" s="39">
        <v>1</v>
      </c>
      <c r="B35" s="50" t="s">
        <v>19</v>
      </c>
      <c r="C35" s="51">
        <f>'[5]2566-อาคาร-หักร้านค้าภายในอาคาร'!F130</f>
        <v>45563.21</v>
      </c>
      <c r="D35" s="52">
        <f>'[5]2566-อาคาร-หักร้านค้าภายในอาคาร'!G130</f>
        <v>246862.27454481978</v>
      </c>
      <c r="E35" s="51">
        <f>'[5]2566-อาคาร-หักร้านค้าภายในอาคาร'!H130</f>
        <v>39001.25</v>
      </c>
      <c r="F35" s="52">
        <f>'[5]2566-อาคาร-หักร้านค้าภายในอาคาร'!I130</f>
        <v>217325.76760423751</v>
      </c>
      <c r="G35" s="51">
        <f>'[5]2566-อาคาร-หักร้านค้าภายในอาคาร'!J130</f>
        <v>46210.17</v>
      </c>
      <c r="H35" s="52">
        <f>'[5]2566-อาคาร-หักร้านค้าภายในอาคาร'!K130</f>
        <v>256907.76541472372</v>
      </c>
      <c r="I35" s="51">
        <f>'[5]2566-อาคาร-หักร้านค้าภายในอาคาร'!L130</f>
        <v>52781.32</v>
      </c>
      <c r="J35" s="52">
        <f>'[5]2566-อาคาร-หักร้านค้าภายในอาคาร'!M130</f>
        <v>296207.84467242594</v>
      </c>
      <c r="K35" s="51">
        <f>'[5]2566-อาคาร-หักร้านค้าภายในอาคาร'!N130</f>
        <v>67922.14</v>
      </c>
      <c r="L35" s="52">
        <f>'[5]2566-อาคาร-หักร้านค้าภายในอาคาร'!O130</f>
        <v>334931.39977981319</v>
      </c>
      <c r="M35" s="51">
        <f>'[5]2566-อาคาร-หักร้านค้าภายในอาคาร'!P130</f>
        <v>49896.259999999995</v>
      </c>
      <c r="N35" s="52">
        <f>'[5]2566-อาคาร-หักร้านค้าภายในอาคาร'!Q130</f>
        <v>250370.56618887876</v>
      </c>
      <c r="O35" s="51">
        <f>'[5]2566-อาคาร-หักร้านค้าภายในอาคาร'!R130</f>
        <v>76979.540000000008</v>
      </c>
      <c r="P35" s="52">
        <f>'[5]2566-อาคาร-หักร้านค้าภายในอาคาร'!S130</f>
        <v>381934.65409405687</v>
      </c>
      <c r="Q35" s="51">
        <f>'[5]2566-อาคาร-หักร้านค้าภายในอาคาร'!T130</f>
        <v>64061.03</v>
      </c>
      <c r="R35" s="52">
        <f>'[5]2566-อาคาร-หักร้านค้าภายในอาคาร'!U130</f>
        <v>315661.12638219295</v>
      </c>
      <c r="S35" s="51">
        <f>'[5]2566-อาคาร-หักร้านค้าภายในอาคาร'!V130</f>
        <v>57304.460000000006</v>
      </c>
      <c r="T35" s="52">
        <f>'[5]2566-อาคาร-หักร้านค้าภายในอาคาร'!W130</f>
        <v>239669.90759298796</v>
      </c>
      <c r="U35" s="51">
        <f>'[5]2566-อาคาร-หักร้านค้าภายในอาคาร'!X130</f>
        <v>56120.92</v>
      </c>
      <c r="V35" s="52">
        <f>'[5]2566-อาคาร-หักร้านค้าภายในอาคาร'!Y130</f>
        <v>230699.37613365683</v>
      </c>
      <c r="W35" s="51">
        <f>'[5]2566-อาคาร-หักร้านค้าภายในอาคาร'!Z130</f>
        <v>50384.800000000003</v>
      </c>
      <c r="X35" s="52">
        <f>'[5]2566-อาคาร-หักร้านค้าภายในอาคาร'!AA130</f>
        <v>208989.89197415198</v>
      </c>
      <c r="Y35" s="51">
        <f>'[5]2566-อาคาร-หักร้านค้าภายในอาคาร'!AB130</f>
        <v>38191.47</v>
      </c>
      <c r="Z35" s="52">
        <f>'[5]2566-อาคาร-หักร้านค้าภายในอาคาร'!AC130</f>
        <v>154385.14162415452</v>
      </c>
      <c r="AA35" s="41">
        <f>M35+K35+I35+G35+E35+C35</f>
        <v>301374.35000000003</v>
      </c>
      <c r="AB35" s="42">
        <f>N35+L35+J35+H35+F35+D35</f>
        <v>1602605.6182048987</v>
      </c>
      <c r="AD35" s="4">
        <f>SUM(C35+E35+G35+I35+K35+M35)</f>
        <v>301374.34999999998</v>
      </c>
      <c r="AE35" s="5">
        <f>SUM(D35+F35+H35+J35+L35+N35)</f>
        <v>1602605.6182048989</v>
      </c>
      <c r="AF35" s="4">
        <f>SUM(U35+W35+Y35)</f>
        <v>144697.19</v>
      </c>
      <c r="AG35" s="7">
        <f>SUM(V35+X35+Z35)</f>
        <v>594074.4097319633</v>
      </c>
      <c r="AH35" s="4">
        <f>(AD35+AF35)-AA35</f>
        <v>144697.18999999994</v>
      </c>
      <c r="AI35" s="6">
        <f>(AE35+AG35)-AB35</f>
        <v>594074.40973196365</v>
      </c>
    </row>
    <row r="36" spans="1:35" x14ac:dyDescent="0.55000000000000004">
      <c r="A36" s="43" t="s">
        <v>27</v>
      </c>
      <c r="B36" s="34"/>
      <c r="C36" s="44"/>
      <c r="D36" s="64"/>
      <c r="E36" s="44"/>
      <c r="F36" s="64"/>
      <c r="G36" s="44"/>
      <c r="H36" s="64"/>
      <c r="I36" s="44"/>
      <c r="J36" s="64"/>
      <c r="K36" s="44"/>
      <c r="L36" s="64"/>
      <c r="M36" s="44"/>
      <c r="N36" s="64"/>
      <c r="O36" s="44"/>
      <c r="P36" s="64"/>
      <c r="Q36" s="44"/>
      <c r="R36" s="49"/>
      <c r="S36" s="44"/>
      <c r="T36" s="64"/>
      <c r="U36" s="44"/>
      <c r="V36" s="64"/>
      <c r="W36" s="44"/>
      <c r="X36" s="49"/>
      <c r="Y36" s="44"/>
      <c r="Z36" s="64"/>
      <c r="AA36" s="46"/>
      <c r="AB36" s="45"/>
    </row>
    <row r="37" spans="1:35" x14ac:dyDescent="0.55000000000000004">
      <c r="A37" s="39">
        <v>1</v>
      </c>
      <c r="B37" s="50" t="s">
        <v>27</v>
      </c>
      <c r="C37" s="51">
        <f>'[5]2566-อาคาร-หักร้านค้าภายในอาคาร'!F138</f>
        <v>4292</v>
      </c>
      <c r="D37" s="52">
        <f>'[5]2566-อาคาร-หักร้านค้าภายในอาคาร'!G138</f>
        <v>23262.639999999999</v>
      </c>
      <c r="E37" s="51">
        <f>'[5]2566-อาคาร-หักร้านค้าภายในอาคาร'!H138</f>
        <v>2845</v>
      </c>
      <c r="F37" s="52">
        <f>'[5]2566-อาคาร-หักร้านค้าภายในอาคาร'!I138</f>
        <v>15846.650000000001</v>
      </c>
      <c r="G37" s="51">
        <f>'[5]2566-อาคาร-หักร้านค้าภายในอาคาร'!J138</f>
        <v>2817</v>
      </c>
      <c r="H37" s="52">
        <f>'[5]2566-อาคาร-หักร้านค้าภายในอาคาร'!K138</f>
        <v>15662.519999999999</v>
      </c>
      <c r="I37" s="51">
        <f>'[5]2566-อาคาร-หักร้านค้าภายในอาคาร'!L138</f>
        <v>6715</v>
      </c>
      <c r="J37" s="52">
        <f>'[5]2566-อาคาร-หักร้านค้าภายในอาคาร'!M138</f>
        <v>37671.15</v>
      </c>
      <c r="K37" s="51">
        <f>'[5]2566-อาคาร-หักร้านค้าภายในอาคาร'!N138</f>
        <v>8209</v>
      </c>
      <c r="L37" s="52">
        <f>'[5]2566-อาคาร-หักร้านค้าภายในอาคาร'!O138</f>
        <v>40470.369999999995</v>
      </c>
      <c r="M37" s="51">
        <f>'[5]2566-อาคาร-หักร้านค้าภายในอาคาร'!P138</f>
        <v>5500</v>
      </c>
      <c r="N37" s="52">
        <f>'[5]2566-อาคาร-หักร้านค้าภายในอาคาร'!Q138</f>
        <v>27609.999999999996</v>
      </c>
      <c r="O37" s="51">
        <f>'[5]2566-อาคาร-หักร้านค้าภายในอาคาร'!R138</f>
        <v>8857</v>
      </c>
      <c r="P37" s="52">
        <f>'[5]2566-อาคาร-หักร้านค้าภายในอาคาร'!S138</f>
        <v>43930.719999999994</v>
      </c>
      <c r="Q37" s="51">
        <f>'[5]2566-อาคาร-หักร้านค้าภายในอาคาร'!T138</f>
        <v>7084</v>
      </c>
      <c r="R37" s="52">
        <f>'[5]2566-อาคาร-หักร้านค้าภายในอาคาร'!U138</f>
        <v>34924.120000000003</v>
      </c>
      <c r="S37" s="51">
        <f>'[5]2566-อาคาร-หักร้านค้าภายในอาคาร'!V138</f>
        <v>6463</v>
      </c>
      <c r="T37" s="52">
        <f>'[5]2566-อาคาร-หักร้านค้าภายในอาคาร'!W138</f>
        <v>27015.34</v>
      </c>
      <c r="U37" s="51">
        <f>'[5]2566-อาคาร-หักร้านค้าภายในอาคาร'!X138</f>
        <v>5539</v>
      </c>
      <c r="V37" s="52">
        <f>'[5]2566-อาคาร-หักร้านค้าภายในอาคาร'!Y138</f>
        <v>22765.290000000005</v>
      </c>
      <c r="W37" s="51">
        <f>'[5]2566-อาคาร-หักร้านค้าภายในอาคาร'!Z138</f>
        <v>6731</v>
      </c>
      <c r="X37" s="52">
        <f>'[5]2566-อาคาร-หักร้านค้าภายในอาคาร'!AA138</f>
        <v>27933.650000000005</v>
      </c>
      <c r="Y37" s="51">
        <f>'[5]2566-อาคาร-หักร้านค้าภายในอาคาร'!AB138</f>
        <v>905</v>
      </c>
      <c r="Z37" s="52">
        <f>'[5]2566-อาคาร-หักร้านค้าภายในอาคาร'!AC138</f>
        <v>3656.2000000000003</v>
      </c>
      <c r="AA37" s="41">
        <f>M37+K37+I37+G37+E37+C37</f>
        <v>30378</v>
      </c>
      <c r="AB37" s="42">
        <f>N37+L37+J37+H37+F37+D37</f>
        <v>160523.33000000002</v>
      </c>
      <c r="AD37" s="4">
        <f>SUM(C37+E37+G37+I37+K37+M37)</f>
        <v>30378</v>
      </c>
      <c r="AE37" s="5">
        <f>SUM(D37+F37+H37+J37+L37+N37)</f>
        <v>160523.32999999999</v>
      </c>
      <c r="AF37" s="4">
        <f>SUM(U37+W37+Y37)</f>
        <v>13175</v>
      </c>
      <c r="AG37" s="7">
        <f>SUM(V37+X37+Z37)</f>
        <v>54355.140000000007</v>
      </c>
      <c r="AH37" s="4">
        <f>(AD37+AF37)-AA37</f>
        <v>13175</v>
      </c>
      <c r="AI37" s="6">
        <f>(AE37+AG37)-AB37</f>
        <v>54355.139999999985</v>
      </c>
    </row>
    <row r="38" spans="1:35" x14ac:dyDescent="0.55000000000000004">
      <c r="A38" s="43" t="s">
        <v>28</v>
      </c>
      <c r="B38" s="34"/>
      <c r="C38" s="44"/>
      <c r="D38" s="64"/>
      <c r="E38" s="44"/>
      <c r="F38" s="64"/>
      <c r="G38" s="44"/>
      <c r="H38" s="64"/>
      <c r="I38" s="44"/>
      <c r="J38" s="64"/>
      <c r="K38" s="44"/>
      <c r="L38" s="64"/>
      <c r="M38" s="44"/>
      <c r="N38" s="64"/>
      <c r="O38" s="44"/>
      <c r="P38" s="64"/>
      <c r="Q38" s="44"/>
      <c r="R38" s="49"/>
      <c r="S38" s="44"/>
      <c r="T38" s="64"/>
      <c r="U38" s="44"/>
      <c r="V38" s="64"/>
      <c r="W38" s="44"/>
      <c r="X38" s="49"/>
      <c r="Y38" s="44"/>
      <c r="Z38" s="64"/>
      <c r="AA38" s="46"/>
      <c r="AB38" s="45"/>
    </row>
    <row r="39" spans="1:35" x14ac:dyDescent="0.55000000000000004">
      <c r="A39" s="39">
        <v>1</v>
      </c>
      <c r="B39" s="50" t="s">
        <v>28</v>
      </c>
      <c r="C39" s="51">
        <f>'[5]2566-อาคาร-หักร้านค้าภายในอาคาร'!F140</f>
        <v>1189</v>
      </c>
      <c r="D39" s="52">
        <f>'[5]2566-อาคาร-หักร้านค้าภายในอาคาร'!G140</f>
        <v>6444.38</v>
      </c>
      <c r="E39" s="51">
        <f>'[5]2566-อาคาร-หักร้านค้าภายในอาคาร'!H140</f>
        <v>611</v>
      </c>
      <c r="F39" s="52">
        <f>'[5]2566-อาคาร-หักร้านค้าภายในอาคาร'!I140</f>
        <v>3403.27</v>
      </c>
      <c r="G39" s="51">
        <f>'[5]2566-อาคาร-หักร้านค้าภายในอาคาร'!J140</f>
        <v>806</v>
      </c>
      <c r="H39" s="52">
        <f>'[5]2566-อาคาร-หักร้านค้าภายในอาคาร'!K140</f>
        <v>4481.3599999999997</v>
      </c>
      <c r="I39" s="51">
        <f>'[5]2566-อาคาร-หักร้านค้าภายในอาคาร'!L140</f>
        <v>507</v>
      </c>
      <c r="J39" s="52">
        <f>'[5]2566-อาคาร-หักร้านค้าภายในอาคาร'!M140</f>
        <v>2844.27</v>
      </c>
      <c r="K39" s="51">
        <f>'[5]2566-อาคาร-หักร้านค้าภายในอาคาร'!N140</f>
        <v>799</v>
      </c>
      <c r="L39" s="52">
        <f>'[5]2566-อาคาร-หักร้านค้าภายในอาคาร'!O140</f>
        <v>3939.0699999999997</v>
      </c>
      <c r="M39" s="51">
        <f>'[5]2566-อาคาร-หักร้านค้าภายในอาคาร'!P140</f>
        <v>481</v>
      </c>
      <c r="N39" s="52">
        <f>'[5]2566-อาคาร-หักร้านค้าภายในอาคาร'!Q140</f>
        <v>2414.62</v>
      </c>
      <c r="O39" s="51">
        <f>'[5]2566-อาคาร-หักร้านค้าภายในอาคาร'!R140</f>
        <v>536</v>
      </c>
      <c r="P39" s="52">
        <f>'[5]2566-อาคาร-หักร้านค้าภายในอาคาร'!S140</f>
        <v>2658.56</v>
      </c>
      <c r="Q39" s="51">
        <f>'[5]2566-อาคาร-หักร้านค้าภายในอาคาร'!T140</f>
        <v>511</v>
      </c>
      <c r="R39" s="52">
        <f>'[5]2566-อาคาร-หักร้านค้าภายในอาคาร'!U140</f>
        <v>2519.23</v>
      </c>
      <c r="S39" s="51">
        <f>'[5]2566-อาคาร-หักร้านค้าภายในอาคาร'!V140</f>
        <v>376</v>
      </c>
      <c r="T39" s="52">
        <f>'[5]2566-อาคาร-หักร้านค้าภายในอาคาร'!W140</f>
        <v>1571.6799999999998</v>
      </c>
      <c r="U39" s="51">
        <f>'[5]2566-อาคาร-หักร้านค้าภายในอาคาร'!X140</f>
        <v>385</v>
      </c>
      <c r="V39" s="52">
        <f>'[5]2566-อาคาร-หักร้านค้าภายในอาคาร'!Y140</f>
        <v>1582.3500000000001</v>
      </c>
      <c r="W39" s="51">
        <f>'[5]2566-อาคาร-หักร้านค้าภายในอาคาร'!Z140</f>
        <v>681</v>
      </c>
      <c r="X39" s="52">
        <f>'[5]2566-อาคาร-หักร้านค้าภายในอาคาร'!AA140</f>
        <v>2826.15</v>
      </c>
      <c r="Y39" s="51">
        <f>'[5]2566-อาคาร-หักร้านค้าภายในอาคาร'!AB140</f>
        <v>181</v>
      </c>
      <c r="Z39" s="52">
        <f>'[5]2566-อาคาร-หักร้านค้าภายในอาคาร'!AC140</f>
        <v>731.24</v>
      </c>
      <c r="AA39" s="41">
        <f>M39+K39+I39+G39+E39+C39</f>
        <v>4393</v>
      </c>
      <c r="AB39" s="42">
        <f>N39+L39+J39+H39+F39+D39</f>
        <v>23526.97</v>
      </c>
      <c r="AD39" s="4">
        <f>SUM(C39+E39+G39+I39+K39+M39)</f>
        <v>4393</v>
      </c>
      <c r="AE39" s="5">
        <f>SUM(D39+F39+H39+J39+L39+N39)</f>
        <v>23526.969999999998</v>
      </c>
      <c r="AF39" s="4">
        <f>SUM(U39+W39+Y39)</f>
        <v>1247</v>
      </c>
      <c r="AG39" s="7">
        <f>SUM(V39+X39+Z39)</f>
        <v>5139.74</v>
      </c>
      <c r="AH39" s="4">
        <f>(AD39+AF39)-AA39</f>
        <v>1247</v>
      </c>
      <c r="AI39" s="6">
        <f>(AE39+AG39)-AB39</f>
        <v>5139.739999999998</v>
      </c>
    </row>
    <row r="40" spans="1:35" x14ac:dyDescent="0.55000000000000004">
      <c r="A40" s="43" t="s">
        <v>29</v>
      </c>
      <c r="B40" s="34"/>
      <c r="C40" s="44"/>
      <c r="D40" s="64"/>
      <c r="E40" s="44"/>
      <c r="F40" s="64"/>
      <c r="G40" s="44"/>
      <c r="H40" s="64"/>
      <c r="I40" s="44"/>
      <c r="J40" s="64"/>
      <c r="K40" s="44"/>
      <c r="L40" s="64"/>
      <c r="M40" s="44"/>
      <c r="N40" s="64"/>
      <c r="O40" s="44"/>
      <c r="P40" s="64"/>
      <c r="Q40" s="44"/>
      <c r="R40" s="49"/>
      <c r="S40" s="44"/>
      <c r="T40" s="64"/>
      <c r="U40" s="44"/>
      <c r="V40" s="64"/>
      <c r="W40" s="44"/>
      <c r="X40" s="49"/>
      <c r="Y40" s="44"/>
      <c r="Z40" s="64"/>
      <c r="AA40" s="46"/>
      <c r="AB40" s="45"/>
    </row>
    <row r="41" spans="1:35" x14ac:dyDescent="0.55000000000000004">
      <c r="A41" s="39">
        <v>1</v>
      </c>
      <c r="B41" s="50" t="s">
        <v>29</v>
      </c>
      <c r="C41" s="51">
        <f>'[5]2566-อาคาร-หักร้านค้าภายในอาคาร'!F142</f>
        <v>10075.9</v>
      </c>
      <c r="D41" s="52">
        <f>'[5]2566-อาคาร-หักร้านค้าภายในอาคาร'!G142</f>
        <v>54611.377999999997</v>
      </c>
      <c r="E41" s="51">
        <f>'[5]2566-อาคาร-หักร้านค้าภายในอาคาร'!H142</f>
        <v>11041.26</v>
      </c>
      <c r="F41" s="52">
        <f>'[5]2566-อาคาร-หักร้านค้าภายในอาคาร'!I142</f>
        <v>61499.818200000002</v>
      </c>
      <c r="G41" s="51">
        <f>'[5]2566-อาคาร-หักร้านค้าภายในอาคาร'!J142</f>
        <v>14166.58</v>
      </c>
      <c r="H41" s="52">
        <f>'[5]2566-อาคาร-หักร้านค้าภายในอาคาร'!K142</f>
        <v>78766.184799999988</v>
      </c>
      <c r="I41" s="51">
        <f>'[5]2566-อาคาร-หักร้านค้าภายในอาคาร'!L142</f>
        <v>13100.01</v>
      </c>
      <c r="J41" s="52">
        <f>'[5]2566-อาคาร-หักร้านค้าภายในอาคาร'!M142</f>
        <v>73491.056100000002</v>
      </c>
      <c r="K41" s="51">
        <f>'[5]2566-อาคาร-หักร้านค้าภายในอาคาร'!N142</f>
        <v>17219.900000000001</v>
      </c>
      <c r="L41" s="52">
        <f>'[5]2566-อาคาร-หักร้านค้าภายในอาคาร'!O142</f>
        <v>84894.107000000004</v>
      </c>
      <c r="M41" s="51">
        <f>'[5]2566-อาคาร-หักร้านค้าภายในอาคาร'!P142</f>
        <v>15600.54</v>
      </c>
      <c r="N41" s="52">
        <f>'[5]2566-อาคาร-หักร้านค้าภายในอาคาร'!Q142</f>
        <v>78314.710800000001</v>
      </c>
      <c r="O41" s="51">
        <f>'[5]2566-อาคาร-หักร้านค้าภายในอาคาร'!R142</f>
        <v>16996.25</v>
      </c>
      <c r="P41" s="52">
        <f>'[5]2566-อาคาร-หักร้านค้าภายในอาคาร'!S142</f>
        <v>84301.4</v>
      </c>
      <c r="Q41" s="51">
        <f>'[5]2566-อาคาร-หักร้านค้าภายในอาคาร'!T142</f>
        <v>17139.080000000002</v>
      </c>
      <c r="R41" s="52">
        <f>'[5]2566-อาคาร-หักร้านค้าภายในอาคาร'!U142</f>
        <v>84495.664400000009</v>
      </c>
      <c r="S41" s="51">
        <f>'[5]2566-อาคาร-หักร้านค้าภายในอาคาร'!V142</f>
        <v>12526.87</v>
      </c>
      <c r="T41" s="52">
        <f>'[5]2566-อาคาร-หักร้านค้าภายในอาคาร'!W142</f>
        <v>52362.316599999998</v>
      </c>
      <c r="U41" s="51">
        <f>'[5]2566-อาคาร-หักร้านค้าภายในอาคาร'!X142</f>
        <v>13942.17</v>
      </c>
      <c r="V41" s="52">
        <f>'[5]2566-อาคาร-หักร้านค้าภายในอาคาร'!Y142</f>
        <v>57302.318700000003</v>
      </c>
      <c r="W41" s="51">
        <f>'[5]2566-อาคาร-หักร้านค้าภายในอาคาร'!Z142</f>
        <v>10387.39</v>
      </c>
      <c r="X41" s="52">
        <f>'[5]2566-อาคาร-หักร้านค้าภายในอาคาร'!AA142</f>
        <v>43107.6685</v>
      </c>
      <c r="Y41" s="51">
        <f>'[5]2566-อาคาร-หักร้านค้าภายในอาคาร'!AB142</f>
        <v>11665.83</v>
      </c>
      <c r="Z41" s="52">
        <f>'[5]2566-อาคาร-หักร้านค้าภายในอาคาร'!AC142</f>
        <v>47129.953200000004</v>
      </c>
      <c r="AA41" s="41">
        <f>M41+K41+I41+G41+E41+C41</f>
        <v>81204.19</v>
      </c>
      <c r="AB41" s="42">
        <f>N41+L41+J41+H41+F41+D41</f>
        <v>431577.25489999994</v>
      </c>
      <c r="AD41" s="4">
        <f>SUM(C41+E41+G41+I41+K41+M41)</f>
        <v>81204.19</v>
      </c>
      <c r="AE41" s="5">
        <f>SUM(D41+F41+H41+J41+L41+N41)</f>
        <v>431577.2549</v>
      </c>
      <c r="AF41" s="4">
        <f>SUM(U41+W41+Y41)</f>
        <v>35995.39</v>
      </c>
      <c r="AG41" s="7">
        <f>SUM(V41+X41+Z41)</f>
        <v>147539.94040000002</v>
      </c>
      <c r="AH41" s="4">
        <f>(AD41+AF41)-AA41</f>
        <v>35995.39</v>
      </c>
      <c r="AI41" s="6">
        <f>(AE41+AG41)-AB41</f>
        <v>147539.94040000008</v>
      </c>
    </row>
    <row r="42" spans="1:35" x14ac:dyDescent="0.55000000000000004">
      <c r="A42" s="43" t="s">
        <v>30</v>
      </c>
      <c r="B42" s="34"/>
      <c r="C42" s="44"/>
      <c r="D42" s="64"/>
      <c r="E42" s="44"/>
      <c r="F42" s="64"/>
      <c r="G42" s="44"/>
      <c r="H42" s="64"/>
      <c r="I42" s="44"/>
      <c r="J42" s="64"/>
      <c r="K42" s="44"/>
      <c r="L42" s="64"/>
      <c r="M42" s="44"/>
      <c r="N42" s="64"/>
      <c r="O42" s="44"/>
      <c r="P42" s="64"/>
      <c r="Q42" s="44"/>
      <c r="R42" s="49"/>
      <c r="S42" s="44"/>
      <c r="T42" s="64"/>
      <c r="U42" s="44"/>
      <c r="V42" s="64"/>
      <c r="W42" s="44"/>
      <c r="X42" s="49"/>
      <c r="Y42" s="44"/>
      <c r="Z42" s="64"/>
      <c r="AA42" s="46"/>
      <c r="AB42" s="45"/>
    </row>
    <row r="43" spans="1:35" x14ac:dyDescent="0.55000000000000004">
      <c r="A43" s="39">
        <v>1</v>
      </c>
      <c r="B43" s="50" t="s">
        <v>30</v>
      </c>
      <c r="C43" s="51">
        <f>'[5]2566-อาคาร-หักร้านค้าภายในอาคาร'!F151</f>
        <v>32058.520000000004</v>
      </c>
      <c r="D43" s="52">
        <f>'[5]2566-อาคาร-หักร้านค้าภายในอาคาร'!G151</f>
        <v>173651.40531647758</v>
      </c>
      <c r="E43" s="51">
        <f>'[5]2566-อาคาร-หักร้านค้าภายในอาคาร'!H151</f>
        <v>31123.18</v>
      </c>
      <c r="F43" s="52">
        <f>'[5]2566-อาคาร-หักร้านค้าภายในอาคาร'!I151</f>
        <v>173456.00399994262</v>
      </c>
      <c r="G43" s="51">
        <f>'[5]2566-อาคาร-หักร้านค้าภายในอาคาร'!J151</f>
        <v>34245.81</v>
      </c>
      <c r="H43" s="52">
        <f>'[5]2566-อาคาร-หักร้านค้าภายในอาคาร'!K151</f>
        <v>190386.43510252409</v>
      </c>
      <c r="I43" s="51">
        <f>'[5]2566-อาคาร-หักร้านค้าภายในอาคาร'!L151</f>
        <v>39008.620000000003</v>
      </c>
      <c r="J43" s="52">
        <f>'[5]2566-อาคาร-หักร้านค้าภายในอาคาร'!M151</f>
        <v>218950.739644891</v>
      </c>
      <c r="K43" s="51">
        <f>'[5]2566-อาคาร-หักร้านค้าภายในอาคาร'!N151</f>
        <v>41162.480000000003</v>
      </c>
      <c r="L43" s="52">
        <f>'[5]2566-อาคาร-หักร้านค้าภายในอาคาร'!O151</f>
        <v>203003.3332081424</v>
      </c>
      <c r="M43" s="51">
        <f>'[5]2566-อาคาร-หักร้านค้าภายในอาคาร'!P151</f>
        <v>36757.379999999997</v>
      </c>
      <c r="N43" s="52">
        <f>'[5]2566-อาคาร-หักร้านค้าภายในอาคาร'!Q151</f>
        <v>184412.19914054437</v>
      </c>
      <c r="O43" s="51">
        <f>'[5]2566-อาคาร-หักร้านค้าภายในอาคาร'!R151</f>
        <v>48173.86</v>
      </c>
      <c r="P43" s="52">
        <f>'[5]2566-อาคาร-หักร้านค้าภายในอาคาร'!S151</f>
        <v>239047.03178907119</v>
      </c>
      <c r="Q43" s="51">
        <f>'[5]2566-อาคาร-หักร้านค้าภายในอาคาร'!T151</f>
        <v>43971.130000000005</v>
      </c>
      <c r="R43" s="52">
        <f>'[5]2566-อาคาร-หักร้านค้าภายในอาคาร'!U151</f>
        <v>216631.27545800302</v>
      </c>
      <c r="S43" s="51">
        <f>'[5]2566-อาคาร-หักร้านค้าภายในอาคาร'!V151</f>
        <v>44989.69</v>
      </c>
      <c r="T43" s="52">
        <f>'[5]2566-อาคาร-หักร้านค้าภายในอาคาร'!W151</f>
        <v>188191.27700838202</v>
      </c>
      <c r="U43" s="51">
        <f>'[5]2566-อาคาร-หักร้านค้าภายในอาคาร'!X151</f>
        <v>41953.479999999996</v>
      </c>
      <c r="V43" s="52">
        <f>'[5]2566-อาคาร-หักร้านค้าภายในอาคาร'!Y151</f>
        <v>172474.0442103192</v>
      </c>
      <c r="W43" s="51">
        <f>'[5]2566-อาคาร-หักร้านค้าภายในอาคาร'!Z151</f>
        <v>36603.4</v>
      </c>
      <c r="X43" s="52">
        <f>'[5]2566-อาคาร-หักร้านค้าภายในอาคาร'!AA151</f>
        <v>151800.631869256</v>
      </c>
      <c r="Y43" s="51">
        <f>'[5]2566-อาคาร-หักร้านค้าภายในอาคาร'!AB151</f>
        <v>31235.34</v>
      </c>
      <c r="Z43" s="52">
        <f>'[5]2566-อาคาร-หักร้านค้าภายในอาคาร'!AC151</f>
        <v>126314.912731149</v>
      </c>
      <c r="AA43" s="41">
        <f>M43+K43+I43+G43+E43+C43</f>
        <v>214355.99</v>
      </c>
      <c r="AB43" s="42">
        <f>N43+L43+J43+H43+F43+D43</f>
        <v>1143860.116412522</v>
      </c>
      <c r="AD43" s="4">
        <f>SUM(C43+E43+G43+I43+K43+M43)</f>
        <v>214355.99000000002</v>
      </c>
      <c r="AE43" s="5">
        <f>SUM(D43+F43+H43+J43+L43+N43)</f>
        <v>1143860.116412522</v>
      </c>
      <c r="AF43" s="4">
        <f>SUM(U43+W43+Y43)</f>
        <v>109792.22</v>
      </c>
      <c r="AG43" s="7">
        <f>SUM(V43+X43+Z43)</f>
        <v>450589.58881072421</v>
      </c>
      <c r="AH43" s="4">
        <f>(AD43+AF43)-AA43</f>
        <v>109792.22000000003</v>
      </c>
      <c r="AI43" s="6">
        <f>(AE43+AG43)-AB43</f>
        <v>450589.58881072421</v>
      </c>
    </row>
    <row r="44" spans="1:35" x14ac:dyDescent="0.55000000000000004">
      <c r="A44" s="43" t="s">
        <v>31</v>
      </c>
      <c r="B44" s="34"/>
      <c r="C44" s="44"/>
      <c r="D44" s="64"/>
      <c r="E44" s="44"/>
      <c r="F44" s="64"/>
      <c r="G44" s="44"/>
      <c r="H44" s="64"/>
      <c r="I44" s="44"/>
      <c r="J44" s="64"/>
      <c r="K44" s="44"/>
      <c r="L44" s="64"/>
      <c r="M44" s="44"/>
      <c r="N44" s="64"/>
      <c r="O44" s="44"/>
      <c r="P44" s="64"/>
      <c r="Q44" s="44"/>
      <c r="R44" s="49"/>
      <c r="S44" s="44"/>
      <c r="T44" s="64"/>
      <c r="U44" s="44"/>
      <c r="V44" s="64"/>
      <c r="W44" s="44"/>
      <c r="X44" s="49"/>
      <c r="Y44" s="44"/>
      <c r="Z44" s="64"/>
      <c r="AA44" s="46"/>
      <c r="AB44" s="45"/>
    </row>
    <row r="45" spans="1:35" x14ac:dyDescent="0.55000000000000004">
      <c r="A45" s="39">
        <v>1</v>
      </c>
      <c r="B45" s="50" t="s">
        <v>31</v>
      </c>
      <c r="C45" s="51">
        <f>'[5]2566-อาคาร-หักร้านค้าภายในอาคาร'!F157</f>
        <v>24854.999999999996</v>
      </c>
      <c r="D45" s="52">
        <f>'[5]2566-อาคาร-หักร้านค้าภายในอาคาร'!G157</f>
        <v>134688.74814851998</v>
      </c>
      <c r="E45" s="51">
        <f>'[5]2566-อาคาร-หักร้านค้าภายในอาคาร'!H157</f>
        <v>16064</v>
      </c>
      <c r="F45" s="52">
        <f>'[5]2566-อาคาร-หักร้านค้าภายในอาคาร'!I157</f>
        <v>89489.193974980008</v>
      </c>
      <c r="G45" s="51">
        <f>'[5]2566-อาคาร-หักร้านค้าภายในอาคาร'!J157</f>
        <v>11622</v>
      </c>
      <c r="H45" s="52">
        <f>'[5]2566-อาคาร-หักร้านค้าภายในอาคาร'!K157</f>
        <v>64616.248574400001</v>
      </c>
      <c r="I45" s="51">
        <f>'[5]2566-อาคาร-หักร้านค้าภายในอาคาร'!L157</f>
        <v>13933.000000000005</v>
      </c>
      <c r="J45" s="52">
        <f>'[5]2566-อาคาร-หักร้านค้าภายในอาคาร'!M157</f>
        <v>78180.155914800038</v>
      </c>
      <c r="K45" s="51">
        <f>'[5]2566-อาคาร-หักร้านค้าภายในอาคาร'!N157</f>
        <v>15045</v>
      </c>
      <c r="L45" s="52">
        <f>'[5]2566-อาคาร-หักร้านค้าภายในอาคาร'!O157</f>
        <v>74185.57331172</v>
      </c>
      <c r="M45" s="51">
        <f>'[5]2566-อาคาร-หักร้านค้าภายในอาคาร'!P157</f>
        <v>8206.9999999999909</v>
      </c>
      <c r="N45" s="52">
        <f>'[5]2566-อาคาร-หักร้านค้าภายในอาคาร'!Q157</f>
        <v>41183.463213499956</v>
      </c>
      <c r="O45" s="51">
        <f>'[5]2566-อาคาร-หักร้านค้าภายในอาคาร'!R157</f>
        <v>19921.000000000004</v>
      </c>
      <c r="P45" s="52">
        <f>'[5]2566-อาคาร-หักร้านค้าภายในอาคาร'!S157</f>
        <v>98826.805687720014</v>
      </c>
      <c r="Q45" s="51">
        <f>'[5]2566-อาคาร-หักร้านค้าภายในอาคาร'!T157</f>
        <v>25007</v>
      </c>
      <c r="R45" s="52">
        <f>'[5]2566-อาคาร-หักร้านค้าภายในอาคาร'!U157</f>
        <v>123255.5334013</v>
      </c>
      <c r="S45" s="51">
        <f>'[5]2566-อาคาร-หักร้านค้าภายในอาคาร'!V157</f>
        <v>19648</v>
      </c>
      <c r="T45" s="52">
        <f>'[5]2566-อาคาร-หักร้านค้าภายในอาคาร'!W157</f>
        <v>82142.405475599997</v>
      </c>
      <c r="U45" s="51">
        <f>'[5]2566-อาคาร-หักร้านค้าภายในอาคาร'!X157</f>
        <v>22258.999999999989</v>
      </c>
      <c r="V45" s="52">
        <f>'[5]2566-อาคาร-หักร้านค้าภายในอาคาร'!Y157</f>
        <v>91491.168570579961</v>
      </c>
      <c r="W45" s="51">
        <f>'[5]2566-อาคาร-หักร้านค้าภายในอาคาร'!Z157</f>
        <v>34680.000000000022</v>
      </c>
      <c r="X45" s="52">
        <f>'[5]2566-อาคาร-หักร้านค้าภายในอาคาร'!AA157</f>
        <v>143897.10628772009</v>
      </c>
      <c r="Y45" s="51">
        <f>'[5]2566-อาคาร-หักร้านค้าภายในอาคาร'!AB157</f>
        <v>12454.999999999989</v>
      </c>
      <c r="Z45" s="52">
        <f>'[5]2566-อาคาร-หักร้านค้าภายในอาคาร'!AC157</f>
        <v>50332.298601049959</v>
      </c>
      <c r="AA45" s="41">
        <f>M45+K45+I45+G45+E45+C45</f>
        <v>89726</v>
      </c>
      <c r="AB45" s="42">
        <f>N45+L45+J45+H45+F45+D45</f>
        <v>482343.38313791994</v>
      </c>
      <c r="AD45" s="4">
        <f>SUM(C45+E45+G45+I45+K45+M45)</f>
        <v>89725.999999999985</v>
      </c>
      <c r="AE45" s="5">
        <f>SUM(D45+F45+H45+J45+L45+N45)</f>
        <v>482343.38313791994</v>
      </c>
      <c r="AF45" s="4">
        <f>SUM(U45+W45+Y45)</f>
        <v>69394</v>
      </c>
      <c r="AG45" s="7">
        <f>SUM(V45+X45+Z45)</f>
        <v>285720.57345935004</v>
      </c>
      <c r="AH45" s="4">
        <f>(AD45+AF45)-AA45</f>
        <v>69394</v>
      </c>
      <c r="AI45" s="6">
        <f>(AE45+AG45)-AB45</f>
        <v>285720.57345935004</v>
      </c>
    </row>
    <row r="46" spans="1:35" x14ac:dyDescent="0.55000000000000004">
      <c r="A46" s="43" t="s">
        <v>47</v>
      </c>
      <c r="B46" s="34"/>
      <c r="C46" s="53"/>
      <c r="D46" s="65"/>
      <c r="E46" s="53"/>
      <c r="F46" s="65"/>
      <c r="G46" s="53"/>
      <c r="H46" s="65"/>
      <c r="I46" s="53"/>
      <c r="J46" s="65"/>
      <c r="K46" s="53"/>
      <c r="L46" s="65"/>
      <c r="M46" s="53"/>
      <c r="N46" s="65"/>
      <c r="O46" s="53"/>
      <c r="P46" s="65"/>
      <c r="Q46" s="53"/>
      <c r="R46" s="54"/>
      <c r="S46" s="53"/>
      <c r="T46" s="65"/>
      <c r="U46" s="53"/>
      <c r="V46" s="65"/>
      <c r="W46" s="53"/>
      <c r="X46" s="54"/>
      <c r="Y46" s="53"/>
      <c r="Z46" s="65"/>
      <c r="AA46" s="55"/>
      <c r="AB46" s="54"/>
    </row>
    <row r="47" spans="1:35" x14ac:dyDescent="0.55000000000000004">
      <c r="A47" s="39">
        <v>1</v>
      </c>
      <c r="B47" s="50" t="s">
        <v>48</v>
      </c>
      <c r="C47" s="51">
        <f>'[5]2566-อาคาร-หักร้านค้าภายในอาคาร'!F159</f>
        <v>810</v>
      </c>
      <c r="D47" s="52">
        <f>'[5]2566-อาคาร-หักร้านค้าภายในอาคาร'!G159</f>
        <v>4390.2</v>
      </c>
      <c r="E47" s="51">
        <f>'[5]2566-อาคาร-หักร้านค้าภายในอาคาร'!H159</f>
        <v>761</v>
      </c>
      <c r="F47" s="52">
        <f>'[5]2566-อาคาร-หักร้านค้าภายในอาคาร'!I159</f>
        <v>4238.7700000000004</v>
      </c>
      <c r="G47" s="51">
        <f>'[5]2566-อาคาร-หักร้านค้าภายในอาคาร'!J159</f>
        <v>942</v>
      </c>
      <c r="H47" s="52">
        <f>'[5]2566-อาคาร-หักร้านค้าภายในอาคาร'!K159</f>
        <v>5237.5199999999995</v>
      </c>
      <c r="I47" s="51">
        <f>'[5]2566-อาคาร-หักร้านค้าภายในอาคาร'!L159</f>
        <v>2052</v>
      </c>
      <c r="J47" s="52">
        <f>'[5]2566-อาคาร-หักร้านค้าภายในอาคาร'!M159</f>
        <v>11511.720000000001</v>
      </c>
      <c r="K47" s="51">
        <f>'[5]2566-อาคาร-หักร้านค้าภายในอาคาร'!N159</f>
        <v>2791</v>
      </c>
      <c r="L47" s="52">
        <f>'[5]2566-อาคาร-หักร้านค้าภายในอาคาร'!O159</f>
        <v>13759.63</v>
      </c>
      <c r="M47" s="51">
        <f>'[5]2566-อาคาร-หักร้านค้าภายในอาคาร'!P159</f>
        <v>1939</v>
      </c>
      <c r="N47" s="52">
        <f>'[5]2566-อาคาร-หักร้านค้าภายในอาคาร'!Q159</f>
        <v>9733.7799999999988</v>
      </c>
      <c r="O47" s="51">
        <f>'[5]2566-อาคาร-หักร้านค้าภายในอาคาร'!R159</f>
        <v>2496</v>
      </c>
      <c r="P47" s="52">
        <f>'[5]2566-อาคาร-หักร้านค้าภายในอาคาร'!S159</f>
        <v>12380.16</v>
      </c>
      <c r="Q47" s="51">
        <f>'[5]2566-อาคาร-หักร้านค้าภายในอาคาร'!T159</f>
        <v>2210</v>
      </c>
      <c r="R47" s="52">
        <f>'[5]2566-อาคาร-หักร้านค้าภายในอาคาร'!U159</f>
        <v>10895.3</v>
      </c>
      <c r="S47" s="51">
        <f>'[5]2566-อาคาร-หักร้านค้าภายในอาคาร'!V159</f>
        <v>1535</v>
      </c>
      <c r="T47" s="52">
        <f>'[5]2566-อาคาร-หักร้านค้าภายในอาคาร'!W159</f>
        <v>6416.2999999999993</v>
      </c>
      <c r="U47" s="51">
        <f>'[5]2566-อาคาร-หักร้านค้าภายในอาคาร'!X159</f>
        <v>2012</v>
      </c>
      <c r="V47" s="52">
        <f>'[5]2566-อาคาร-หักร้านค้าภายในอาคาร'!Y159</f>
        <v>8269.3200000000015</v>
      </c>
      <c r="W47" s="51">
        <f>'[5]2566-อาคาร-หักร้านค้าภายในอาคาร'!Z159</f>
        <v>2330</v>
      </c>
      <c r="X47" s="52">
        <f>'[5]2566-อาคาร-หักร้านค้าภายในอาคาร'!AA159</f>
        <v>9669.5</v>
      </c>
      <c r="Y47" s="51">
        <f>'[5]2566-อาคาร-หักร้านค้าภายในอาคาร'!AB159</f>
        <v>435</v>
      </c>
      <c r="Z47" s="52">
        <f>'[5]2566-อาคาร-หักร้านค้าภายในอาคาร'!AC159</f>
        <v>1757.4</v>
      </c>
      <c r="AA47" s="41">
        <f>M47+K47+I47+G47+E47+C47</f>
        <v>9295</v>
      </c>
      <c r="AB47" s="42">
        <f>N47+L47+J47+H47+F47+D47</f>
        <v>48871.619999999995</v>
      </c>
      <c r="AD47" s="4">
        <f>SUM(C47+E47+G47+I47+K47+M47)</f>
        <v>9295</v>
      </c>
      <c r="AE47" s="5">
        <f>SUM(D47+F47+H47+J47+L47+N47)</f>
        <v>48871.62</v>
      </c>
      <c r="AF47" s="4">
        <f>SUM(U47+W47+Y47)</f>
        <v>4777</v>
      </c>
      <c r="AG47" s="7">
        <f>SUM(V47+X47+Z47)</f>
        <v>19696.22</v>
      </c>
      <c r="AH47" s="4">
        <f>(AD47+AF47)-AA47</f>
        <v>4777</v>
      </c>
      <c r="AI47" s="6">
        <f>(AE47+AG47)-AB47</f>
        <v>19696.22</v>
      </c>
    </row>
    <row r="48" spans="1:35" x14ac:dyDescent="0.55000000000000004">
      <c r="A48" s="43" t="s">
        <v>7</v>
      </c>
      <c r="B48" s="34"/>
      <c r="C48" s="53"/>
      <c r="D48" s="54"/>
      <c r="E48" s="53"/>
      <c r="F48" s="54"/>
      <c r="G48" s="53"/>
      <c r="H48" s="54"/>
      <c r="I48" s="53"/>
      <c r="J48" s="54"/>
      <c r="K48" s="53"/>
      <c r="L48" s="54"/>
      <c r="M48" s="55"/>
      <c r="N48" s="54"/>
      <c r="O48" s="55"/>
      <c r="P48" s="54"/>
      <c r="Q48" s="55"/>
      <c r="R48" s="54"/>
      <c r="S48" s="55"/>
      <c r="T48" s="54"/>
      <c r="U48" s="55"/>
      <c r="V48" s="54"/>
      <c r="W48" s="55"/>
      <c r="X48" s="54"/>
      <c r="Y48" s="55"/>
      <c r="Z48" s="54"/>
      <c r="AA48" s="55"/>
      <c r="AB48" s="54"/>
    </row>
    <row r="49" spans="1:36" x14ac:dyDescent="0.55000000000000004">
      <c r="A49" s="39">
        <v>1</v>
      </c>
      <c r="B49" s="50" t="s">
        <v>4</v>
      </c>
      <c r="C49" s="51">
        <f>'[5]2566-บิลค่าไฟฟ้า'!D7</f>
        <v>60116</v>
      </c>
      <c r="D49" s="52">
        <f>'[5]2566-บิลค่าไฟฟ้า'!E7</f>
        <v>344395.11</v>
      </c>
      <c r="E49" s="51">
        <f>'[5]2566-บิลค่าไฟฟ้า'!H7</f>
        <v>61284</v>
      </c>
      <c r="F49" s="52">
        <f>'[5]2566-บิลค่าไฟฟ้า'!I7</f>
        <v>350762.86</v>
      </c>
      <c r="G49" s="51">
        <f>'[5]2566-บิลค่าไฟฟ้า'!L7</f>
        <v>64552</v>
      </c>
      <c r="H49" s="52">
        <f>'[5]2566-บิลค่าไฟฟ้า'!M7</f>
        <v>364254.45</v>
      </c>
      <c r="I49" s="51">
        <f>'[5]2566-บิลค่าไฟฟ้า'!P7</f>
        <v>56496</v>
      </c>
      <c r="J49" s="52">
        <f>'[5]2566-บิลค่าไฟฟ้า'!Q7</f>
        <v>320071.51</v>
      </c>
      <c r="K49" s="51">
        <f>'[5]2566-บิลค่าไฟฟ้า'!T7</f>
        <v>60844</v>
      </c>
      <c r="L49" s="52">
        <f>'[5]2566-บิลค่าไฟฟ้า'!U7</f>
        <v>301402.03999999998</v>
      </c>
      <c r="M49" s="51">
        <f>'[5]2566-บิลค่าไฟฟ้า'!X7</f>
        <v>60152.01</v>
      </c>
      <c r="N49" s="52">
        <f>'[5]2566-บิลค่าไฟฟ้า'!Y7</f>
        <v>306936.93</v>
      </c>
      <c r="O49" s="51">
        <f>'[5]2566-บิลค่าไฟฟ้า'!AB7</f>
        <v>69868</v>
      </c>
      <c r="P49" s="52">
        <f>'[5]2566-บิลค่าไฟฟ้า'!AC7</f>
        <v>351381.85</v>
      </c>
      <c r="Q49" s="51">
        <f>'[5]2566-บิลค่าไฟฟ้า'!AF7</f>
        <v>68556</v>
      </c>
      <c r="R49" s="52">
        <f>'[5]2566-บิลค่าไฟฟ้า'!AG7</f>
        <v>336116</v>
      </c>
      <c r="S49" s="51">
        <f>'[5]2566-บิลค่าไฟฟ้า'!AJ7</f>
        <v>63340</v>
      </c>
      <c r="T49" s="52">
        <f>'[5]2566-บิลค่าไฟฟ้า'!AK7</f>
        <v>269442.65000000002</v>
      </c>
      <c r="U49" s="51">
        <f>'[5]2566-บิลค่าไฟฟ้า'!AN7</f>
        <v>49040</v>
      </c>
      <c r="V49" s="52">
        <f>'[5]2566-บิลค่าไฟฟ้า'!AO7</f>
        <v>210107.16</v>
      </c>
      <c r="W49" s="51">
        <f>'[5]2566-บิลค่าไฟฟ้า'!AR7</f>
        <v>52755.99</v>
      </c>
      <c r="X49" s="52">
        <f>'[5]2566-บิลค่าไฟฟ้า'!AS7</f>
        <v>227121.01</v>
      </c>
      <c r="Y49" s="51">
        <f>'[5]2566-บิลค่าไฟฟ้า'!AV7</f>
        <v>51188</v>
      </c>
      <c r="Z49" s="52">
        <f>'[5]2566-บิลค่าไฟฟ้า'!AW7</f>
        <v>218610.63</v>
      </c>
      <c r="AA49" s="41">
        <f>M49+K49+I49+G49+E49+C49</f>
        <v>363444.01</v>
      </c>
      <c r="AB49" s="42">
        <f>N49+L49+J49+H49+F49+D49</f>
        <v>1987822.9</v>
      </c>
      <c r="AD49" s="4">
        <f>SUM(C49+E49+G49+I49+K49+M49)</f>
        <v>363444.01</v>
      </c>
      <c r="AE49" s="5">
        <f>SUM(D49+F49+H49+J49+L49+N49)</f>
        <v>1987822.9</v>
      </c>
      <c r="AF49" s="4">
        <f>SUM(U49+W49+Y49)</f>
        <v>152983.99</v>
      </c>
      <c r="AG49" s="7">
        <f>SUM(V49+X49+Z49)</f>
        <v>655838.80000000005</v>
      </c>
      <c r="AH49" s="4">
        <f>(AD49+AF49)-AA49</f>
        <v>152983.99</v>
      </c>
      <c r="AI49" s="6">
        <f>(AE49+AG49)-AB49</f>
        <v>655838.80000000028</v>
      </c>
    </row>
    <row r="50" spans="1:36" x14ac:dyDescent="0.55000000000000004">
      <c r="A50" s="43" t="s">
        <v>5</v>
      </c>
      <c r="B50" s="56"/>
      <c r="C50" s="53"/>
      <c r="D50" s="54"/>
      <c r="E50" s="53"/>
      <c r="F50" s="54"/>
      <c r="G50" s="53"/>
      <c r="H50" s="54"/>
      <c r="I50" s="53"/>
      <c r="J50" s="54"/>
      <c r="K50" s="53"/>
      <c r="L50" s="54"/>
      <c r="M50" s="53"/>
      <c r="N50" s="54"/>
      <c r="O50" s="53"/>
      <c r="P50" s="54"/>
      <c r="Q50" s="53"/>
      <c r="R50" s="54"/>
      <c r="S50" s="53"/>
      <c r="T50" s="54"/>
      <c r="U50" s="53"/>
      <c r="V50" s="54"/>
      <c r="W50" s="53"/>
      <c r="X50" s="54"/>
      <c r="Y50" s="53"/>
      <c r="Z50" s="54"/>
      <c r="AA50" s="53"/>
      <c r="AB50" s="54"/>
    </row>
    <row r="51" spans="1:36" x14ac:dyDescent="0.55000000000000004">
      <c r="A51" s="39">
        <v>1</v>
      </c>
      <c r="B51" s="50" t="s">
        <v>5</v>
      </c>
      <c r="C51" s="51">
        <f>'[5]2566-บิลค่าไฟฟ้า'!D9</f>
        <v>7820</v>
      </c>
      <c r="D51" s="52">
        <f>'[5]2566-บิลค่าไฟฟ้า'!E9</f>
        <v>43567.07</v>
      </c>
      <c r="E51" s="51">
        <f>'[5]2566-บิลค่าไฟฟ้า'!H9</f>
        <v>8260</v>
      </c>
      <c r="F51" s="52">
        <f>'[5]2566-บิลค่าไฟฟ้า'!I9</f>
        <v>47076.84</v>
      </c>
      <c r="G51" s="51">
        <f>'[5]2566-บิลค่าไฟฟ้า'!L9</f>
        <v>8620</v>
      </c>
      <c r="H51" s="52">
        <f>'[5]2566-บิลค่าไฟฟ้า'!M9</f>
        <v>48670.01</v>
      </c>
      <c r="I51" s="51">
        <f>'[5]2566-บิลค่าไฟฟ้า'!P9</f>
        <v>7700</v>
      </c>
      <c r="J51" s="52">
        <f>'[5]2566-บิลค่าไฟฟ้า'!Q9</f>
        <v>46791.86</v>
      </c>
      <c r="K51" s="51">
        <f>'[5]2566-บิลค่าไฟฟ้า'!T9</f>
        <v>8880</v>
      </c>
      <c r="L51" s="52">
        <f>'[5]2566-บิลค่าไฟฟ้า'!U9</f>
        <v>47446.52</v>
      </c>
      <c r="M51" s="51">
        <f>'[5]2566-บิลค่าไฟฟ้า'!X9</f>
        <v>9060</v>
      </c>
      <c r="N51" s="52">
        <f>'[5]2566-บิลค่าไฟฟ้า'!Y9</f>
        <v>55710.27</v>
      </c>
      <c r="O51" s="51">
        <f>'[5]2566-บิลค่าไฟฟ้า'!AB9</f>
        <v>10920</v>
      </c>
      <c r="P51" s="52">
        <f>'[5]2566-บิลค่าไฟฟ้า'!AC9</f>
        <v>58324.44</v>
      </c>
      <c r="Q51" s="51">
        <f>'[5]2566-บิลค่าไฟฟ้า'!AF9</f>
        <v>11080</v>
      </c>
      <c r="R51" s="52">
        <f>'[5]2566-บิลค่าไฟฟ้า'!AG9</f>
        <v>58453.84</v>
      </c>
      <c r="S51" s="51">
        <f>'[5]2566-บิลค่าไฟฟ้า'!AJ9</f>
        <v>10860</v>
      </c>
      <c r="T51" s="52">
        <f>'[5]2566-บิลค่าไฟฟ้า'!AK9</f>
        <v>51031.85</v>
      </c>
      <c r="U51" s="51">
        <f>'[5]2566-บิลค่าไฟฟ้า'!AN9</f>
        <v>11700</v>
      </c>
      <c r="V51" s="52">
        <f>'[5]2566-บิลค่าไฟฟ้า'!AO9</f>
        <v>51535.63</v>
      </c>
      <c r="W51" s="51">
        <f>'[5]2566-บิลค่าไฟฟ้า'!AR9</f>
        <v>9920</v>
      </c>
      <c r="X51" s="52">
        <f>'[5]2566-บิลค่าไฟฟ้า'!AS9</f>
        <v>43820.38</v>
      </c>
      <c r="Y51" s="51">
        <f>'[5]2566-บิลค่าไฟฟ้า'!AV9</f>
        <v>10240</v>
      </c>
      <c r="Z51" s="52">
        <f>'[5]2566-บิลค่าไฟฟ้า'!AW9</f>
        <v>44706.879999999997</v>
      </c>
      <c r="AA51" s="41">
        <f>M51+K51+I51+G51+E51+C51</f>
        <v>50340</v>
      </c>
      <c r="AB51" s="42">
        <f>N51+L51+J51+H51+F51+D51</f>
        <v>289262.57</v>
      </c>
      <c r="AD51" s="4">
        <f>SUM(C51+E51+G51+I51+K51+M51)</f>
        <v>50340</v>
      </c>
      <c r="AE51" s="5">
        <f>SUM(D51+F51+H51+J51+L51+N51)</f>
        <v>289262.57</v>
      </c>
      <c r="AF51" s="4">
        <f>SUM(U51+W51+Y51)</f>
        <v>31860</v>
      </c>
      <c r="AG51" s="7">
        <f>SUM(V51+X51+Z51)</f>
        <v>140062.88999999998</v>
      </c>
      <c r="AH51" s="4">
        <f>(AD51+AF51)-AA51</f>
        <v>31860</v>
      </c>
      <c r="AI51" s="6">
        <f>(AE51+AG51)-AB51</f>
        <v>140062.88999999996</v>
      </c>
    </row>
    <row r="52" spans="1:36" x14ac:dyDescent="0.55000000000000004">
      <c r="A52" s="43" t="s">
        <v>6</v>
      </c>
      <c r="B52" s="34"/>
      <c r="C52" s="44"/>
      <c r="D52" s="49"/>
      <c r="E52" s="44"/>
      <c r="F52" s="49"/>
      <c r="G52" s="44"/>
      <c r="H52" s="49"/>
      <c r="I52" s="44"/>
      <c r="J52" s="49"/>
      <c r="K52" s="44"/>
      <c r="L52" s="49"/>
      <c r="M52" s="44"/>
      <c r="N52" s="49"/>
      <c r="O52" s="44"/>
      <c r="P52" s="49"/>
      <c r="Q52" s="44"/>
      <c r="R52" s="49"/>
      <c r="S52" s="44"/>
      <c r="T52" s="49"/>
      <c r="U52" s="44"/>
      <c r="V52" s="49"/>
      <c r="W52" s="44"/>
      <c r="X52" s="49"/>
      <c r="Y52" s="44"/>
      <c r="Z52" s="49"/>
      <c r="AA52" s="44"/>
      <c r="AB52" s="49"/>
    </row>
    <row r="53" spans="1:36" x14ac:dyDescent="0.55000000000000004">
      <c r="A53" s="39">
        <v>1</v>
      </c>
      <c r="B53" s="50" t="s">
        <v>6</v>
      </c>
      <c r="C53" s="51">
        <f>'[5]2566-บิลค่าไฟฟ้า'!D11</f>
        <v>1193.49</v>
      </c>
      <c r="D53" s="52">
        <f>'[5]2566-บิลค่าไฟฟ้า'!E11</f>
        <v>7303.88</v>
      </c>
      <c r="E53" s="51">
        <f>'[5]2566-บิลค่าไฟฟ้า'!H11</f>
        <v>1159.5</v>
      </c>
      <c r="F53" s="52">
        <f>'[5]2566-บิลค่าไฟฟ้า'!I11</f>
        <v>7105.39</v>
      </c>
      <c r="G53" s="51">
        <f>'[5]2566-บิลค่าไฟฟ้า'!L11</f>
        <v>768.5</v>
      </c>
      <c r="H53" s="52">
        <f>'[5]2566-บิลค่าไฟฟ้า'!M11</f>
        <v>4822.01</v>
      </c>
      <c r="I53" s="51">
        <f>'[5]2566-บิลค่าไฟฟ้า'!P11</f>
        <v>703.01</v>
      </c>
      <c r="J53" s="52">
        <f>'[5]2566-บิลค่าไฟฟ้า'!Q11</f>
        <v>4439.57</v>
      </c>
      <c r="K53" s="51">
        <f>'[5]2566-บิลค่าไฟฟ้า'!T11</f>
        <v>809.51</v>
      </c>
      <c r="L53" s="52">
        <f>'[5]2566-บิลค่าไฟฟ้า'!U11</f>
        <v>4509.49</v>
      </c>
      <c r="M53" s="51">
        <f>'[5]2566-บิลค่าไฟฟ้า'!X11</f>
        <v>2201</v>
      </c>
      <c r="N53" s="52">
        <f>'[5]2566-บิลค่าไฟฟ้า'!Y11</f>
        <v>11686.71</v>
      </c>
      <c r="O53" s="51">
        <f>'[5]2566-บิลค่าไฟฟ้า'!AB11</f>
        <v>2576</v>
      </c>
      <c r="P53" s="52">
        <f>'[5]2566-บิลค่าไฟฟ้า'!AC11</f>
        <v>13620.94</v>
      </c>
      <c r="Q53" s="51">
        <f>'[5]2566-บิลค่าไฟฟ้า'!AF11</f>
        <v>1962.5</v>
      </c>
      <c r="R53" s="52">
        <f>'[5]2566-บิลค่าไฟฟ้า'!AG11</f>
        <v>10456.540000000001</v>
      </c>
      <c r="S53" s="51">
        <f>'[5]2566-บิลค่าไฟฟ้า'!AJ11</f>
        <v>2125.5</v>
      </c>
      <c r="T53" s="52">
        <f>'[5]2566-บิลค่าไฟฟ้า'!AK11</f>
        <v>9689.14</v>
      </c>
      <c r="U53" s="51">
        <f>'[5]2566-บิลค่าไฟฟ้า'!AN11</f>
        <v>3286.99</v>
      </c>
      <c r="V53" s="52">
        <f>'[5]2566-บิลค่าไฟฟ้า'!AO11</f>
        <v>14801.26</v>
      </c>
      <c r="W53" s="51">
        <f>'[5]2566-บิลค่าไฟฟ้า'!AR11</f>
        <v>2976.5</v>
      </c>
      <c r="X53" s="52">
        <f>'[5]2566-บิลค่าไฟฟ้า'!AS11</f>
        <v>13434.7</v>
      </c>
      <c r="Y53" s="51">
        <f>'[5]2566-บิลค่าไฟฟ้า'!AV11</f>
        <v>2326</v>
      </c>
      <c r="Z53" s="52">
        <f>'[5]2566-บิลค่าไฟฟ้า'!AW11</f>
        <v>10571.61</v>
      </c>
      <c r="AA53" s="41">
        <f>M53+K53+I53+G53+E53+C53</f>
        <v>6835.01</v>
      </c>
      <c r="AB53" s="42">
        <f>N53+L53+J53+H53+F53+D53</f>
        <v>39867.049999999996</v>
      </c>
      <c r="AD53" s="4">
        <f>SUM(C53+E53+G53+I53+K53+M53)</f>
        <v>6835.01</v>
      </c>
      <c r="AE53" s="5">
        <f>SUM(D53+F53+H53+J53+L53+N53)</f>
        <v>39867.049999999996</v>
      </c>
      <c r="AF53" s="4">
        <f>SUM(U53+W53+Y53)</f>
        <v>8589.49</v>
      </c>
      <c r="AG53" s="7">
        <f>SUM(V53+X53+Z53)</f>
        <v>38807.57</v>
      </c>
      <c r="AH53" s="4">
        <f>(AD53+AF53)-AA53</f>
        <v>8589.49</v>
      </c>
      <c r="AI53" s="6">
        <f>(AE53+AG53)-AB53</f>
        <v>38807.57</v>
      </c>
    </row>
    <row r="54" spans="1:36" x14ac:dyDescent="0.55000000000000004">
      <c r="A54" s="43" t="s">
        <v>8</v>
      </c>
      <c r="B54" s="34"/>
      <c r="C54" s="53"/>
      <c r="D54" s="54"/>
      <c r="E54" s="53"/>
      <c r="F54" s="54"/>
      <c r="G54" s="53"/>
      <c r="H54" s="54"/>
      <c r="I54" s="53"/>
      <c r="J54" s="54"/>
      <c r="K54" s="53"/>
      <c r="L54" s="54"/>
      <c r="M54" s="53"/>
      <c r="N54" s="54"/>
      <c r="O54" s="53"/>
      <c r="P54" s="54"/>
      <c r="Q54" s="53"/>
      <c r="R54" s="54"/>
      <c r="S54" s="53"/>
      <c r="T54" s="54"/>
      <c r="U54" s="53"/>
      <c r="V54" s="54"/>
      <c r="W54" s="53"/>
      <c r="X54" s="54"/>
      <c r="Y54" s="53"/>
      <c r="Z54" s="54"/>
      <c r="AA54" s="53"/>
      <c r="AB54" s="54"/>
    </row>
    <row r="55" spans="1:36" x14ac:dyDescent="0.55000000000000004">
      <c r="A55" s="57">
        <v>1</v>
      </c>
      <c r="B55" s="50" t="s">
        <v>8</v>
      </c>
      <c r="C55" s="51">
        <f>'[5]2566-บิลค่าไฟฟ้า'!D17</f>
        <v>41373.449999999997</v>
      </c>
      <c r="D55" s="52">
        <f>'[5]2566-บิลค่าไฟฟ้า'!E17</f>
        <v>234158.63</v>
      </c>
      <c r="E55" s="51">
        <f>'[5]2566-บิลค่าไฟฟ้า'!H17</f>
        <v>43026.52</v>
      </c>
      <c r="F55" s="52">
        <f>'[5]2566-บิลค่าไฟฟ้า'!I17</f>
        <v>243424.91999999998</v>
      </c>
      <c r="G55" s="51">
        <f>'[5]2566-บิลค่าไฟฟ้า'!L17</f>
        <v>51509.38</v>
      </c>
      <c r="H55" s="52">
        <f>'[5]2566-บิลค่าไฟฟ้า'!M17</f>
        <v>291920.72000000003</v>
      </c>
      <c r="I55" s="51">
        <f>'[5]2566-บิลค่าไฟฟ้า'!P17</f>
        <v>58047.01</v>
      </c>
      <c r="J55" s="52">
        <f>'[5]2566-บิลค่าไฟฟ้า'!Q17</f>
        <v>324792.3</v>
      </c>
      <c r="K55" s="51">
        <f>'[5]2566-บิลค่าไฟฟ้า'!T17</f>
        <v>50042.36</v>
      </c>
      <c r="L55" s="52">
        <f>'[5]2566-บิลค่าไฟฟ้า'!U17</f>
        <v>250745.90999999997</v>
      </c>
      <c r="M55" s="51">
        <f>'[5]2566-บิลค่าไฟฟ้า'!X17</f>
        <v>39951.81</v>
      </c>
      <c r="N55" s="52">
        <f>'[5]2566-บิลค่าไฟฟ้า'!Y17</f>
        <v>203872.93</v>
      </c>
      <c r="O55" s="51">
        <f>'[5]2566-บิลค่าไฟฟ้า'!AB17</f>
        <v>52013.299999999996</v>
      </c>
      <c r="P55" s="52">
        <f>'[5]2566-บิลค่าไฟฟ้า'!AC17</f>
        <v>261916.53999999998</v>
      </c>
      <c r="Q55" s="51">
        <f>'[5]2566-บิลค่าไฟฟ้า'!AF17</f>
        <v>47112.65</v>
      </c>
      <c r="R55" s="52">
        <f>'[5]2566-บิลค่าไฟฟ้า'!AG17</f>
        <v>236714.15999999997</v>
      </c>
      <c r="S55" s="51">
        <f>'[5]2566-บิลค่าไฟฟ้า'!AJ17</f>
        <v>47797.47</v>
      </c>
      <c r="T55" s="52">
        <f>'[5]2566-บิลค่าไฟฟ้า'!AK17</f>
        <v>203241.69</v>
      </c>
      <c r="U55" s="51">
        <f>'[5]2566-บิลค่าไฟฟ้า'!AN17</f>
        <v>47993.11</v>
      </c>
      <c r="V55" s="52">
        <f>'[5]2566-บิลค่าไฟฟ้า'!AO17</f>
        <v>200757.05000000002</v>
      </c>
      <c r="W55" s="51">
        <f>'[5]2566-บิลค่าไฟฟ้า'!AR17</f>
        <v>44117.98</v>
      </c>
      <c r="X55" s="52">
        <f>'[5]2566-บิลค่าไฟฟ้า'!AS17</f>
        <v>187763.45</v>
      </c>
      <c r="Y55" s="51">
        <f>'[5]2566-บิลค่าไฟฟ้า'!AV17</f>
        <v>39737.759999999995</v>
      </c>
      <c r="Z55" s="52">
        <f>'[5]2566-บิลค่าไฟฟ้า'!AW17</f>
        <v>166148.91</v>
      </c>
      <c r="AA55" s="41">
        <f>M55+K55+I55+G55+E55+C55</f>
        <v>283950.52999999997</v>
      </c>
      <c r="AB55" s="42">
        <f>N55+L55+J55+H55+F55+D55</f>
        <v>1548915.4099999997</v>
      </c>
      <c r="AD55" s="4">
        <f>SUM(C55+E55+G55+I55+K55+M55)</f>
        <v>283950.53000000003</v>
      </c>
      <c r="AE55" s="5">
        <f>SUM(D55+F55+H55+J55+L55+N55)</f>
        <v>1548915.41</v>
      </c>
      <c r="AF55" s="4">
        <f>SUM(U55+W55+Y55)</f>
        <v>131848.84999999998</v>
      </c>
      <c r="AG55" s="7">
        <f>SUM(V55+X55+Z55)</f>
        <v>554669.41</v>
      </c>
      <c r="AH55" s="4">
        <f>(AD55+AF55)-AA55</f>
        <v>131848.85000000003</v>
      </c>
      <c r="AI55" s="6">
        <f>(AE55+AG55)-AB55</f>
        <v>554669.41000000015</v>
      </c>
    </row>
    <row r="56" spans="1:36" x14ac:dyDescent="0.55000000000000004">
      <c r="A56" s="43" t="s">
        <v>9</v>
      </c>
      <c r="B56" s="34"/>
      <c r="C56" s="53"/>
      <c r="D56" s="54"/>
      <c r="E56" s="53"/>
      <c r="F56" s="54"/>
      <c r="G56" s="53"/>
      <c r="H56" s="54"/>
      <c r="I56" s="53"/>
      <c r="J56" s="54"/>
      <c r="K56" s="53"/>
      <c r="L56" s="54"/>
      <c r="M56" s="53"/>
      <c r="N56" s="54"/>
      <c r="O56" s="53"/>
      <c r="P56" s="54"/>
      <c r="Q56" s="53"/>
      <c r="R56" s="54"/>
      <c r="S56" s="53"/>
      <c r="T56" s="54"/>
      <c r="U56" s="53"/>
      <c r="V56" s="54"/>
      <c r="W56" s="53"/>
      <c r="X56" s="54"/>
      <c r="Y56" s="53"/>
      <c r="Z56" s="54"/>
      <c r="AA56" s="53"/>
      <c r="AB56" s="54"/>
    </row>
    <row r="57" spans="1:36" x14ac:dyDescent="0.55000000000000004">
      <c r="A57" s="57">
        <v>1</v>
      </c>
      <c r="B57" s="50" t="s">
        <v>9</v>
      </c>
      <c r="C57" s="51">
        <f>'[5]2566-บิลค่าไฟฟ้า'!D31</f>
        <v>1396</v>
      </c>
      <c r="D57" s="52">
        <f>'[5]2566-บิลค่าไฟฟ้า'!E31</f>
        <v>8820.6200000000008</v>
      </c>
      <c r="E57" s="51">
        <f>'[5]2566-บิลค่าไฟฟ้า'!H31</f>
        <v>2132</v>
      </c>
      <c r="F57" s="52">
        <f>'[5]2566-บิลค่าไฟฟ้า'!I31</f>
        <v>13118.75</v>
      </c>
      <c r="G57" s="51">
        <f>'[5]2566-บิลค่าไฟฟ้า'!L31</f>
        <v>2396</v>
      </c>
      <c r="H57" s="52">
        <f>'[5]2566-บิลค่าไฟฟ้า'!M31</f>
        <v>14660.470000000001</v>
      </c>
      <c r="I57" s="51">
        <f>'[5]2566-บิลค่าไฟฟ้า'!P31</f>
        <v>2548</v>
      </c>
      <c r="J57" s="52">
        <f>'[5]2566-บิลค่าไฟฟ้า'!Q31</f>
        <v>15548.12</v>
      </c>
      <c r="K57" s="51">
        <f>'[5]2566-บิลค่าไฟฟ้า'!T31</f>
        <v>2288</v>
      </c>
      <c r="L57" s="52">
        <f>'[5]2566-บิลค่าไฟฟ้า'!U31</f>
        <v>12469.56</v>
      </c>
      <c r="M57" s="51">
        <f>'[5]2566-บิลค่าไฟฟ้า'!X31</f>
        <v>2452</v>
      </c>
      <c r="N57" s="52">
        <f>'[5]2566-บิลค่าไฟฟ้า'!Y31</f>
        <v>13315.460000000001</v>
      </c>
      <c r="O57" s="51">
        <f>'[5]2566-บิลค่าไฟฟ้า'!AB31</f>
        <v>3388</v>
      </c>
      <c r="P57" s="52">
        <f>'[5]2566-บิลค่าไฟฟ้า'!AC31</f>
        <v>18143.289999999997</v>
      </c>
      <c r="Q57" s="51">
        <f>'[5]2566-บิลค่าไฟฟ้า'!AF31</f>
        <v>2616</v>
      </c>
      <c r="R57" s="52">
        <f>'[5]2566-บิลค่าไฟฟ้า'!AG31</f>
        <v>14161.35</v>
      </c>
      <c r="S57" s="51">
        <f>'[5]2566-บิลค่าไฟฟ้า'!AJ31</f>
        <v>4548</v>
      </c>
      <c r="T57" s="52">
        <f>'[5]2566-บิลค่าไฟฟ้า'!AK31</f>
        <v>20685.48</v>
      </c>
      <c r="U57" s="51">
        <f>'[5]2566-บิลค่าไฟฟ้า'!AN31</f>
        <v>7816</v>
      </c>
      <c r="V57" s="52">
        <f>'[5]2566-บิลค่าไฟฟ้า'!AO31</f>
        <v>35069.049999999996</v>
      </c>
      <c r="W57" s="51">
        <f>'[5]2566-บิลค่าไฟฟ้า'!AR31</f>
        <v>6680</v>
      </c>
      <c r="X57" s="52">
        <f>'[5]2566-บิลค่าไฟฟ้า'!AS31</f>
        <v>30069.129999999997</v>
      </c>
      <c r="Y57" s="51">
        <f>'[5]2566-บิลค่าไฟฟ้า'!AV31</f>
        <v>15712</v>
      </c>
      <c r="Z57" s="52">
        <f>'[5]2566-บิลค่าไฟฟ้า'!AW31</f>
        <v>61984.78</v>
      </c>
      <c r="AA57" s="41">
        <f>M57+K57+I57+G57+E57+C57</f>
        <v>13212</v>
      </c>
      <c r="AB57" s="42">
        <f>N57+L57+J57+H57+F57+D57</f>
        <v>77932.98</v>
      </c>
      <c r="AD57" s="4">
        <f t="shared" ref="AD57:AE60" si="0">SUM(C57+E57+G57+I57+K57+M57)</f>
        <v>13212</v>
      </c>
      <c r="AE57" s="5">
        <f t="shared" si="0"/>
        <v>77932.98000000001</v>
      </c>
      <c r="AF57" s="4">
        <f t="shared" ref="AF57:AG60" si="1">SUM(U57+W57+Y57)</f>
        <v>30208</v>
      </c>
      <c r="AG57" s="7">
        <f t="shared" si="1"/>
        <v>127122.95999999999</v>
      </c>
      <c r="AH57" s="4">
        <f t="shared" ref="AH57:AI60" si="2">(AD57+AF57)-AA57</f>
        <v>30208</v>
      </c>
      <c r="AI57" s="6">
        <f t="shared" si="2"/>
        <v>127122.96</v>
      </c>
    </row>
    <row r="58" spans="1:36" hidden="1" x14ac:dyDescent="0.55000000000000004">
      <c r="A58" s="43" t="s">
        <v>10</v>
      </c>
      <c r="B58" s="34"/>
      <c r="C58" s="44">
        <f t="shared" ref="C58:AB58" si="3">SUM(C5:C57)</f>
        <v>573767.12000000011</v>
      </c>
      <c r="D58" s="64">
        <f t="shared" si="3"/>
        <v>3140579.1348135145</v>
      </c>
      <c r="E58" s="44">
        <f t="shared" si="3"/>
        <v>613461.91000000015</v>
      </c>
      <c r="F58" s="64">
        <f t="shared" si="3"/>
        <v>3434161.2477133493</v>
      </c>
      <c r="G58" s="44">
        <f t="shared" si="3"/>
        <v>660492.71999999974</v>
      </c>
      <c r="H58" s="64">
        <f t="shared" si="3"/>
        <v>3685640.7481087479</v>
      </c>
      <c r="I58" s="44">
        <f t="shared" si="3"/>
        <v>609635.90000000014</v>
      </c>
      <c r="J58" s="64">
        <f t="shared" si="3"/>
        <v>3428490.7805857714</v>
      </c>
      <c r="K58" s="44">
        <f t="shared" si="3"/>
        <v>698950.31</v>
      </c>
      <c r="L58" s="64">
        <f t="shared" si="3"/>
        <v>3457310.9320544675</v>
      </c>
      <c r="M58" s="44">
        <f t="shared" si="3"/>
        <v>642623.75999999978</v>
      </c>
      <c r="N58" s="64">
        <f t="shared" si="3"/>
        <v>3245175.5855691852</v>
      </c>
      <c r="O58" s="44">
        <f t="shared" si="3"/>
        <v>1007767.9980000003</v>
      </c>
      <c r="P58" s="64">
        <f t="shared" si="3"/>
        <v>5015017.002948395</v>
      </c>
      <c r="Q58" s="44">
        <f t="shared" si="3"/>
        <v>906701.5299999998</v>
      </c>
      <c r="R58" s="49">
        <f t="shared" si="3"/>
        <v>4476485.7748879427</v>
      </c>
      <c r="S58" s="44">
        <f t="shared" si="3"/>
        <v>893950.21</v>
      </c>
      <c r="T58" s="64">
        <f t="shared" si="3"/>
        <v>3754700.2230482441</v>
      </c>
      <c r="U58" s="44">
        <f t="shared" si="3"/>
        <v>852024.40000000014</v>
      </c>
      <c r="V58" s="64">
        <f t="shared" si="3"/>
        <v>3522157.7641569809</v>
      </c>
      <c r="W58" s="44">
        <f t="shared" si="3"/>
        <v>707287.83</v>
      </c>
      <c r="X58" s="49">
        <f t="shared" si="3"/>
        <v>2952998.2433978505</v>
      </c>
      <c r="Y58" s="44">
        <f t="shared" si="3"/>
        <v>676371.43</v>
      </c>
      <c r="Z58" s="64">
        <f t="shared" si="3"/>
        <v>2754583.268764439</v>
      </c>
      <c r="AA58" s="44">
        <f t="shared" si="3"/>
        <v>3798931.7199999993</v>
      </c>
      <c r="AB58" s="64">
        <f t="shared" si="3"/>
        <v>20391358.428845037</v>
      </c>
      <c r="AD58" s="67">
        <f t="shared" si="0"/>
        <v>3798931.72</v>
      </c>
      <c r="AE58" s="64">
        <f t="shared" si="0"/>
        <v>20391358.428845037</v>
      </c>
      <c r="AF58" s="67">
        <f t="shared" si="1"/>
        <v>2235683.66</v>
      </c>
      <c r="AG58" s="68">
        <f t="shared" si="1"/>
        <v>9229739.2763192691</v>
      </c>
      <c r="AH58" s="67">
        <f t="shared" si="2"/>
        <v>2235683.6600000015</v>
      </c>
      <c r="AI58" s="69">
        <f t="shared" si="2"/>
        <v>9229739.2763192691</v>
      </c>
      <c r="AJ58" s="71" t="s">
        <v>52</v>
      </c>
    </row>
    <row r="59" spans="1:36" x14ac:dyDescent="0.55000000000000004">
      <c r="A59" s="43" t="s">
        <v>10</v>
      </c>
      <c r="B59" s="34"/>
      <c r="C59" s="44"/>
      <c r="D59" s="64"/>
      <c r="E59" s="44"/>
      <c r="F59" s="64"/>
      <c r="G59" s="44"/>
      <c r="H59" s="64"/>
      <c r="I59" s="44"/>
      <c r="J59" s="64"/>
      <c r="K59" s="44"/>
      <c r="L59" s="64"/>
      <c r="M59" s="44"/>
      <c r="N59" s="64"/>
      <c r="O59" s="44"/>
      <c r="P59" s="64"/>
      <c r="Q59" s="44"/>
      <c r="R59" s="49"/>
      <c r="S59" s="44"/>
      <c r="T59" s="64"/>
      <c r="U59" s="44"/>
      <c r="V59" s="64"/>
      <c r="W59" s="44"/>
      <c r="X59" s="49"/>
      <c r="Y59" s="44"/>
      <c r="Z59" s="64"/>
      <c r="AA59" s="44"/>
      <c r="AB59" s="64"/>
      <c r="AD59" s="67"/>
      <c r="AE59" s="64"/>
      <c r="AF59" s="67"/>
      <c r="AG59" s="68"/>
      <c r="AH59" s="67"/>
      <c r="AI59" s="69"/>
      <c r="AJ59" s="71"/>
    </row>
    <row r="60" spans="1:36" x14ac:dyDescent="0.55000000000000004">
      <c r="A60" s="57">
        <v>1</v>
      </c>
      <c r="B60" s="50" t="s">
        <v>10</v>
      </c>
      <c r="C60" s="51">
        <f>'[5]2566-บิลค่าไฟฟ้า'!D36</f>
        <v>78594.83</v>
      </c>
      <c r="D60" s="52">
        <f>'[5]2566-บิลค่าไฟฟ้า'!E36</f>
        <v>454253.92000000004</v>
      </c>
      <c r="E60" s="51">
        <f>'[5]2566-บิลค่าไฟฟ้า'!H36</f>
        <v>74643.429999999993</v>
      </c>
      <c r="F60" s="52">
        <f>'[5]2566-บิลค่าไฟฟ้า'!I36</f>
        <v>437142.10000000003</v>
      </c>
      <c r="G60" s="51">
        <f>'[5]2566-บิลค่าไฟฟ้า'!L36</f>
        <v>90962.51</v>
      </c>
      <c r="H60" s="52">
        <f>'[5]2566-บิลค่าไฟฟ้า'!M36</f>
        <v>536945.35</v>
      </c>
      <c r="I60" s="51">
        <f>'[5]2566-บิลค่าไฟฟ้า'!P36</f>
        <v>80151.199999999997</v>
      </c>
      <c r="J60" s="52">
        <f>'[5]2566-บิลค่าไฟฟ้า'!Q36</f>
        <v>471106.62</v>
      </c>
      <c r="K60" s="51">
        <f>'[5]2566-บิลค่าไฟฟ้า'!T36</f>
        <v>78667.95</v>
      </c>
      <c r="L60" s="52">
        <f>'[5]2566-บิลค่าไฟฟ้า'!U36</f>
        <v>403436.85000000003</v>
      </c>
      <c r="M60" s="51">
        <f>'[5]2566-บิลค่าไฟฟ้า'!X36</f>
        <v>86961.37</v>
      </c>
      <c r="N60" s="52">
        <f>'[5]2566-บิลค่าไฟฟ้า'!Y36</f>
        <v>449816.15</v>
      </c>
      <c r="O60" s="51">
        <f>'[5]2566-บิลค่าไฟฟ้า'!AB36</f>
        <v>115514.93</v>
      </c>
      <c r="P60" s="52">
        <f>'[5]2566-บิลค่าไฟฟ้า'!AC36</f>
        <v>597401.51</v>
      </c>
      <c r="Q60" s="51">
        <f>'[5]2566-บิลค่าไฟฟ้า'!AF36</f>
        <v>102553.12</v>
      </c>
      <c r="R60" s="52">
        <f>'[5]2566-บิลค่าไฟฟ้า'!AG36</f>
        <v>538909.17000000004</v>
      </c>
      <c r="S60" s="51">
        <f>'[5]2566-บิลค่าไฟฟ้า'!AJ36</f>
        <v>97887.28</v>
      </c>
      <c r="T60" s="52">
        <f>'[5]2566-บิลค่าไฟฟ้า'!AK36</f>
        <v>435854.61</v>
      </c>
      <c r="U60" s="51">
        <f>'[5]2566-บิลค่าไฟฟ้า'!AN36</f>
        <v>101022.53</v>
      </c>
      <c r="V60" s="52">
        <f>'[5]2566-บิลค่าไฟฟ้า'!AO36</f>
        <v>440125.19</v>
      </c>
      <c r="W60" s="51">
        <f>'[5]2566-บิลค่าไฟฟ้า'!AR36</f>
        <v>82555.94</v>
      </c>
      <c r="X60" s="52">
        <f>'[5]2566-บิลค่าไฟฟ้า'!AS36</f>
        <v>357726.36999999994</v>
      </c>
      <c r="Y60" s="51">
        <f>'[5]2566-บิลค่าไฟฟ้า'!AV36</f>
        <v>86551.12</v>
      </c>
      <c r="Z60" s="52">
        <f>'[5]2566-บิลค่าไฟฟ้า'!AW36</f>
        <v>371822.08000000002</v>
      </c>
      <c r="AA60" s="41">
        <f>M60+K60+I60+G60+E60+C60</f>
        <v>489981.29000000004</v>
      </c>
      <c r="AB60" s="42">
        <f>N60+L60+J60+H60+F60+D60</f>
        <v>2752700.99</v>
      </c>
      <c r="AD60" s="4">
        <f t="shared" si="0"/>
        <v>489981.29000000004</v>
      </c>
      <c r="AE60" s="5">
        <f t="shared" si="0"/>
        <v>2752700.99</v>
      </c>
      <c r="AF60" s="4">
        <f t="shared" si="1"/>
        <v>270129.58999999997</v>
      </c>
      <c r="AG60" s="7">
        <f t="shared" si="1"/>
        <v>1169673.6399999999</v>
      </c>
      <c r="AH60" s="4">
        <f t="shared" si="2"/>
        <v>270129.58999999997</v>
      </c>
      <c r="AI60" s="6">
        <f t="shared" si="2"/>
        <v>1169673.6399999997</v>
      </c>
    </row>
    <row r="61" spans="1:36" x14ac:dyDescent="0.55000000000000004">
      <c r="A61" s="43" t="s">
        <v>11</v>
      </c>
      <c r="B61" s="34"/>
      <c r="C61" s="53"/>
      <c r="D61" s="54"/>
      <c r="E61" s="53"/>
      <c r="F61" s="54"/>
      <c r="G61" s="53"/>
      <c r="H61" s="54"/>
      <c r="I61" s="53"/>
      <c r="J61" s="54"/>
      <c r="K61" s="53"/>
      <c r="L61" s="54"/>
      <c r="M61" s="53"/>
      <c r="N61" s="54"/>
      <c r="O61" s="53"/>
      <c r="P61" s="54"/>
      <c r="Q61" s="53"/>
      <c r="R61" s="54"/>
      <c r="S61" s="53"/>
      <c r="T61" s="54"/>
      <c r="U61" s="53"/>
      <c r="V61" s="54"/>
      <c r="W61" s="53"/>
      <c r="X61" s="54"/>
      <c r="Y61" s="53"/>
      <c r="Z61" s="54"/>
      <c r="AA61" s="53"/>
      <c r="AB61" s="54"/>
    </row>
    <row r="62" spans="1:36" x14ac:dyDescent="0.55000000000000004">
      <c r="A62" s="57">
        <v>1</v>
      </c>
      <c r="B62" s="40" t="s">
        <v>11</v>
      </c>
      <c r="C62" s="51">
        <f>'[5]2566-บิลค่าไฟฟ้า'!D43</f>
        <v>23348.219999999998</v>
      </c>
      <c r="D62" s="52">
        <f>'[5]2566-บิลค่าไฟฟ้า'!E43</f>
        <v>141291.34</v>
      </c>
      <c r="E62" s="51">
        <f>'[5]2566-บิลค่าไฟฟ้า'!H43</f>
        <v>23583.559999999998</v>
      </c>
      <c r="F62" s="52">
        <f>'[5]2566-บิลค่าไฟฟ้า'!I43</f>
        <v>145229.35999999999</v>
      </c>
      <c r="G62" s="51">
        <f>'[5]2566-บิลค่าไฟฟ้า'!L43</f>
        <v>27382.61</v>
      </c>
      <c r="H62" s="52">
        <f>'[5]2566-บิลค่าไฟฟ้า'!M43</f>
        <v>167797.27</v>
      </c>
      <c r="I62" s="51">
        <f>'[5]2566-บิลค่าไฟฟ้า'!P43</f>
        <v>29023.129999999997</v>
      </c>
      <c r="J62" s="52">
        <f>'[5]2566-บิลค่าไฟฟ้า'!Q43</f>
        <v>180796.87</v>
      </c>
      <c r="K62" s="51">
        <f>'[5]2566-บิลค่าไฟฟ้า'!T43</f>
        <v>29602.79</v>
      </c>
      <c r="L62" s="52">
        <f>'[5]2566-บิลค่าไฟฟ้า'!U43</f>
        <v>160320.22</v>
      </c>
      <c r="M62" s="51">
        <f>'[5]2566-บิลค่าไฟฟ้า'!X43</f>
        <v>25526.54</v>
      </c>
      <c r="N62" s="52">
        <f>'[5]2566-บิลค่าไฟฟ้า'!Y43</f>
        <v>143355.93</v>
      </c>
      <c r="O62" s="51">
        <f>'[5]2566-บิลค่าไฟฟ้า'!AB43</f>
        <v>29290.91</v>
      </c>
      <c r="P62" s="52">
        <f>'[5]2566-บิลค่าไฟฟ้า'!AC43</f>
        <v>161935.75000000003</v>
      </c>
      <c r="Q62" s="51">
        <f>'[5]2566-บิลค่าไฟฟ้า'!AF43</f>
        <v>28070</v>
      </c>
      <c r="R62" s="52">
        <f>'[5]2566-บิลค่าไฟฟ้า'!AG43</f>
        <v>155513.33000000005</v>
      </c>
      <c r="S62" s="51">
        <f>'[5]2566-บิลค่าไฟฟ้า'!AJ43</f>
        <v>30043.83</v>
      </c>
      <c r="T62" s="52">
        <f>'[5]2566-บิลค่าไฟฟ้า'!AK43</f>
        <v>142500.89000000001</v>
      </c>
      <c r="U62" s="51">
        <f>'[5]2566-บิลค่าไฟฟ้า'!AN43</f>
        <v>28877.489999999998</v>
      </c>
      <c r="V62" s="52">
        <f>'[5]2566-บิลค่าไฟฟ้า'!AO43</f>
        <v>136597.5</v>
      </c>
      <c r="W62" s="51">
        <f>'[5]2566-บิลค่าไฟฟ้า'!AR43</f>
        <v>23828.2</v>
      </c>
      <c r="X62" s="52">
        <f>'[5]2566-บิลค่าไฟฟ้า'!AS43</f>
        <v>64550.170000000006</v>
      </c>
      <c r="Y62" s="51">
        <f>'[5]2566-บิลค่าไฟฟ้า'!AV43</f>
        <v>26830.28</v>
      </c>
      <c r="Z62" s="52">
        <f>'[5]2566-บิลค่าไฟฟ้า'!AW43</f>
        <v>124588.33</v>
      </c>
      <c r="AA62" s="41">
        <f>M62+K62+I62+G62+E62+C62</f>
        <v>158466.85</v>
      </c>
      <c r="AB62" s="42">
        <f>N62+L62+J62+H62+F62+D62</f>
        <v>938790.99</v>
      </c>
      <c r="AD62" s="4">
        <f>SUM(C62+E62+G62+I62+K62+M62)</f>
        <v>158466.85</v>
      </c>
      <c r="AE62" s="5">
        <f>SUM(D62+F62+H62+J62+L62+N62)</f>
        <v>938790.99</v>
      </c>
      <c r="AF62" s="4">
        <f>SUM(U62+W62+Y62)</f>
        <v>79535.97</v>
      </c>
      <c r="AG62" s="7">
        <f>SUM(V62+X62+Z62)</f>
        <v>325736</v>
      </c>
      <c r="AH62" s="4">
        <f>(AD62+AF62)-AA62</f>
        <v>79535.97</v>
      </c>
      <c r="AI62" s="6">
        <f>(AE62+AG62)-AB62</f>
        <v>325736</v>
      </c>
    </row>
    <row r="65" spans="3:7" x14ac:dyDescent="0.55000000000000004">
      <c r="C65" s="62"/>
      <c r="D65" s="66"/>
      <c r="E65" s="62"/>
      <c r="F65" s="66"/>
      <c r="G65" s="62"/>
    </row>
    <row r="66" spans="3:7" x14ac:dyDescent="0.55000000000000004">
      <c r="C66" s="62"/>
      <c r="E66" s="62"/>
      <c r="G66" s="62"/>
    </row>
    <row r="67" spans="3:7" x14ac:dyDescent="0.55000000000000004">
      <c r="C67" s="63"/>
      <c r="E67" s="63"/>
      <c r="G67" s="63"/>
    </row>
  </sheetData>
  <autoFilter ref="A3:H27"/>
  <pageMargins left="0.55118110236220474" right="0.55118110236220474" top="0.70866141732283472" bottom="0.78740157480314965" header="0.51181102362204722" footer="0.51181102362204722"/>
  <pageSetup orientation="portrait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2566-คณะ,สำนัก </vt:lpstr>
      <vt:lpstr>'2566-คณะ,สำนัก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2024-01-04T04:41:16Z</cp:lastPrinted>
  <dcterms:created xsi:type="dcterms:W3CDTF">2019-06-17T11:45:57Z</dcterms:created>
  <dcterms:modified xsi:type="dcterms:W3CDTF">2024-03-13T08:28:31Z</dcterms:modified>
</cp:coreProperties>
</file>