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4 (ลงในงานจัดการพลังงาน)\"/>
    </mc:Choice>
  </mc:AlternateContent>
  <bookViews>
    <workbookView xWindow="0" yWindow="0" windowWidth="23040" windowHeight="8676"/>
  </bookViews>
  <sheets>
    <sheet name="คำนวณ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vg" localSheetId="0">#REF!</definedName>
    <definedName name="_1vg">#REF!</definedName>
    <definedName name="_Flu40">50</definedName>
    <definedName name="_sss2" localSheetId="0">[3]DATA!#REF!</definedName>
    <definedName name="_sss2">[3]DATA!#REF!</definedName>
    <definedName name="_sss4" localSheetId="0">[3]RE_DATA!#REF!</definedName>
    <definedName name="_sss4">[3]RE_DATA!#REF!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'[4]eirr-a (บท5)'!$G$7</definedName>
    <definedName name="factor_l">'[4]eirr-a (บท5)'!$G$8</definedName>
    <definedName name="fifty">0.02</definedName>
    <definedName name="Flu_40_W">50</definedName>
    <definedName name="hhind" localSheetId="0">[5]!hhind</definedName>
    <definedName name="hhind">[5]!hhind</definedName>
    <definedName name="HideDataBOQ" localSheetId="0">#REF!</definedName>
    <definedName name="HideDataBOQ">#REF!</definedName>
    <definedName name="High_lf" localSheetId="0">[3]DATA!#REF!</definedName>
    <definedName name="High_lf">[3]DATA!#REF!</definedName>
    <definedName name="i_watt" localSheetId="0">#REF!</definedName>
    <definedName name="i_watt">#REF!</definedName>
    <definedName name="inflat_1999">'[4]eirr-a (บท5)'!$G$12</definedName>
    <definedName name="inflat_2000">'[4]eirr-a (บท5)'!$G$13</definedName>
    <definedName name="inflat_eq">'[4]eirr-a (บท5)'!$G$11</definedName>
    <definedName name="L.F." localSheetId="0">[3]RE_DATA!#REF!</definedName>
    <definedName name="L.F.">[3]RE_DATA!#REF!</definedName>
    <definedName name="l_mainair" localSheetId="0">'[4]eirr-a (บท4)'!#REF!</definedName>
    <definedName name="l_mainair">'[4]eirr-a (บท4)'!#REF!</definedName>
    <definedName name="maintain_air4" localSheetId="0">'[4]eirr-a (บท4)'!#REF!</definedName>
    <definedName name="maintain_air4">'[4]eirr-a (บท4)'!#REF!</definedName>
    <definedName name="ohind" localSheetId="0">[5]!ohind</definedName>
    <definedName name="ohind">[5]!ohind</definedName>
    <definedName name="Peak" localSheetId="0">[3]RE_DATA!#REF!</definedName>
    <definedName name="Peak">[3]RE_DATA!#REF!</definedName>
    <definedName name="_xlnm.Print_Titles" localSheetId="0">คำนวณ!$2:$3</definedName>
    <definedName name="save" localSheetId="0">#REF!</definedName>
    <definedName name="save">#REF!</definedName>
    <definedName name="unit">'[4]eirr-a (บท5)'!$G$9</definedName>
    <definedName name="vg0" localSheetId="0">#REF!</definedName>
    <definedName name="vg0">#REF!</definedName>
    <definedName name="xxx10" localSheetId="0">[6]RE_DATA!#REF!</definedName>
    <definedName name="xxx10">[6]RE_DATA!#REF!</definedName>
    <definedName name="xxx14" localSheetId="0">[6]RE_DATA!#REF!</definedName>
    <definedName name="xxx14">[6]RE_DATA!#REF!</definedName>
    <definedName name="xxx6" localSheetId="0">[6]DATA!#REF!</definedName>
    <definedName name="xxx6">[6]DATA!#REF!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78" i="1" l="1"/>
  <c r="AL278" i="1"/>
  <c r="AM278" i="1" s="1"/>
  <c r="AN278" i="1" s="1"/>
  <c r="AJ278" i="1"/>
  <c r="AK278" i="1" s="1"/>
  <c r="AI278" i="1"/>
  <c r="AF278" i="1"/>
  <c r="AD278" i="1"/>
  <c r="AE278" i="1" s="1"/>
  <c r="AC278" i="1"/>
  <c r="AG278" i="1" s="1"/>
  <c r="AH278" i="1" s="1"/>
  <c r="AB278" i="1"/>
  <c r="AA278" i="1"/>
  <c r="Z278" i="1"/>
  <c r="W278" i="1"/>
  <c r="V278" i="1"/>
  <c r="T278" i="1"/>
  <c r="U278" i="1" s="1"/>
  <c r="Q278" i="1"/>
  <c r="N278" i="1"/>
  <c r="O278" i="1" s="1"/>
  <c r="P278" i="1" s="1"/>
  <c r="L278" i="1"/>
  <c r="M278" i="1" s="1"/>
  <c r="K278" i="1"/>
  <c r="H278" i="1"/>
  <c r="E278" i="1"/>
  <c r="I278" i="1" s="1"/>
  <c r="J278" i="1" s="1"/>
  <c r="AQ277" i="1"/>
  <c r="AO277" i="1"/>
  <c r="AP277" i="1" s="1"/>
  <c r="AL277" i="1"/>
  <c r="AI277" i="1"/>
  <c r="AJ277" i="1" s="1"/>
  <c r="AK277" i="1" s="1"/>
  <c r="AG277" i="1"/>
  <c r="AH277" i="1" s="1"/>
  <c r="AF277" i="1"/>
  <c r="AC277" i="1"/>
  <c r="AA277" i="1"/>
  <c r="AB277" i="1" s="1"/>
  <c r="Z277" i="1"/>
  <c r="AD277" i="1" s="1"/>
  <c r="AE277" i="1" s="1"/>
  <c r="Y277" i="1"/>
  <c r="X277" i="1"/>
  <c r="W277" i="1"/>
  <c r="T277" i="1"/>
  <c r="U277" i="1" s="1"/>
  <c r="V277" i="1" s="1"/>
  <c r="Q277" i="1"/>
  <c r="R277" i="1" s="1"/>
  <c r="S277" i="1" s="1"/>
  <c r="N277" i="1"/>
  <c r="K277" i="1"/>
  <c r="L277" i="1" s="1"/>
  <c r="M277" i="1" s="1"/>
  <c r="I277" i="1"/>
  <c r="J277" i="1" s="1"/>
  <c r="H277" i="1"/>
  <c r="E277" i="1"/>
  <c r="AO275" i="1"/>
  <c r="AP275" i="1" s="1"/>
  <c r="AQ275" i="1" s="1"/>
  <c r="AL275" i="1"/>
  <c r="AM275" i="1" s="1"/>
  <c r="AN275" i="1" s="1"/>
  <c r="AI275" i="1"/>
  <c r="AF275" i="1"/>
  <c r="AG275" i="1" s="1"/>
  <c r="AH275" i="1" s="1"/>
  <c r="AD275" i="1"/>
  <c r="AE275" i="1" s="1"/>
  <c r="AC275" i="1"/>
  <c r="AA275" i="1"/>
  <c r="AB275" i="1" s="1"/>
  <c r="Z275" i="1"/>
  <c r="X275" i="1"/>
  <c r="Y275" i="1" s="1"/>
  <c r="W275" i="1"/>
  <c r="V275" i="1"/>
  <c r="U275" i="1"/>
  <c r="T275" i="1"/>
  <c r="Q275" i="1"/>
  <c r="N275" i="1"/>
  <c r="O275" i="1" s="1"/>
  <c r="P275" i="1" s="1"/>
  <c r="K275" i="1"/>
  <c r="H275" i="1"/>
  <c r="I275" i="1" s="1"/>
  <c r="J275" i="1" s="1"/>
  <c r="E275" i="1"/>
  <c r="AO272" i="1"/>
  <c r="AL272" i="1"/>
  <c r="AI272" i="1"/>
  <c r="AJ272" i="1" s="1"/>
  <c r="AK272" i="1" s="1"/>
  <c r="AG272" i="1"/>
  <c r="AH272" i="1" s="1"/>
  <c r="AF272" i="1"/>
  <c r="AD272" i="1"/>
  <c r="AE272" i="1" s="1"/>
  <c r="AC272" i="1"/>
  <c r="AA272" i="1"/>
  <c r="AB272" i="1" s="1"/>
  <c r="Z272" i="1"/>
  <c r="Y272" i="1"/>
  <c r="X272" i="1"/>
  <c r="W272" i="1"/>
  <c r="T272" i="1"/>
  <c r="Q272" i="1"/>
  <c r="R272" i="1" s="1"/>
  <c r="S272" i="1" s="1"/>
  <c r="N272" i="1"/>
  <c r="K272" i="1"/>
  <c r="L272" i="1" s="1"/>
  <c r="M272" i="1" s="1"/>
  <c r="I272" i="1"/>
  <c r="J272" i="1" s="1"/>
  <c r="H272" i="1"/>
  <c r="E272" i="1"/>
  <c r="AO271" i="1"/>
  <c r="AL271" i="1"/>
  <c r="AM271" i="1" s="1"/>
  <c r="AN271" i="1" s="1"/>
  <c r="AI271" i="1"/>
  <c r="AF271" i="1"/>
  <c r="AG271" i="1" s="1"/>
  <c r="AH271" i="1" s="1"/>
  <c r="AD271" i="1"/>
  <c r="AE271" i="1" s="1"/>
  <c r="AC271" i="1"/>
  <c r="AA271" i="1"/>
  <c r="AB271" i="1" s="1"/>
  <c r="Z271" i="1"/>
  <c r="X271" i="1"/>
  <c r="Y271" i="1" s="1"/>
  <c r="W271" i="1"/>
  <c r="V271" i="1"/>
  <c r="U271" i="1"/>
  <c r="T271" i="1"/>
  <c r="Q271" i="1"/>
  <c r="R271" i="1" s="1"/>
  <c r="S271" i="1" s="1"/>
  <c r="P271" i="1"/>
  <c r="N271" i="1"/>
  <c r="O271" i="1" s="1"/>
  <c r="K271" i="1"/>
  <c r="H271" i="1"/>
  <c r="I271" i="1" s="1"/>
  <c r="J271" i="1" s="1"/>
  <c r="E271" i="1"/>
  <c r="AO270" i="1"/>
  <c r="AL270" i="1"/>
  <c r="AI270" i="1"/>
  <c r="AF270" i="1"/>
  <c r="AC270" i="1"/>
  <c r="AD270" i="1" s="1"/>
  <c r="AE270" i="1" s="1"/>
  <c r="Z270" i="1"/>
  <c r="AA270" i="1" s="1"/>
  <c r="AB270" i="1" s="1"/>
  <c r="W270" i="1"/>
  <c r="X270" i="1" s="1"/>
  <c r="Y270" i="1" s="1"/>
  <c r="U270" i="1"/>
  <c r="V270" i="1" s="1"/>
  <c r="T270" i="1"/>
  <c r="R270" i="1"/>
  <c r="S270" i="1" s="1"/>
  <c r="Q270" i="1"/>
  <c r="O270" i="1"/>
  <c r="P270" i="1" s="1"/>
  <c r="N270" i="1"/>
  <c r="M270" i="1"/>
  <c r="L270" i="1"/>
  <c r="K270" i="1"/>
  <c r="H270" i="1"/>
  <c r="E270" i="1"/>
  <c r="AP269" i="1"/>
  <c r="AQ269" i="1" s="1"/>
  <c r="AO269" i="1"/>
  <c r="AM269" i="1"/>
  <c r="AN269" i="1" s="1"/>
  <c r="AL269" i="1"/>
  <c r="AJ269" i="1"/>
  <c r="AK269" i="1" s="1"/>
  <c r="AI269" i="1"/>
  <c r="AH269" i="1"/>
  <c r="AG269" i="1"/>
  <c r="AF269" i="1"/>
  <c r="AC269" i="1"/>
  <c r="Z269" i="1"/>
  <c r="AA269" i="1" s="1"/>
  <c r="AB269" i="1" s="1"/>
  <c r="W269" i="1"/>
  <c r="T269" i="1"/>
  <c r="U269" i="1" s="1"/>
  <c r="V269" i="1" s="1"/>
  <c r="R269" i="1"/>
  <c r="S269" i="1" s="1"/>
  <c r="Q269" i="1"/>
  <c r="O269" i="1"/>
  <c r="P269" i="1" s="1"/>
  <c r="N269" i="1"/>
  <c r="L269" i="1"/>
  <c r="M269" i="1" s="1"/>
  <c r="K269" i="1"/>
  <c r="J269" i="1"/>
  <c r="I269" i="1"/>
  <c r="H269" i="1"/>
  <c r="E269" i="1"/>
  <c r="AO268" i="1"/>
  <c r="AP268" i="1" s="1"/>
  <c r="AQ268" i="1" s="1"/>
  <c r="AM268" i="1"/>
  <c r="AN268" i="1" s="1"/>
  <c r="AL268" i="1"/>
  <c r="AJ268" i="1"/>
  <c r="AK268" i="1" s="1"/>
  <c r="AI268" i="1"/>
  <c r="AG268" i="1"/>
  <c r="AH268" i="1" s="1"/>
  <c r="AF268" i="1"/>
  <c r="AE268" i="1"/>
  <c r="AD268" i="1"/>
  <c r="AC268" i="1"/>
  <c r="Z268" i="1"/>
  <c r="AA268" i="1" s="1"/>
  <c r="AB268" i="1" s="1"/>
  <c r="Y268" i="1"/>
  <c r="W268" i="1"/>
  <c r="X268" i="1" s="1"/>
  <c r="T268" i="1"/>
  <c r="U268" i="1" s="1"/>
  <c r="V268" i="1" s="1"/>
  <c r="Q268" i="1"/>
  <c r="R268" i="1" s="1"/>
  <c r="S268" i="1" s="1"/>
  <c r="O268" i="1"/>
  <c r="P268" i="1" s="1"/>
  <c r="N268" i="1"/>
  <c r="L268" i="1"/>
  <c r="M268" i="1" s="1"/>
  <c r="K268" i="1"/>
  <c r="I268" i="1"/>
  <c r="J268" i="1" s="1"/>
  <c r="H268" i="1"/>
  <c r="E268" i="1"/>
  <c r="AO267" i="1"/>
  <c r="AL267" i="1"/>
  <c r="AM267" i="1" s="1"/>
  <c r="AN267" i="1" s="1"/>
  <c r="AJ267" i="1"/>
  <c r="AK267" i="1" s="1"/>
  <c r="AI267" i="1"/>
  <c r="AG267" i="1"/>
  <c r="AH267" i="1" s="1"/>
  <c r="AF267" i="1"/>
  <c r="AD267" i="1"/>
  <c r="AE267" i="1" s="1"/>
  <c r="AC267" i="1"/>
  <c r="AB267" i="1"/>
  <c r="AA267" i="1"/>
  <c r="Z267" i="1"/>
  <c r="W267" i="1"/>
  <c r="T267" i="1"/>
  <c r="U267" i="1" s="1"/>
  <c r="V267" i="1" s="1"/>
  <c r="Q267" i="1"/>
  <c r="N267" i="1"/>
  <c r="O267" i="1" s="1"/>
  <c r="P267" i="1" s="1"/>
  <c r="L267" i="1"/>
  <c r="M267" i="1" s="1"/>
  <c r="K267" i="1"/>
  <c r="I267" i="1"/>
  <c r="J267" i="1" s="1"/>
  <c r="H267" i="1"/>
  <c r="E267" i="1"/>
  <c r="AQ266" i="1"/>
  <c r="AO266" i="1"/>
  <c r="AP266" i="1" s="1"/>
  <c r="AL266" i="1"/>
  <c r="AM266" i="1" s="1"/>
  <c r="AN266" i="1" s="1"/>
  <c r="AI266" i="1"/>
  <c r="AJ266" i="1" s="1"/>
  <c r="AK266" i="1" s="1"/>
  <c r="AG266" i="1"/>
  <c r="AH266" i="1" s="1"/>
  <c r="AF266" i="1"/>
  <c r="AD266" i="1"/>
  <c r="AE266" i="1" s="1"/>
  <c r="AC266" i="1"/>
  <c r="AA266" i="1"/>
  <c r="AB266" i="1" s="1"/>
  <c r="Z266" i="1"/>
  <c r="Y266" i="1"/>
  <c r="X266" i="1"/>
  <c r="W266" i="1"/>
  <c r="T266" i="1"/>
  <c r="Q266" i="1"/>
  <c r="R266" i="1" s="1"/>
  <c r="S266" i="1" s="1"/>
  <c r="N266" i="1"/>
  <c r="O266" i="1" s="1"/>
  <c r="P266" i="1" s="1"/>
  <c r="K266" i="1"/>
  <c r="L266" i="1" s="1"/>
  <c r="M266" i="1" s="1"/>
  <c r="I266" i="1"/>
  <c r="J266" i="1" s="1"/>
  <c r="H266" i="1"/>
  <c r="E266" i="1"/>
  <c r="AO265" i="1"/>
  <c r="AL265" i="1"/>
  <c r="AM265" i="1" s="1"/>
  <c r="AN265" i="1" s="1"/>
  <c r="AI265" i="1"/>
  <c r="AJ265" i="1" s="1"/>
  <c r="AK265" i="1" s="1"/>
  <c r="AF265" i="1"/>
  <c r="AG265" i="1" s="1"/>
  <c r="AH265" i="1" s="1"/>
  <c r="AD265" i="1"/>
  <c r="AE265" i="1" s="1"/>
  <c r="AC265" i="1"/>
  <c r="AA265" i="1"/>
  <c r="AB265" i="1" s="1"/>
  <c r="Z265" i="1"/>
  <c r="X265" i="1"/>
  <c r="Y265" i="1" s="1"/>
  <c r="W265" i="1"/>
  <c r="V265" i="1"/>
  <c r="U265" i="1"/>
  <c r="T265" i="1"/>
  <c r="Q265" i="1"/>
  <c r="P265" i="1"/>
  <c r="N265" i="1"/>
  <c r="O265" i="1" s="1"/>
  <c r="K265" i="1"/>
  <c r="H265" i="1"/>
  <c r="I265" i="1" s="1"/>
  <c r="J265" i="1" s="1"/>
  <c r="E265" i="1"/>
  <c r="AQ264" i="1"/>
  <c r="AP264" i="1"/>
  <c r="AO264" i="1"/>
  <c r="AL264" i="1"/>
  <c r="AM264" i="1" s="1"/>
  <c r="AN264" i="1" s="1"/>
  <c r="AK264" i="1"/>
  <c r="AI264" i="1"/>
  <c r="AJ264" i="1" s="1"/>
  <c r="AF264" i="1"/>
  <c r="AC264" i="1"/>
  <c r="AD264" i="1" s="1"/>
  <c r="AE264" i="1" s="1"/>
  <c r="AA264" i="1"/>
  <c r="AB264" i="1" s="1"/>
  <c r="Z264" i="1"/>
  <c r="X264" i="1"/>
  <c r="Y264" i="1" s="1"/>
  <c r="W264" i="1"/>
  <c r="U264" i="1"/>
  <c r="V264" i="1" s="1"/>
  <c r="T264" i="1"/>
  <c r="S264" i="1"/>
  <c r="R264" i="1"/>
  <c r="Q264" i="1"/>
  <c r="N264" i="1"/>
  <c r="K264" i="1"/>
  <c r="L264" i="1" s="1"/>
  <c r="M264" i="1" s="1"/>
  <c r="H264" i="1"/>
  <c r="I264" i="1" s="1"/>
  <c r="J264" i="1" s="1"/>
  <c r="E264" i="1"/>
  <c r="AP262" i="1"/>
  <c r="AQ262" i="1" s="1"/>
  <c r="AO262" i="1"/>
  <c r="AN262" i="1"/>
  <c r="AM262" i="1"/>
  <c r="AL262" i="1"/>
  <c r="AI262" i="1"/>
  <c r="AJ262" i="1" s="1"/>
  <c r="AK262" i="1" s="1"/>
  <c r="AH262" i="1"/>
  <c r="AF262" i="1"/>
  <c r="AG262" i="1" s="1"/>
  <c r="AC262" i="1"/>
  <c r="AD262" i="1" s="1"/>
  <c r="AE262" i="1" s="1"/>
  <c r="Z262" i="1"/>
  <c r="AA262" i="1" s="1"/>
  <c r="AB262" i="1" s="1"/>
  <c r="X262" i="1"/>
  <c r="Y262" i="1" s="1"/>
  <c r="W262" i="1"/>
  <c r="U262" i="1"/>
  <c r="V262" i="1" s="1"/>
  <c r="T262" i="1"/>
  <c r="R262" i="1"/>
  <c r="S262" i="1" s="1"/>
  <c r="Q262" i="1"/>
  <c r="P262" i="1"/>
  <c r="O262" i="1"/>
  <c r="N262" i="1"/>
  <c r="K262" i="1"/>
  <c r="H262" i="1"/>
  <c r="I262" i="1" s="1"/>
  <c r="J262" i="1" s="1"/>
  <c r="E262" i="1"/>
  <c r="AP261" i="1"/>
  <c r="AQ261" i="1" s="1"/>
  <c r="AO261" i="1"/>
  <c r="AM261" i="1"/>
  <c r="AN261" i="1" s="1"/>
  <c r="AL261" i="1"/>
  <c r="AK261" i="1"/>
  <c r="AJ261" i="1"/>
  <c r="AI261" i="1"/>
  <c r="AF261" i="1"/>
  <c r="AC261" i="1"/>
  <c r="AD261" i="1" s="1"/>
  <c r="AE261" i="1" s="1"/>
  <c r="Z261" i="1"/>
  <c r="AA261" i="1" s="1"/>
  <c r="AB261" i="1" s="1"/>
  <c r="W261" i="1"/>
  <c r="X261" i="1" s="1"/>
  <c r="Y261" i="1" s="1"/>
  <c r="U261" i="1"/>
  <c r="V261" i="1" s="1"/>
  <c r="T261" i="1"/>
  <c r="R261" i="1"/>
  <c r="S261" i="1" s="1"/>
  <c r="Q261" i="1"/>
  <c r="O261" i="1"/>
  <c r="P261" i="1" s="1"/>
  <c r="N261" i="1"/>
  <c r="M261" i="1"/>
  <c r="L261" i="1"/>
  <c r="K261" i="1"/>
  <c r="H261" i="1"/>
  <c r="E261" i="1"/>
  <c r="AP260" i="1"/>
  <c r="AQ260" i="1" s="1"/>
  <c r="AO260" i="1"/>
  <c r="AM260" i="1"/>
  <c r="AN260" i="1" s="1"/>
  <c r="AL260" i="1"/>
  <c r="AI260" i="1"/>
  <c r="AF260" i="1"/>
  <c r="AC260" i="1"/>
  <c r="Z260" i="1"/>
  <c r="W260" i="1"/>
  <c r="T260" i="1"/>
  <c r="Q260" i="1"/>
  <c r="N260" i="1"/>
  <c r="K260" i="1"/>
  <c r="H260" i="1"/>
  <c r="E260" i="1"/>
  <c r="AQ259" i="1"/>
  <c r="AP259" i="1"/>
  <c r="AO259" i="1"/>
  <c r="AL259" i="1"/>
  <c r="AM259" i="1" s="1"/>
  <c r="AN259" i="1" s="1"/>
  <c r="AK259" i="1"/>
  <c r="AI259" i="1"/>
  <c r="AJ259" i="1" s="1"/>
  <c r="AF259" i="1"/>
  <c r="AG259" i="1" s="1"/>
  <c r="AH259" i="1" s="1"/>
  <c r="AC259" i="1"/>
  <c r="AD259" i="1" s="1"/>
  <c r="AE259" i="1" s="1"/>
  <c r="AA259" i="1"/>
  <c r="AB259" i="1" s="1"/>
  <c r="Z259" i="1"/>
  <c r="W259" i="1"/>
  <c r="X259" i="1" s="1"/>
  <c r="Y259" i="1" s="1"/>
  <c r="U259" i="1"/>
  <c r="V259" i="1" s="1"/>
  <c r="T259" i="1"/>
  <c r="S259" i="1"/>
  <c r="R259" i="1"/>
  <c r="Q259" i="1"/>
  <c r="N259" i="1"/>
  <c r="O259" i="1" s="1"/>
  <c r="P259" i="1" s="1"/>
  <c r="M259" i="1"/>
  <c r="K259" i="1"/>
  <c r="L259" i="1" s="1"/>
  <c r="H259" i="1"/>
  <c r="I259" i="1" s="1"/>
  <c r="J259" i="1" s="1"/>
  <c r="E259" i="1"/>
  <c r="AP257" i="1"/>
  <c r="AQ257" i="1" s="1"/>
  <c r="AO257" i="1"/>
  <c r="AN257" i="1"/>
  <c r="AM257" i="1"/>
  <c r="AL257" i="1"/>
  <c r="AI257" i="1"/>
  <c r="AH257" i="1"/>
  <c r="AF257" i="1"/>
  <c r="AG257" i="1" s="1"/>
  <c r="AC257" i="1"/>
  <c r="Z257" i="1"/>
  <c r="AA257" i="1" s="1"/>
  <c r="AB257" i="1" s="1"/>
  <c r="X257" i="1"/>
  <c r="Y257" i="1" s="1"/>
  <c r="W257" i="1"/>
  <c r="T257" i="1"/>
  <c r="U257" i="1" s="1"/>
  <c r="V257" i="1" s="1"/>
  <c r="R257" i="1"/>
  <c r="S257" i="1" s="1"/>
  <c r="Q257" i="1"/>
  <c r="P257" i="1"/>
  <c r="O257" i="1"/>
  <c r="N257" i="1"/>
  <c r="K257" i="1"/>
  <c r="J257" i="1"/>
  <c r="H257" i="1"/>
  <c r="I257" i="1" s="1"/>
  <c r="E257" i="1"/>
  <c r="AO256" i="1"/>
  <c r="AL256" i="1"/>
  <c r="AI256" i="1"/>
  <c r="AF256" i="1"/>
  <c r="AC256" i="1"/>
  <c r="Z256" i="1"/>
  <c r="T256" i="1"/>
  <c r="Q256" i="1"/>
  <c r="N256" i="1"/>
  <c r="O256" i="1" s="1"/>
  <c r="P256" i="1" s="1"/>
  <c r="L256" i="1"/>
  <c r="M256" i="1" s="1"/>
  <c r="K256" i="1"/>
  <c r="J256" i="1"/>
  <c r="I256" i="1"/>
  <c r="H256" i="1"/>
  <c r="E256" i="1"/>
  <c r="AO254" i="1"/>
  <c r="AP254" i="1" s="1"/>
  <c r="AQ254" i="1" s="1"/>
  <c r="AM254" i="1"/>
  <c r="AN254" i="1" s="1"/>
  <c r="AL254" i="1"/>
  <c r="AI254" i="1"/>
  <c r="AJ254" i="1" s="1"/>
  <c r="AK254" i="1" s="1"/>
  <c r="AG254" i="1"/>
  <c r="AH254" i="1" s="1"/>
  <c r="AF254" i="1"/>
  <c r="AE254" i="1"/>
  <c r="AD254" i="1"/>
  <c r="AC254" i="1"/>
  <c r="Z254" i="1"/>
  <c r="W254" i="1"/>
  <c r="T254" i="1"/>
  <c r="Q254" i="1"/>
  <c r="O254" i="1"/>
  <c r="P254" i="1" s="1"/>
  <c r="N254" i="1"/>
  <c r="K254" i="1"/>
  <c r="L254" i="1" s="1"/>
  <c r="M254" i="1" s="1"/>
  <c r="I254" i="1"/>
  <c r="J254" i="1" s="1"/>
  <c r="H254" i="1"/>
  <c r="E254" i="1"/>
  <c r="AO253" i="1"/>
  <c r="AP253" i="1" s="1"/>
  <c r="AQ253" i="1" s="1"/>
  <c r="AL253" i="1"/>
  <c r="AM253" i="1" s="1"/>
  <c r="AN253" i="1" s="1"/>
  <c r="AJ253" i="1"/>
  <c r="AK253" i="1" s="1"/>
  <c r="AI253" i="1"/>
  <c r="AF253" i="1"/>
  <c r="AG253" i="1" s="1"/>
  <c r="AH253" i="1" s="1"/>
  <c r="AD253" i="1"/>
  <c r="AE253" i="1" s="1"/>
  <c r="AC253" i="1"/>
  <c r="AB253" i="1"/>
  <c r="AA253" i="1"/>
  <c r="Z253" i="1"/>
  <c r="W253" i="1"/>
  <c r="X253" i="1" s="1"/>
  <c r="Y253" i="1" s="1"/>
  <c r="V253" i="1"/>
  <c r="T253" i="1"/>
  <c r="U253" i="1" s="1"/>
  <c r="Q253" i="1"/>
  <c r="R253" i="1" s="1"/>
  <c r="S253" i="1" s="1"/>
  <c r="N253" i="1"/>
  <c r="O253" i="1" s="1"/>
  <c r="P253" i="1" s="1"/>
  <c r="L253" i="1"/>
  <c r="M253" i="1" s="1"/>
  <c r="K253" i="1"/>
  <c r="H253" i="1"/>
  <c r="I253" i="1" s="1"/>
  <c r="J253" i="1" s="1"/>
  <c r="E253" i="1"/>
  <c r="AQ251" i="1"/>
  <c r="AO251" i="1"/>
  <c r="AP251" i="1" s="1"/>
  <c r="AL251" i="1"/>
  <c r="AM251" i="1" s="1"/>
  <c r="AN251" i="1" s="1"/>
  <c r="AI251" i="1"/>
  <c r="AJ251" i="1" s="1"/>
  <c r="AK251" i="1" s="1"/>
  <c r="AG251" i="1"/>
  <c r="AH251" i="1" s="1"/>
  <c r="AF251" i="1"/>
  <c r="AC251" i="1"/>
  <c r="AD251" i="1" s="1"/>
  <c r="AE251" i="1" s="1"/>
  <c r="AA251" i="1"/>
  <c r="AB251" i="1" s="1"/>
  <c r="Z251" i="1"/>
  <c r="W251" i="1"/>
  <c r="T251" i="1"/>
  <c r="Q251" i="1"/>
  <c r="O251" i="1"/>
  <c r="P251" i="1" s="1"/>
  <c r="N251" i="1"/>
  <c r="L251" i="1"/>
  <c r="M251" i="1" s="1"/>
  <c r="K251" i="1"/>
  <c r="H251" i="1"/>
  <c r="E251" i="1"/>
  <c r="I251" i="1" s="1"/>
  <c r="J251" i="1" s="1"/>
  <c r="AO249" i="1"/>
  <c r="AL249" i="1"/>
  <c r="AM249" i="1" s="1"/>
  <c r="AN249" i="1" s="1"/>
  <c r="AJ249" i="1"/>
  <c r="AK249" i="1" s="1"/>
  <c r="AI249" i="1"/>
  <c r="AG249" i="1"/>
  <c r="AH249" i="1" s="1"/>
  <c r="AF249" i="1"/>
  <c r="AD249" i="1"/>
  <c r="AE249" i="1" s="1"/>
  <c r="AC249" i="1"/>
  <c r="AB249" i="1"/>
  <c r="AA249" i="1"/>
  <c r="Z249" i="1"/>
  <c r="W249" i="1"/>
  <c r="X249" i="1" s="1"/>
  <c r="Y249" i="1" s="1"/>
  <c r="V249" i="1"/>
  <c r="T249" i="1"/>
  <c r="U249" i="1" s="1"/>
  <c r="Q249" i="1"/>
  <c r="R249" i="1" s="1"/>
  <c r="S249" i="1" s="1"/>
  <c r="N249" i="1"/>
  <c r="O249" i="1" s="1"/>
  <c r="P249" i="1" s="1"/>
  <c r="L249" i="1"/>
  <c r="M249" i="1" s="1"/>
  <c r="K249" i="1"/>
  <c r="I249" i="1"/>
  <c r="J249" i="1" s="1"/>
  <c r="H249" i="1"/>
  <c r="E249" i="1"/>
  <c r="AO248" i="1"/>
  <c r="AP248" i="1" s="1"/>
  <c r="AQ248" i="1" s="1"/>
  <c r="AL248" i="1"/>
  <c r="AM248" i="1" s="1"/>
  <c r="AN248" i="1" s="1"/>
  <c r="AI248" i="1"/>
  <c r="AJ248" i="1" s="1"/>
  <c r="AK248" i="1" s="1"/>
  <c r="AG248" i="1"/>
  <c r="AH248" i="1" s="1"/>
  <c r="AF248" i="1"/>
  <c r="AD248" i="1"/>
  <c r="AE248" i="1" s="1"/>
  <c r="AC248" i="1"/>
  <c r="AA248" i="1"/>
  <c r="AB248" i="1" s="1"/>
  <c r="Z248" i="1"/>
  <c r="Y248" i="1"/>
  <c r="X248" i="1"/>
  <c r="W248" i="1"/>
  <c r="T248" i="1"/>
  <c r="S248" i="1"/>
  <c r="Q248" i="1"/>
  <c r="R248" i="1" s="1"/>
  <c r="N248" i="1"/>
  <c r="K248" i="1"/>
  <c r="L248" i="1" s="1"/>
  <c r="M248" i="1" s="1"/>
  <c r="I248" i="1"/>
  <c r="J248" i="1" s="1"/>
  <c r="H248" i="1"/>
  <c r="E248" i="1"/>
  <c r="AO247" i="1"/>
  <c r="AL247" i="1"/>
  <c r="AI247" i="1"/>
  <c r="AF247" i="1"/>
  <c r="AC247" i="1"/>
  <c r="Z247" i="1"/>
  <c r="W247" i="1"/>
  <c r="T247" i="1"/>
  <c r="Q247" i="1"/>
  <c r="N247" i="1"/>
  <c r="O247" i="1" s="1"/>
  <c r="P247" i="1" s="1"/>
  <c r="L247" i="1"/>
  <c r="M247" i="1" s="1"/>
  <c r="K247" i="1"/>
  <c r="I247" i="1"/>
  <c r="J247" i="1" s="1"/>
  <c r="H247" i="1"/>
  <c r="E247" i="1"/>
  <c r="AQ246" i="1"/>
  <c r="AO246" i="1"/>
  <c r="AP246" i="1" s="1"/>
  <c r="AL246" i="1"/>
  <c r="AM246" i="1" s="1"/>
  <c r="AN246" i="1" s="1"/>
  <c r="AI246" i="1"/>
  <c r="AJ246" i="1" s="1"/>
  <c r="AK246" i="1" s="1"/>
  <c r="AG246" i="1"/>
  <c r="AH246" i="1" s="1"/>
  <c r="AF246" i="1"/>
  <c r="AD246" i="1"/>
  <c r="AE246" i="1" s="1"/>
  <c r="AC246" i="1"/>
  <c r="AA246" i="1"/>
  <c r="AB246" i="1" s="1"/>
  <c r="Z246" i="1"/>
  <c r="Y246" i="1"/>
  <c r="X246" i="1"/>
  <c r="W246" i="1"/>
  <c r="T246" i="1"/>
  <c r="U246" i="1" s="1"/>
  <c r="V246" i="1" s="1"/>
  <c r="S246" i="1"/>
  <c r="Q246" i="1"/>
  <c r="R246" i="1" s="1"/>
  <c r="N246" i="1"/>
  <c r="O246" i="1" s="1"/>
  <c r="P246" i="1" s="1"/>
  <c r="K246" i="1"/>
  <c r="L246" i="1" s="1"/>
  <c r="M246" i="1" s="1"/>
  <c r="I246" i="1"/>
  <c r="J246" i="1" s="1"/>
  <c r="H246" i="1"/>
  <c r="E246" i="1"/>
  <c r="AO245" i="1"/>
  <c r="AL245" i="1"/>
  <c r="AM245" i="1" s="1"/>
  <c r="AN245" i="1" s="1"/>
  <c r="AJ245" i="1"/>
  <c r="AK245" i="1" s="1"/>
  <c r="AI245" i="1"/>
  <c r="AG245" i="1"/>
  <c r="AH245" i="1" s="1"/>
  <c r="AF245" i="1"/>
  <c r="AD245" i="1"/>
  <c r="AE245" i="1" s="1"/>
  <c r="AC245" i="1"/>
  <c r="AB245" i="1"/>
  <c r="AA245" i="1"/>
  <c r="Z245" i="1"/>
  <c r="W245" i="1"/>
  <c r="T245" i="1"/>
  <c r="Q245" i="1"/>
  <c r="R245" i="1" s="1"/>
  <c r="S245" i="1" s="1"/>
  <c r="N245" i="1"/>
  <c r="O245" i="1" s="1"/>
  <c r="P245" i="1" s="1"/>
  <c r="L245" i="1"/>
  <c r="M245" i="1" s="1"/>
  <c r="K245" i="1"/>
  <c r="I245" i="1"/>
  <c r="J245" i="1" s="1"/>
  <c r="H245" i="1"/>
  <c r="E245" i="1"/>
  <c r="AQ244" i="1"/>
  <c r="AO244" i="1"/>
  <c r="AP244" i="1" s="1"/>
  <c r="AL244" i="1"/>
  <c r="AI244" i="1"/>
  <c r="AJ244" i="1" s="1"/>
  <c r="AK244" i="1" s="1"/>
  <c r="AG244" i="1"/>
  <c r="AH244" i="1" s="1"/>
  <c r="AF244" i="1"/>
  <c r="AD244" i="1"/>
  <c r="AE244" i="1" s="1"/>
  <c r="AC244" i="1"/>
  <c r="AA244" i="1"/>
  <c r="AB244" i="1" s="1"/>
  <c r="Z244" i="1"/>
  <c r="Y244" i="1"/>
  <c r="X244" i="1"/>
  <c r="W244" i="1"/>
  <c r="T244" i="1"/>
  <c r="Q244" i="1"/>
  <c r="N244" i="1"/>
  <c r="O244" i="1" s="1"/>
  <c r="P244" i="1" s="1"/>
  <c r="K244" i="1"/>
  <c r="L244" i="1" s="1"/>
  <c r="M244" i="1" s="1"/>
  <c r="I244" i="1"/>
  <c r="J244" i="1" s="1"/>
  <c r="H244" i="1"/>
  <c r="E244" i="1"/>
  <c r="AO243" i="1"/>
  <c r="AN243" i="1"/>
  <c r="AL243" i="1"/>
  <c r="AM243" i="1" s="1"/>
  <c r="AI243" i="1"/>
  <c r="AJ243" i="1" s="1"/>
  <c r="AK243" i="1" s="1"/>
  <c r="AF243" i="1"/>
  <c r="AC243" i="1"/>
  <c r="AD243" i="1" s="1"/>
  <c r="AE243" i="1" s="1"/>
  <c r="AA243" i="1"/>
  <c r="AB243" i="1" s="1"/>
  <c r="Z243" i="1"/>
  <c r="X243" i="1"/>
  <c r="Y243" i="1" s="1"/>
  <c r="W243" i="1"/>
  <c r="V243" i="1"/>
  <c r="U243" i="1"/>
  <c r="T243" i="1"/>
  <c r="Q243" i="1"/>
  <c r="R243" i="1" s="1"/>
  <c r="S243" i="1" s="1"/>
  <c r="P243" i="1"/>
  <c r="N243" i="1"/>
  <c r="O243" i="1" s="1"/>
  <c r="K243" i="1"/>
  <c r="H243" i="1"/>
  <c r="I243" i="1" s="1"/>
  <c r="J243" i="1" s="1"/>
  <c r="E243" i="1"/>
  <c r="AP242" i="1"/>
  <c r="AQ242" i="1" s="1"/>
  <c r="AO242" i="1"/>
  <c r="AL242" i="1"/>
  <c r="AM242" i="1" s="1"/>
  <c r="AN242" i="1" s="1"/>
  <c r="AI242" i="1"/>
  <c r="AJ242" i="1" s="1"/>
  <c r="AK242" i="1" s="1"/>
  <c r="AF242" i="1"/>
  <c r="AC242" i="1"/>
  <c r="AD242" i="1" s="1"/>
  <c r="AE242" i="1" s="1"/>
  <c r="AA242" i="1"/>
  <c r="AB242" i="1" s="1"/>
  <c r="Z242" i="1"/>
  <c r="X242" i="1"/>
  <c r="Y242" i="1" s="1"/>
  <c r="W242" i="1"/>
  <c r="T242" i="1"/>
  <c r="U242" i="1" s="1"/>
  <c r="V242" i="1" s="1"/>
  <c r="Q242" i="1"/>
  <c r="R242" i="1" s="1"/>
  <c r="S242" i="1" s="1"/>
  <c r="O242" i="1"/>
  <c r="P242" i="1" s="1"/>
  <c r="N242" i="1"/>
  <c r="L242" i="1"/>
  <c r="M242" i="1" s="1"/>
  <c r="K242" i="1"/>
  <c r="H242" i="1"/>
  <c r="E242" i="1"/>
  <c r="I242" i="1" s="1"/>
  <c r="J242" i="1" s="1"/>
  <c r="AP241" i="1"/>
  <c r="AQ241" i="1" s="1"/>
  <c r="AO241" i="1"/>
  <c r="AM241" i="1"/>
  <c r="AN241" i="1" s="1"/>
  <c r="AL241" i="1"/>
  <c r="AJ241" i="1"/>
  <c r="AK241" i="1" s="1"/>
  <c r="AI241" i="1"/>
  <c r="AH241" i="1"/>
  <c r="AG241" i="1"/>
  <c r="AF241" i="1"/>
  <c r="AD241" i="1"/>
  <c r="AE241" i="1" s="1"/>
  <c r="AC241" i="1"/>
  <c r="Z241" i="1"/>
  <c r="W241" i="1"/>
  <c r="V241" i="1"/>
  <c r="T241" i="1"/>
  <c r="U241" i="1" s="1"/>
  <c r="R241" i="1"/>
  <c r="S241" i="1" s="1"/>
  <c r="Q241" i="1"/>
  <c r="O241" i="1"/>
  <c r="P241" i="1" s="1"/>
  <c r="N241" i="1"/>
  <c r="L241" i="1"/>
  <c r="M241" i="1" s="1"/>
  <c r="K241" i="1"/>
  <c r="J241" i="1"/>
  <c r="I241" i="1"/>
  <c r="H241" i="1"/>
  <c r="E241" i="1"/>
  <c r="AO240" i="1"/>
  <c r="AM240" i="1"/>
  <c r="AN240" i="1" s="1"/>
  <c r="AL240" i="1"/>
  <c r="AJ240" i="1"/>
  <c r="AK240" i="1" s="1"/>
  <c r="AI240" i="1"/>
  <c r="AG240" i="1"/>
  <c r="AH240" i="1" s="1"/>
  <c r="AF240" i="1"/>
  <c r="AE240" i="1"/>
  <c r="AD240" i="1"/>
  <c r="AC240" i="1"/>
  <c r="AA240" i="1"/>
  <c r="AB240" i="1" s="1"/>
  <c r="Z240" i="1"/>
  <c r="Y240" i="1"/>
  <c r="W240" i="1"/>
  <c r="X240" i="1" s="1"/>
  <c r="T240" i="1"/>
  <c r="Q240" i="1"/>
  <c r="O240" i="1"/>
  <c r="P240" i="1" s="1"/>
  <c r="N240" i="1"/>
  <c r="L240" i="1"/>
  <c r="M240" i="1" s="1"/>
  <c r="K240" i="1"/>
  <c r="H240" i="1"/>
  <c r="E240" i="1"/>
  <c r="I240" i="1" s="1"/>
  <c r="J240" i="1" s="1"/>
  <c r="AO239" i="1"/>
  <c r="AL239" i="1"/>
  <c r="AM239" i="1" s="1"/>
  <c r="AN239" i="1" s="1"/>
  <c r="AI239" i="1"/>
  <c r="AJ239" i="1" s="1"/>
  <c r="AK239" i="1" s="1"/>
  <c r="AF239" i="1"/>
  <c r="AG239" i="1" s="1"/>
  <c r="AH239" i="1" s="1"/>
  <c r="AD239" i="1"/>
  <c r="AE239" i="1" s="1"/>
  <c r="AC239" i="1"/>
  <c r="AA239" i="1"/>
  <c r="AB239" i="1" s="1"/>
  <c r="Z239" i="1"/>
  <c r="W239" i="1"/>
  <c r="T239" i="1"/>
  <c r="Q239" i="1"/>
  <c r="R239" i="1" s="1"/>
  <c r="S239" i="1" s="1"/>
  <c r="N239" i="1"/>
  <c r="K239" i="1"/>
  <c r="L239" i="1" s="1"/>
  <c r="M239" i="1" s="1"/>
  <c r="H239" i="1"/>
  <c r="I239" i="1" s="1"/>
  <c r="J239" i="1" s="1"/>
  <c r="E239" i="1"/>
  <c r="AQ238" i="1"/>
  <c r="AO238" i="1"/>
  <c r="AP238" i="1" s="1"/>
  <c r="AL238" i="1"/>
  <c r="AI238" i="1"/>
  <c r="AG238" i="1"/>
  <c r="AH238" i="1" s="1"/>
  <c r="AF238" i="1"/>
  <c r="AD238" i="1"/>
  <c r="AE238" i="1" s="1"/>
  <c r="AC238" i="1"/>
  <c r="AA238" i="1"/>
  <c r="AB238" i="1" s="1"/>
  <c r="Z238" i="1"/>
  <c r="Y238" i="1"/>
  <c r="X238" i="1"/>
  <c r="W238" i="1"/>
  <c r="U238" i="1"/>
  <c r="V238" i="1" s="1"/>
  <c r="T238" i="1"/>
  <c r="Q238" i="1"/>
  <c r="N238" i="1"/>
  <c r="M238" i="1"/>
  <c r="K238" i="1"/>
  <c r="L238" i="1" s="1"/>
  <c r="I238" i="1"/>
  <c r="J238" i="1" s="1"/>
  <c r="H238" i="1"/>
  <c r="E238" i="1"/>
  <c r="AP237" i="1"/>
  <c r="AQ237" i="1" s="1"/>
  <c r="AO237" i="1"/>
  <c r="AN237" i="1"/>
  <c r="AL237" i="1"/>
  <c r="AM237" i="1" s="1"/>
  <c r="AK237" i="1"/>
  <c r="AI237" i="1"/>
  <c r="AJ237" i="1" s="1"/>
  <c r="AF237" i="1"/>
  <c r="AD237" i="1"/>
  <c r="AE237" i="1" s="1"/>
  <c r="AC237" i="1"/>
  <c r="AA237" i="1"/>
  <c r="AB237" i="1" s="1"/>
  <c r="Z237" i="1"/>
  <c r="X237" i="1"/>
  <c r="Y237" i="1" s="1"/>
  <c r="W237" i="1"/>
  <c r="V237" i="1"/>
  <c r="U237" i="1"/>
  <c r="T237" i="1"/>
  <c r="R237" i="1"/>
  <c r="S237" i="1" s="1"/>
  <c r="Q237" i="1"/>
  <c r="P237" i="1"/>
  <c r="N237" i="1"/>
  <c r="O237" i="1" s="1"/>
  <c r="K237" i="1"/>
  <c r="J237" i="1"/>
  <c r="H237" i="1"/>
  <c r="I237" i="1" s="1"/>
  <c r="E237" i="1"/>
  <c r="AP236" i="1"/>
  <c r="AQ236" i="1" s="1"/>
  <c r="AO236" i="1"/>
  <c r="AL236" i="1"/>
  <c r="AI236" i="1"/>
  <c r="AF236" i="1"/>
  <c r="AG236" i="1" s="1"/>
  <c r="AH236" i="1" s="1"/>
  <c r="AC236" i="1"/>
  <c r="Z236" i="1"/>
  <c r="W236" i="1"/>
  <c r="X236" i="1" s="1"/>
  <c r="Y236" i="1" s="1"/>
  <c r="U236" i="1"/>
  <c r="V236" i="1" s="1"/>
  <c r="T236" i="1"/>
  <c r="R236" i="1"/>
  <c r="S236" i="1" s="1"/>
  <c r="Q236" i="1"/>
  <c r="N236" i="1"/>
  <c r="K236" i="1"/>
  <c r="H236" i="1"/>
  <c r="I236" i="1" s="1"/>
  <c r="J236" i="1" s="1"/>
  <c r="E236" i="1"/>
  <c r="AP235" i="1"/>
  <c r="AQ235" i="1" s="1"/>
  <c r="AO235" i="1"/>
  <c r="AN235" i="1"/>
  <c r="AM235" i="1"/>
  <c r="AL235" i="1"/>
  <c r="AJ235" i="1"/>
  <c r="AK235" i="1" s="1"/>
  <c r="AI235" i="1"/>
  <c r="AF235" i="1"/>
  <c r="AE235" i="1"/>
  <c r="AC235" i="1"/>
  <c r="AD235" i="1" s="1"/>
  <c r="AB235" i="1"/>
  <c r="Z235" i="1"/>
  <c r="AA235" i="1" s="1"/>
  <c r="X235" i="1"/>
  <c r="Y235" i="1" s="1"/>
  <c r="W235" i="1"/>
  <c r="U235" i="1"/>
  <c r="V235" i="1" s="1"/>
  <c r="T235" i="1"/>
  <c r="R235" i="1"/>
  <c r="S235" i="1" s="1"/>
  <c r="Q235" i="1"/>
  <c r="P235" i="1"/>
  <c r="O235" i="1"/>
  <c r="N235" i="1"/>
  <c r="L235" i="1"/>
  <c r="M235" i="1" s="1"/>
  <c r="K235" i="1"/>
  <c r="H235" i="1"/>
  <c r="E235" i="1"/>
  <c r="AO234" i="1"/>
  <c r="AP234" i="1" s="1"/>
  <c r="AQ234" i="1" s="1"/>
  <c r="AM234" i="1"/>
  <c r="AN234" i="1" s="1"/>
  <c r="AL234" i="1"/>
  <c r="AJ234" i="1"/>
  <c r="AK234" i="1" s="1"/>
  <c r="AI234" i="1"/>
  <c r="AF234" i="1"/>
  <c r="AC234" i="1"/>
  <c r="Z234" i="1"/>
  <c r="W234" i="1"/>
  <c r="X234" i="1" s="1"/>
  <c r="Y234" i="1" s="1"/>
  <c r="T234" i="1"/>
  <c r="U234" i="1" s="1"/>
  <c r="V234" i="1" s="1"/>
  <c r="Q234" i="1"/>
  <c r="R234" i="1" s="1"/>
  <c r="S234" i="1" s="1"/>
  <c r="O234" i="1"/>
  <c r="P234" i="1" s="1"/>
  <c r="N234" i="1"/>
  <c r="L234" i="1"/>
  <c r="M234" i="1" s="1"/>
  <c r="K234" i="1"/>
  <c r="H234" i="1"/>
  <c r="E234" i="1"/>
  <c r="I234" i="1" s="1"/>
  <c r="J234" i="1" s="1"/>
  <c r="AP233" i="1"/>
  <c r="AQ233" i="1" s="1"/>
  <c r="AO233" i="1"/>
  <c r="AM233" i="1"/>
  <c r="AN233" i="1" s="1"/>
  <c r="AL233" i="1"/>
  <c r="AJ233" i="1"/>
  <c r="AK233" i="1" s="1"/>
  <c r="AI233" i="1"/>
  <c r="AH233" i="1"/>
  <c r="AG233" i="1"/>
  <c r="AF233" i="1"/>
  <c r="AD233" i="1"/>
  <c r="AE233" i="1" s="1"/>
  <c r="AC233" i="1"/>
  <c r="Z233" i="1"/>
  <c r="W233" i="1"/>
  <c r="T233" i="1"/>
  <c r="R233" i="1"/>
  <c r="S233" i="1" s="1"/>
  <c r="Q233" i="1"/>
  <c r="O233" i="1"/>
  <c r="P233" i="1" s="1"/>
  <c r="N233" i="1"/>
  <c r="L233" i="1"/>
  <c r="M233" i="1" s="1"/>
  <c r="K233" i="1"/>
  <c r="J233" i="1"/>
  <c r="I233" i="1"/>
  <c r="H233" i="1"/>
  <c r="E233" i="1"/>
  <c r="AO231" i="1"/>
  <c r="AM231" i="1"/>
  <c r="AN231" i="1" s="1"/>
  <c r="AL231" i="1"/>
  <c r="AJ231" i="1"/>
  <c r="AK231" i="1" s="1"/>
  <c r="AI231" i="1"/>
  <c r="AG231" i="1"/>
  <c r="AH231" i="1" s="1"/>
  <c r="AF231" i="1"/>
  <c r="AE231" i="1"/>
  <c r="AD231" i="1"/>
  <c r="AC231" i="1"/>
  <c r="AA231" i="1"/>
  <c r="AB231" i="1" s="1"/>
  <c r="Z231" i="1"/>
  <c r="Y231" i="1"/>
  <c r="W231" i="1"/>
  <c r="X231" i="1" s="1"/>
  <c r="T231" i="1"/>
  <c r="Q231" i="1"/>
  <c r="O231" i="1"/>
  <c r="P231" i="1" s="1"/>
  <c r="N231" i="1"/>
  <c r="L231" i="1"/>
  <c r="M231" i="1" s="1"/>
  <c r="K231" i="1"/>
  <c r="H231" i="1"/>
  <c r="E231" i="1"/>
  <c r="I231" i="1" s="1"/>
  <c r="J231" i="1" s="1"/>
  <c r="AO228" i="1"/>
  <c r="AL228" i="1"/>
  <c r="AM228" i="1" s="1"/>
  <c r="AN228" i="1" s="1"/>
  <c r="AI228" i="1"/>
  <c r="AJ228" i="1" s="1"/>
  <c r="AK228" i="1" s="1"/>
  <c r="AF228" i="1"/>
  <c r="AG228" i="1" s="1"/>
  <c r="AH228" i="1" s="1"/>
  <c r="AD228" i="1"/>
  <c r="AE228" i="1" s="1"/>
  <c r="AC228" i="1"/>
  <c r="AA228" i="1"/>
  <c r="AB228" i="1" s="1"/>
  <c r="Z228" i="1"/>
  <c r="W228" i="1"/>
  <c r="T228" i="1"/>
  <c r="Q228" i="1"/>
  <c r="R228" i="1" s="1"/>
  <c r="S228" i="1" s="1"/>
  <c r="N228" i="1"/>
  <c r="K228" i="1"/>
  <c r="L228" i="1" s="1"/>
  <c r="M228" i="1" s="1"/>
  <c r="H228" i="1"/>
  <c r="I228" i="1" s="1"/>
  <c r="J228" i="1" s="1"/>
  <c r="E228" i="1"/>
  <c r="AQ226" i="1"/>
  <c r="AO226" i="1"/>
  <c r="AP226" i="1" s="1"/>
  <c r="AL226" i="1"/>
  <c r="AI226" i="1"/>
  <c r="AG226" i="1"/>
  <c r="AH226" i="1" s="1"/>
  <c r="AF226" i="1"/>
  <c r="AD226" i="1"/>
  <c r="AE226" i="1" s="1"/>
  <c r="AC226" i="1"/>
  <c r="AA226" i="1"/>
  <c r="AB226" i="1" s="1"/>
  <c r="Z226" i="1"/>
  <c r="Y226" i="1"/>
  <c r="X226" i="1"/>
  <c r="W226" i="1"/>
  <c r="U226" i="1"/>
  <c r="V226" i="1" s="1"/>
  <c r="T226" i="1"/>
  <c r="S226" i="1"/>
  <c r="Q226" i="1"/>
  <c r="R226" i="1" s="1"/>
  <c r="P226" i="1"/>
  <c r="N226" i="1"/>
  <c r="O226" i="1" s="1"/>
  <c r="M226" i="1"/>
  <c r="K226" i="1"/>
  <c r="L226" i="1" s="1"/>
  <c r="I226" i="1"/>
  <c r="J226" i="1" s="1"/>
  <c r="H226" i="1"/>
  <c r="E226" i="1"/>
  <c r="Z225" i="1"/>
  <c r="W225" i="1"/>
  <c r="T225" i="1"/>
  <c r="Q225" i="1"/>
  <c r="N225" i="1"/>
  <c r="O225" i="1" s="1"/>
  <c r="P225" i="1" s="1"/>
  <c r="K225" i="1"/>
  <c r="L225" i="1" s="1"/>
  <c r="M225" i="1" s="1"/>
  <c r="I225" i="1"/>
  <c r="J225" i="1" s="1"/>
  <c r="H225" i="1"/>
  <c r="E225" i="1"/>
  <c r="AQ224" i="1"/>
  <c r="AO224" i="1"/>
  <c r="AP224" i="1" s="1"/>
  <c r="AL224" i="1"/>
  <c r="AJ224" i="1"/>
  <c r="AK224" i="1" s="1"/>
  <c r="AI224" i="1"/>
  <c r="AG224" i="1"/>
  <c r="AH224" i="1" s="1"/>
  <c r="AF224" i="1"/>
  <c r="AD224" i="1"/>
  <c r="AE224" i="1" s="1"/>
  <c r="AC224" i="1"/>
  <c r="AB224" i="1"/>
  <c r="AA224" i="1"/>
  <c r="Z224" i="1"/>
  <c r="X224" i="1"/>
  <c r="Y224" i="1" s="1"/>
  <c r="W224" i="1"/>
  <c r="T224" i="1"/>
  <c r="Q224" i="1"/>
  <c r="N224" i="1"/>
  <c r="O224" i="1" s="1"/>
  <c r="P224" i="1" s="1"/>
  <c r="L224" i="1"/>
  <c r="M224" i="1" s="1"/>
  <c r="K224" i="1"/>
  <c r="I224" i="1"/>
  <c r="J224" i="1" s="1"/>
  <c r="H224" i="1"/>
  <c r="E224" i="1"/>
  <c r="AO222" i="1"/>
  <c r="AL222" i="1"/>
  <c r="AM222" i="1" s="1"/>
  <c r="AN222" i="1" s="1"/>
  <c r="AI222" i="1"/>
  <c r="AJ222" i="1" s="1"/>
  <c r="AK222" i="1" s="1"/>
  <c r="AG222" i="1"/>
  <c r="AH222" i="1" s="1"/>
  <c r="AF222" i="1"/>
  <c r="AD222" i="1"/>
  <c r="AE222" i="1" s="1"/>
  <c r="AC222" i="1"/>
  <c r="Z222" i="1"/>
  <c r="W222" i="1"/>
  <c r="T222" i="1"/>
  <c r="Q222" i="1"/>
  <c r="R222" i="1" s="1"/>
  <c r="S222" i="1" s="1"/>
  <c r="N222" i="1"/>
  <c r="O222" i="1" s="1"/>
  <c r="P222" i="1" s="1"/>
  <c r="K222" i="1"/>
  <c r="L222" i="1" s="1"/>
  <c r="M222" i="1" s="1"/>
  <c r="H222" i="1"/>
  <c r="E222" i="1"/>
  <c r="I222" i="1" s="1"/>
  <c r="J222" i="1" s="1"/>
  <c r="Z221" i="1"/>
  <c r="W221" i="1"/>
  <c r="T221" i="1"/>
  <c r="Q221" i="1"/>
  <c r="O221" i="1"/>
  <c r="P221" i="1" s="1"/>
  <c r="N221" i="1"/>
  <c r="M221" i="1"/>
  <c r="L221" i="1"/>
  <c r="K221" i="1"/>
  <c r="H221" i="1"/>
  <c r="E221" i="1"/>
  <c r="I221" i="1" s="1"/>
  <c r="J221" i="1" s="1"/>
  <c r="AO220" i="1"/>
  <c r="AL220" i="1"/>
  <c r="AI220" i="1"/>
  <c r="AF220" i="1"/>
  <c r="AC220" i="1"/>
  <c r="Z220" i="1"/>
  <c r="W220" i="1"/>
  <c r="T220" i="1"/>
  <c r="Q220" i="1"/>
  <c r="N220" i="1"/>
  <c r="K220" i="1"/>
  <c r="H220" i="1"/>
  <c r="E220" i="1"/>
  <c r="AQ219" i="1"/>
  <c r="AO219" i="1"/>
  <c r="AP219" i="1" s="1"/>
  <c r="AM219" i="1"/>
  <c r="AN219" i="1" s="1"/>
  <c r="AL219" i="1"/>
  <c r="AJ219" i="1"/>
  <c r="AK219" i="1" s="1"/>
  <c r="AI219" i="1"/>
  <c r="AG219" i="1"/>
  <c r="AH219" i="1" s="1"/>
  <c r="AF219" i="1"/>
  <c r="AE219" i="1"/>
  <c r="AD219" i="1"/>
  <c r="AC219" i="1"/>
  <c r="AA219" i="1"/>
  <c r="AB219" i="1" s="1"/>
  <c r="Z219" i="1"/>
  <c r="W219" i="1"/>
  <c r="V219" i="1"/>
  <c r="T219" i="1"/>
  <c r="U219" i="1" s="1"/>
  <c r="Q219" i="1"/>
  <c r="O219" i="1"/>
  <c r="P219" i="1" s="1"/>
  <c r="N219" i="1"/>
  <c r="L219" i="1"/>
  <c r="M219" i="1" s="1"/>
  <c r="K219" i="1"/>
  <c r="H219" i="1"/>
  <c r="E219" i="1"/>
  <c r="I219" i="1" s="1"/>
  <c r="J219" i="1" s="1"/>
  <c r="AO218" i="1"/>
  <c r="AL218" i="1"/>
  <c r="AM218" i="1" s="1"/>
  <c r="AN218" i="1" s="1"/>
  <c r="AI218" i="1"/>
  <c r="AJ218" i="1" s="1"/>
  <c r="AK218" i="1" s="1"/>
  <c r="AF218" i="1"/>
  <c r="AG218" i="1" s="1"/>
  <c r="AH218" i="1" s="1"/>
  <c r="AD218" i="1"/>
  <c r="AE218" i="1" s="1"/>
  <c r="AC218" i="1"/>
  <c r="AA218" i="1"/>
  <c r="AB218" i="1" s="1"/>
  <c r="Z218" i="1"/>
  <c r="Y218" i="1"/>
  <c r="X218" i="1"/>
  <c r="W218" i="1"/>
  <c r="T218" i="1"/>
  <c r="Q218" i="1"/>
  <c r="N218" i="1"/>
  <c r="K218" i="1"/>
  <c r="L218" i="1" s="1"/>
  <c r="M218" i="1" s="1"/>
  <c r="H218" i="1"/>
  <c r="I218" i="1" s="1"/>
  <c r="J218" i="1" s="1"/>
  <c r="E218" i="1"/>
  <c r="AO217" i="1"/>
  <c r="AN217" i="1"/>
  <c r="AL217" i="1"/>
  <c r="AM217" i="1" s="1"/>
  <c r="AI217" i="1"/>
  <c r="AG217" i="1"/>
  <c r="AH217" i="1" s="1"/>
  <c r="AF217" i="1"/>
  <c r="AD217" i="1"/>
  <c r="AE217" i="1" s="1"/>
  <c r="AC217" i="1"/>
  <c r="AA217" i="1"/>
  <c r="AB217" i="1" s="1"/>
  <c r="Z217" i="1"/>
  <c r="Y217" i="1"/>
  <c r="X217" i="1"/>
  <c r="W217" i="1"/>
  <c r="U217" i="1"/>
  <c r="V217" i="1" s="1"/>
  <c r="T217" i="1"/>
  <c r="S217" i="1"/>
  <c r="Q217" i="1"/>
  <c r="R217" i="1" s="1"/>
  <c r="N217" i="1"/>
  <c r="M217" i="1"/>
  <c r="K217" i="1"/>
  <c r="L217" i="1" s="1"/>
  <c r="I217" i="1"/>
  <c r="J217" i="1" s="1"/>
  <c r="H217" i="1"/>
  <c r="E217" i="1"/>
  <c r="AP216" i="1"/>
  <c r="AQ216" i="1" s="1"/>
  <c r="AO216" i="1"/>
  <c r="AN216" i="1"/>
  <c r="AL216" i="1"/>
  <c r="AM216" i="1" s="1"/>
  <c r="AI216" i="1"/>
  <c r="AH216" i="1"/>
  <c r="AF216" i="1"/>
  <c r="AG216" i="1" s="1"/>
  <c r="AD216" i="1"/>
  <c r="AE216" i="1" s="1"/>
  <c r="AC216" i="1"/>
  <c r="AA216" i="1"/>
  <c r="AB216" i="1" s="1"/>
  <c r="Z216" i="1"/>
  <c r="X216" i="1"/>
  <c r="Y216" i="1" s="1"/>
  <c r="W216" i="1"/>
  <c r="V216" i="1"/>
  <c r="U216" i="1"/>
  <c r="T216" i="1"/>
  <c r="R216" i="1"/>
  <c r="S216" i="1" s="1"/>
  <c r="Q216" i="1"/>
  <c r="N216" i="1"/>
  <c r="M216" i="1"/>
  <c r="K216" i="1"/>
  <c r="L216" i="1" s="1"/>
  <c r="J216" i="1"/>
  <c r="H216" i="1"/>
  <c r="I216" i="1" s="1"/>
  <c r="E216" i="1"/>
  <c r="AP215" i="1"/>
  <c r="AQ215" i="1" s="1"/>
  <c r="AO215" i="1"/>
  <c r="AN215" i="1"/>
  <c r="AM215" i="1"/>
  <c r="AL215" i="1"/>
  <c r="AJ215" i="1"/>
  <c r="AK215" i="1" s="1"/>
  <c r="AI215" i="1"/>
  <c r="AF215" i="1"/>
  <c r="AE215" i="1"/>
  <c r="AC215" i="1"/>
  <c r="AD215" i="1" s="1"/>
  <c r="Z215" i="1"/>
  <c r="W215" i="1"/>
  <c r="X215" i="1" s="1"/>
  <c r="Y215" i="1" s="1"/>
  <c r="T215" i="1"/>
  <c r="U215" i="1" s="1"/>
  <c r="V215" i="1" s="1"/>
  <c r="R215" i="1"/>
  <c r="S215" i="1" s="1"/>
  <c r="Q215" i="1"/>
  <c r="N215" i="1"/>
  <c r="L215" i="1"/>
  <c r="M215" i="1" s="1"/>
  <c r="K215" i="1"/>
  <c r="O215" i="1" s="1"/>
  <c r="P215" i="1" s="1"/>
  <c r="H215" i="1"/>
  <c r="E215" i="1"/>
  <c r="AO212" i="1"/>
  <c r="AP212" i="1" s="1"/>
  <c r="AQ212" i="1" s="1"/>
  <c r="AM212" i="1"/>
  <c r="AN212" i="1" s="1"/>
  <c r="AL212" i="1"/>
  <c r="AK212" i="1"/>
  <c r="AJ212" i="1"/>
  <c r="AI212" i="1"/>
  <c r="AG212" i="1"/>
  <c r="AH212" i="1" s="1"/>
  <c r="AF212" i="1"/>
  <c r="AE212" i="1"/>
  <c r="AC212" i="1"/>
  <c r="AD212" i="1" s="1"/>
  <c r="Z212" i="1"/>
  <c r="AA212" i="1" s="1"/>
  <c r="AB212" i="1" s="1"/>
  <c r="X212" i="1"/>
  <c r="Y212" i="1" s="1"/>
  <c r="W212" i="1"/>
  <c r="U212" i="1"/>
  <c r="V212" i="1" s="1"/>
  <c r="T212" i="1"/>
  <c r="Q212" i="1"/>
  <c r="R212" i="1" s="1"/>
  <c r="S212" i="1" s="1"/>
  <c r="N212" i="1"/>
  <c r="K212" i="1"/>
  <c r="H212" i="1"/>
  <c r="E212" i="1"/>
  <c r="I212" i="1" s="1"/>
  <c r="J212" i="1" s="1"/>
  <c r="AP209" i="1"/>
  <c r="AQ209" i="1" s="1"/>
  <c r="AO209" i="1"/>
  <c r="AL209" i="1"/>
  <c r="AM209" i="1" s="1"/>
  <c r="AN209" i="1" s="1"/>
  <c r="AI209" i="1"/>
  <c r="AH209" i="1"/>
  <c r="AF209" i="1"/>
  <c r="AG209" i="1" s="1"/>
  <c r="AC209" i="1"/>
  <c r="Z209" i="1"/>
  <c r="W209" i="1"/>
  <c r="T209" i="1"/>
  <c r="R209" i="1"/>
  <c r="S209" i="1" s="1"/>
  <c r="Q209" i="1"/>
  <c r="N209" i="1"/>
  <c r="O209" i="1" s="1"/>
  <c r="P209" i="1" s="1"/>
  <c r="K209" i="1"/>
  <c r="H209" i="1"/>
  <c r="E209" i="1"/>
  <c r="AO207" i="1"/>
  <c r="AP207" i="1" s="1"/>
  <c r="AQ207" i="1" s="1"/>
  <c r="AM207" i="1"/>
  <c r="AN207" i="1" s="1"/>
  <c r="AL207" i="1"/>
  <c r="AI207" i="1"/>
  <c r="AJ207" i="1" s="1"/>
  <c r="AK207" i="1" s="1"/>
  <c r="AF207" i="1"/>
  <c r="AE207" i="1"/>
  <c r="AC207" i="1"/>
  <c r="AD207" i="1" s="1"/>
  <c r="Z207" i="1"/>
  <c r="W207" i="1"/>
  <c r="T207" i="1"/>
  <c r="Q207" i="1"/>
  <c r="O207" i="1"/>
  <c r="P207" i="1" s="1"/>
  <c r="N207" i="1"/>
  <c r="K207" i="1"/>
  <c r="L207" i="1" s="1"/>
  <c r="M207" i="1" s="1"/>
  <c r="H207" i="1"/>
  <c r="E207" i="1"/>
  <c r="I207" i="1" s="1"/>
  <c r="J207" i="1" s="1"/>
  <c r="AP205" i="1"/>
  <c r="AQ205" i="1" s="1"/>
  <c r="AO205" i="1"/>
  <c r="AL205" i="1"/>
  <c r="AM205" i="1" s="1"/>
  <c r="AN205" i="1" s="1"/>
  <c r="AJ205" i="1"/>
  <c r="AK205" i="1" s="1"/>
  <c r="AI205" i="1"/>
  <c r="AF205" i="1"/>
  <c r="AG205" i="1" s="1"/>
  <c r="AH205" i="1" s="1"/>
  <c r="AC205" i="1"/>
  <c r="AB205" i="1"/>
  <c r="Z205" i="1"/>
  <c r="AA205" i="1" s="1"/>
  <c r="W205" i="1"/>
  <c r="T205" i="1"/>
  <c r="Q205" i="1"/>
  <c r="N205" i="1"/>
  <c r="L205" i="1"/>
  <c r="M205" i="1" s="1"/>
  <c r="K205" i="1"/>
  <c r="H205" i="1"/>
  <c r="I205" i="1" s="1"/>
  <c r="J205" i="1" s="1"/>
  <c r="E205" i="1"/>
  <c r="AQ204" i="1"/>
  <c r="AO204" i="1"/>
  <c r="AP204" i="1" s="1"/>
  <c r="AM204" i="1"/>
  <c r="AN204" i="1" s="1"/>
  <c r="AL204" i="1"/>
  <c r="AI204" i="1"/>
  <c r="AJ204" i="1" s="1"/>
  <c r="AK204" i="1" s="1"/>
  <c r="AG204" i="1"/>
  <c r="AH204" i="1" s="1"/>
  <c r="AF204" i="1"/>
  <c r="AC204" i="1"/>
  <c r="AD204" i="1" s="1"/>
  <c r="AE204" i="1" s="1"/>
  <c r="Z204" i="1"/>
  <c r="Y204" i="1"/>
  <c r="W204" i="1"/>
  <c r="X204" i="1" s="1"/>
  <c r="T204" i="1"/>
  <c r="Q204" i="1"/>
  <c r="N204" i="1"/>
  <c r="K204" i="1"/>
  <c r="I204" i="1"/>
  <c r="J204" i="1" s="1"/>
  <c r="H204" i="1"/>
  <c r="E204" i="1"/>
  <c r="AO201" i="1"/>
  <c r="AL201" i="1"/>
  <c r="AI201" i="1"/>
  <c r="AF201" i="1"/>
  <c r="AD201" i="1"/>
  <c r="AE201" i="1" s="1"/>
  <c r="AC201" i="1"/>
  <c r="Z201" i="1"/>
  <c r="AA201" i="1" s="1"/>
  <c r="AB201" i="1" s="1"/>
  <c r="W201" i="1"/>
  <c r="T201" i="1"/>
  <c r="Q201" i="1"/>
  <c r="N201" i="1"/>
  <c r="K201" i="1"/>
  <c r="H201" i="1"/>
  <c r="I201" i="1" s="1"/>
  <c r="J201" i="1" s="1"/>
  <c r="E201" i="1"/>
  <c r="AQ200" i="1"/>
  <c r="AO200" i="1"/>
  <c r="AP200" i="1" s="1"/>
  <c r="AL200" i="1"/>
  <c r="AI200" i="1"/>
  <c r="AF200" i="1"/>
  <c r="AC200" i="1"/>
  <c r="AA200" i="1"/>
  <c r="AB200" i="1" s="1"/>
  <c r="Z200" i="1"/>
  <c r="W200" i="1"/>
  <c r="X200" i="1" s="1"/>
  <c r="Y200" i="1" s="1"/>
  <c r="T200" i="1"/>
  <c r="Q200" i="1"/>
  <c r="N200" i="1"/>
  <c r="K200" i="1"/>
  <c r="I200" i="1"/>
  <c r="J200" i="1" s="1"/>
  <c r="H200" i="1"/>
  <c r="E200" i="1"/>
  <c r="AO199" i="1"/>
  <c r="AN199" i="1"/>
  <c r="AL199" i="1"/>
  <c r="AM199" i="1" s="1"/>
  <c r="AI199" i="1"/>
  <c r="AF199" i="1"/>
  <c r="AC199" i="1"/>
  <c r="Z199" i="1"/>
  <c r="X199" i="1"/>
  <c r="Y199" i="1" s="1"/>
  <c r="W199" i="1"/>
  <c r="T199" i="1"/>
  <c r="U199" i="1" s="1"/>
  <c r="V199" i="1" s="1"/>
  <c r="Q199" i="1"/>
  <c r="N199" i="1"/>
  <c r="K199" i="1"/>
  <c r="H199" i="1"/>
  <c r="E199" i="1"/>
  <c r="AO198" i="1"/>
  <c r="AP198" i="1" s="1"/>
  <c r="AQ198" i="1" s="1"/>
  <c r="AL198" i="1"/>
  <c r="AK198" i="1"/>
  <c r="AI198" i="1"/>
  <c r="AJ198" i="1" s="1"/>
  <c r="AF198" i="1"/>
  <c r="AC198" i="1"/>
  <c r="Z198" i="1"/>
  <c r="W198" i="1"/>
  <c r="U198" i="1"/>
  <c r="V198" i="1" s="1"/>
  <c r="T198" i="1"/>
  <c r="Q198" i="1"/>
  <c r="R198" i="1" s="1"/>
  <c r="S198" i="1" s="1"/>
  <c r="N198" i="1"/>
  <c r="K198" i="1"/>
  <c r="H198" i="1"/>
  <c r="E198" i="1"/>
  <c r="I198" i="1" s="1"/>
  <c r="J198" i="1" s="1"/>
  <c r="AP195" i="1"/>
  <c r="AQ195" i="1" s="1"/>
  <c r="AO195" i="1"/>
  <c r="AL195" i="1"/>
  <c r="AM195" i="1" s="1"/>
  <c r="AN195" i="1" s="1"/>
  <c r="AI195" i="1"/>
  <c r="AH195" i="1"/>
  <c r="AF195" i="1"/>
  <c r="AG195" i="1" s="1"/>
  <c r="AC195" i="1"/>
  <c r="Z195" i="1"/>
  <c r="W195" i="1"/>
  <c r="T195" i="1"/>
  <c r="R195" i="1"/>
  <c r="S195" i="1" s="1"/>
  <c r="Q195" i="1"/>
  <c r="N195" i="1"/>
  <c r="O195" i="1" s="1"/>
  <c r="P195" i="1" s="1"/>
  <c r="K195" i="1"/>
  <c r="H195" i="1"/>
  <c r="E195" i="1"/>
  <c r="AO194" i="1"/>
  <c r="AP194" i="1" s="1"/>
  <c r="AQ194" i="1" s="1"/>
  <c r="AM194" i="1"/>
  <c r="AN194" i="1" s="1"/>
  <c r="AL194" i="1"/>
  <c r="AI194" i="1"/>
  <c r="AJ194" i="1" s="1"/>
  <c r="AK194" i="1" s="1"/>
  <c r="AG194" i="1"/>
  <c r="AH194" i="1" s="1"/>
  <c r="AF194" i="1"/>
  <c r="AE194" i="1"/>
  <c r="AD194" i="1"/>
  <c r="AC194" i="1"/>
  <c r="Z194" i="1"/>
  <c r="W194" i="1"/>
  <c r="U194" i="1"/>
  <c r="V194" i="1" s="1"/>
  <c r="T194" i="1"/>
  <c r="Q194" i="1"/>
  <c r="R194" i="1" s="1"/>
  <c r="S194" i="1" s="1"/>
  <c r="N194" i="1"/>
  <c r="O194" i="1" s="1"/>
  <c r="P194" i="1" s="1"/>
  <c r="K194" i="1"/>
  <c r="L194" i="1" s="1"/>
  <c r="M194" i="1" s="1"/>
  <c r="H194" i="1"/>
  <c r="E194" i="1"/>
  <c r="I194" i="1" s="1"/>
  <c r="J194" i="1" s="1"/>
  <c r="AO191" i="1"/>
  <c r="AL191" i="1"/>
  <c r="AJ191" i="1"/>
  <c r="AK191" i="1" s="1"/>
  <c r="AI191" i="1"/>
  <c r="AF191" i="1"/>
  <c r="AG191" i="1" s="1"/>
  <c r="AH191" i="1" s="1"/>
  <c r="AD191" i="1"/>
  <c r="AE191" i="1" s="1"/>
  <c r="AC191" i="1"/>
  <c r="Z191" i="1"/>
  <c r="AA191" i="1" s="1"/>
  <c r="AB191" i="1" s="1"/>
  <c r="W191" i="1"/>
  <c r="T191" i="1"/>
  <c r="Q191" i="1"/>
  <c r="N191" i="1"/>
  <c r="O191" i="1" s="1"/>
  <c r="P191" i="1" s="1"/>
  <c r="L191" i="1"/>
  <c r="M191" i="1" s="1"/>
  <c r="K191" i="1"/>
  <c r="H191" i="1"/>
  <c r="I191" i="1" s="1"/>
  <c r="J191" i="1" s="1"/>
  <c r="E191" i="1"/>
  <c r="AO190" i="1"/>
  <c r="AP190" i="1" s="1"/>
  <c r="AQ190" i="1" s="1"/>
  <c r="AL190" i="1"/>
  <c r="AI190" i="1"/>
  <c r="AG190" i="1"/>
  <c r="AH190" i="1" s="1"/>
  <c r="AF190" i="1"/>
  <c r="AC190" i="1"/>
  <c r="AD190" i="1" s="1"/>
  <c r="AE190" i="1" s="1"/>
  <c r="Z190" i="1"/>
  <c r="W190" i="1"/>
  <c r="T190" i="1"/>
  <c r="Q190" i="1"/>
  <c r="N190" i="1"/>
  <c r="K190" i="1"/>
  <c r="I190" i="1"/>
  <c r="J190" i="1" s="1"/>
  <c r="H190" i="1"/>
  <c r="E190" i="1"/>
  <c r="AO189" i="1"/>
  <c r="AL189" i="1"/>
  <c r="AJ189" i="1"/>
  <c r="AK189" i="1" s="1"/>
  <c r="AI189" i="1"/>
  <c r="AF189" i="1"/>
  <c r="AG189" i="1" s="1"/>
  <c r="AH189" i="1" s="1"/>
  <c r="AC189" i="1"/>
  <c r="AD189" i="1" s="1"/>
  <c r="AE189" i="1" s="1"/>
  <c r="Z189" i="1"/>
  <c r="AA189" i="1" s="1"/>
  <c r="AB189" i="1" s="1"/>
  <c r="X189" i="1"/>
  <c r="Y189" i="1" s="1"/>
  <c r="W189" i="1"/>
  <c r="V189" i="1"/>
  <c r="U189" i="1"/>
  <c r="T189" i="1"/>
  <c r="Q189" i="1"/>
  <c r="N189" i="1"/>
  <c r="L189" i="1"/>
  <c r="M189" i="1" s="1"/>
  <c r="K189" i="1"/>
  <c r="H189" i="1"/>
  <c r="I189" i="1" s="1"/>
  <c r="J189" i="1" s="1"/>
  <c r="E189" i="1"/>
  <c r="AO186" i="1"/>
  <c r="AP186" i="1" s="1"/>
  <c r="AQ186" i="1" s="1"/>
  <c r="AL186" i="1"/>
  <c r="AI186" i="1"/>
  <c r="AF186" i="1"/>
  <c r="AC186" i="1"/>
  <c r="Z186" i="1"/>
  <c r="AA186" i="1" s="1"/>
  <c r="AB186" i="1" s="1"/>
  <c r="Y186" i="1"/>
  <c r="W186" i="1"/>
  <c r="X186" i="1" s="1"/>
  <c r="T186" i="1"/>
  <c r="R186" i="1"/>
  <c r="S186" i="1" s="1"/>
  <c r="Q186" i="1"/>
  <c r="U186" i="1" s="1"/>
  <c r="V186" i="1" s="1"/>
  <c r="O186" i="1"/>
  <c r="P186" i="1" s="1"/>
  <c r="N186" i="1"/>
  <c r="M186" i="1"/>
  <c r="K186" i="1"/>
  <c r="L186" i="1" s="1"/>
  <c r="I186" i="1"/>
  <c r="J186" i="1" s="1"/>
  <c r="H186" i="1"/>
  <c r="E186" i="1"/>
  <c r="AP185" i="1"/>
  <c r="AQ185" i="1" s="1"/>
  <c r="AO185" i="1"/>
  <c r="AL185" i="1"/>
  <c r="AM185" i="1" s="1"/>
  <c r="AN185" i="1" s="1"/>
  <c r="AI185" i="1"/>
  <c r="AF185" i="1"/>
  <c r="AG185" i="1" s="1"/>
  <c r="AH185" i="1" s="1"/>
  <c r="AC185" i="1"/>
  <c r="AD185" i="1" s="1"/>
  <c r="AE185" i="1" s="1"/>
  <c r="Z185" i="1"/>
  <c r="X185" i="1"/>
  <c r="Y185" i="1" s="1"/>
  <c r="W185" i="1"/>
  <c r="AA185" i="1" s="1"/>
  <c r="AB185" i="1" s="1"/>
  <c r="T185" i="1"/>
  <c r="U185" i="1" s="1"/>
  <c r="V185" i="1" s="1"/>
  <c r="Q185" i="1"/>
  <c r="R185" i="1" s="1"/>
  <c r="S185" i="1" s="1"/>
  <c r="P185" i="1"/>
  <c r="O185" i="1"/>
  <c r="N185" i="1"/>
  <c r="K185" i="1"/>
  <c r="L185" i="1" s="1"/>
  <c r="M185" i="1" s="1"/>
  <c r="I185" i="1"/>
  <c r="J185" i="1" s="1"/>
  <c r="H185" i="1"/>
  <c r="E185" i="1"/>
  <c r="AO184" i="1"/>
  <c r="AL184" i="1"/>
  <c r="AM184" i="1" s="1"/>
  <c r="AN184" i="1" s="1"/>
  <c r="AK184" i="1"/>
  <c r="AJ184" i="1"/>
  <c r="AI184" i="1"/>
  <c r="AF184" i="1"/>
  <c r="AC184" i="1"/>
  <c r="AD184" i="1" s="1"/>
  <c r="AE184" i="1" s="1"/>
  <c r="Z184" i="1"/>
  <c r="AA184" i="1" s="1"/>
  <c r="AB184" i="1" s="1"/>
  <c r="W184" i="1"/>
  <c r="U184" i="1"/>
  <c r="V184" i="1" s="1"/>
  <c r="T184" i="1"/>
  <c r="X184" i="1" s="1"/>
  <c r="Y184" i="1" s="1"/>
  <c r="Q184" i="1"/>
  <c r="R184" i="1" s="1"/>
  <c r="S184" i="1" s="1"/>
  <c r="N184" i="1"/>
  <c r="O184" i="1" s="1"/>
  <c r="P184" i="1" s="1"/>
  <c r="M184" i="1"/>
  <c r="L184" i="1"/>
  <c r="K184" i="1"/>
  <c r="H184" i="1"/>
  <c r="I184" i="1" s="1"/>
  <c r="J184" i="1" s="1"/>
  <c r="E184" i="1"/>
  <c r="AP183" i="1"/>
  <c r="AQ183" i="1" s="1"/>
  <c r="AO183" i="1"/>
  <c r="AL183" i="1"/>
  <c r="AM183" i="1" s="1"/>
  <c r="AN183" i="1" s="1"/>
  <c r="AI183" i="1"/>
  <c r="AJ183" i="1" s="1"/>
  <c r="AK183" i="1" s="1"/>
  <c r="AH183" i="1"/>
  <c r="AG183" i="1"/>
  <c r="AF183" i="1"/>
  <c r="AC183" i="1"/>
  <c r="AD183" i="1" s="1"/>
  <c r="AE183" i="1" s="1"/>
  <c r="AA183" i="1"/>
  <c r="AB183" i="1" s="1"/>
  <c r="Z183" i="1"/>
  <c r="W183" i="1"/>
  <c r="X183" i="1" s="1"/>
  <c r="Y183" i="1" s="1"/>
  <c r="T183" i="1"/>
  <c r="S183" i="1"/>
  <c r="R183" i="1"/>
  <c r="Q183" i="1"/>
  <c r="U183" i="1" s="1"/>
  <c r="V183" i="1" s="1"/>
  <c r="N183" i="1"/>
  <c r="K183" i="1"/>
  <c r="L183" i="1" s="1"/>
  <c r="M183" i="1" s="1"/>
  <c r="J183" i="1"/>
  <c r="I183" i="1"/>
  <c r="H183" i="1"/>
  <c r="E183" i="1"/>
  <c r="AO182" i="1"/>
  <c r="AM182" i="1"/>
  <c r="AN182" i="1" s="1"/>
  <c r="AL182" i="1"/>
  <c r="AP182" i="1" s="1"/>
  <c r="AQ182" i="1" s="1"/>
  <c r="AI182" i="1"/>
  <c r="AF182" i="1"/>
  <c r="AG182" i="1" s="1"/>
  <c r="AH182" i="1" s="1"/>
  <c r="AE182" i="1"/>
  <c r="AD182" i="1"/>
  <c r="AC182" i="1"/>
  <c r="Z182" i="1"/>
  <c r="W182" i="1"/>
  <c r="X182" i="1" s="1"/>
  <c r="Y182" i="1" s="1"/>
  <c r="T182" i="1"/>
  <c r="U182" i="1" s="1"/>
  <c r="V182" i="1" s="1"/>
  <c r="Q182" i="1"/>
  <c r="O182" i="1"/>
  <c r="P182" i="1" s="1"/>
  <c r="N182" i="1"/>
  <c r="R182" i="1" s="1"/>
  <c r="S182" i="1" s="1"/>
  <c r="K182" i="1"/>
  <c r="H182" i="1"/>
  <c r="E182" i="1"/>
  <c r="AO181" i="1"/>
  <c r="AP181" i="1" s="1"/>
  <c r="AQ181" i="1" s="1"/>
  <c r="AL181" i="1"/>
  <c r="AJ181" i="1"/>
  <c r="AK181" i="1" s="1"/>
  <c r="AI181" i="1"/>
  <c r="AM181" i="1" s="1"/>
  <c r="AN181" i="1" s="1"/>
  <c r="AF181" i="1"/>
  <c r="AC181" i="1"/>
  <c r="AD181" i="1" s="1"/>
  <c r="AE181" i="1" s="1"/>
  <c r="AB181" i="1"/>
  <c r="AA181" i="1"/>
  <c r="Z181" i="1"/>
  <c r="W181" i="1"/>
  <c r="X181" i="1" s="1"/>
  <c r="Y181" i="1" s="1"/>
  <c r="U181" i="1"/>
  <c r="V181" i="1" s="1"/>
  <c r="T181" i="1"/>
  <c r="Q181" i="1"/>
  <c r="R181" i="1" s="1"/>
  <c r="S181" i="1" s="1"/>
  <c r="O181" i="1"/>
  <c r="P181" i="1" s="1"/>
  <c r="N181" i="1"/>
  <c r="L181" i="1"/>
  <c r="M181" i="1" s="1"/>
  <c r="K181" i="1"/>
  <c r="H181" i="1"/>
  <c r="I181" i="1" s="1"/>
  <c r="J181" i="1" s="1"/>
  <c r="E181" i="1"/>
  <c r="AO180" i="1"/>
  <c r="AP180" i="1" s="1"/>
  <c r="AQ180" i="1" s="1"/>
  <c r="AL180" i="1"/>
  <c r="AM180" i="1" s="1"/>
  <c r="AN180" i="1" s="1"/>
  <c r="AI180" i="1"/>
  <c r="AH180" i="1"/>
  <c r="AG180" i="1"/>
  <c r="AF180" i="1"/>
  <c r="AJ180" i="1" s="1"/>
  <c r="AK180" i="1" s="1"/>
  <c r="AC180" i="1"/>
  <c r="Z180" i="1"/>
  <c r="AA180" i="1" s="1"/>
  <c r="AB180" i="1" s="1"/>
  <c r="Y180" i="1"/>
  <c r="X180" i="1"/>
  <c r="W180" i="1"/>
  <c r="T180" i="1"/>
  <c r="Q180" i="1"/>
  <c r="R180" i="1" s="1"/>
  <c r="S180" i="1" s="1"/>
  <c r="N180" i="1"/>
  <c r="O180" i="1" s="1"/>
  <c r="P180" i="1" s="1"/>
  <c r="K180" i="1"/>
  <c r="I180" i="1"/>
  <c r="J180" i="1" s="1"/>
  <c r="H180" i="1"/>
  <c r="L180" i="1" s="1"/>
  <c r="M180" i="1" s="1"/>
  <c r="E180" i="1"/>
  <c r="AO178" i="1"/>
  <c r="AP178" i="1" s="1"/>
  <c r="AQ178" i="1" s="1"/>
  <c r="AM178" i="1"/>
  <c r="AN178" i="1" s="1"/>
  <c r="AL178" i="1"/>
  <c r="AI178" i="1"/>
  <c r="AJ178" i="1" s="1"/>
  <c r="AK178" i="1" s="1"/>
  <c r="AF178" i="1"/>
  <c r="AE178" i="1"/>
  <c r="AD178" i="1"/>
  <c r="AC178" i="1"/>
  <c r="AG178" i="1" s="1"/>
  <c r="AH178" i="1" s="1"/>
  <c r="Z178" i="1"/>
  <c r="W178" i="1"/>
  <c r="X178" i="1" s="1"/>
  <c r="Y178" i="1" s="1"/>
  <c r="V178" i="1"/>
  <c r="U178" i="1"/>
  <c r="T178" i="1"/>
  <c r="Q178" i="1"/>
  <c r="R178" i="1" s="1"/>
  <c r="S178" i="1" s="1"/>
  <c r="N178" i="1"/>
  <c r="O178" i="1" s="1"/>
  <c r="P178" i="1" s="1"/>
  <c r="K178" i="1"/>
  <c r="L178" i="1" s="1"/>
  <c r="M178" i="1" s="1"/>
  <c r="H178" i="1"/>
  <c r="E178" i="1"/>
  <c r="I178" i="1" s="1"/>
  <c r="J178" i="1" s="1"/>
  <c r="AQ176" i="1"/>
  <c r="AP176" i="1"/>
  <c r="AO176" i="1"/>
  <c r="AL176" i="1"/>
  <c r="AJ176" i="1"/>
  <c r="AK176" i="1" s="1"/>
  <c r="AI176" i="1"/>
  <c r="AF176" i="1"/>
  <c r="AG176" i="1" s="1"/>
  <c r="AH176" i="1" s="1"/>
  <c r="AC176" i="1"/>
  <c r="AA176" i="1"/>
  <c r="AB176" i="1" s="1"/>
  <c r="Z176" i="1"/>
  <c r="AD176" i="1" s="1"/>
  <c r="AE176" i="1" s="1"/>
  <c r="W176" i="1"/>
  <c r="T176" i="1"/>
  <c r="U176" i="1" s="1"/>
  <c r="V176" i="1" s="1"/>
  <c r="S176" i="1"/>
  <c r="R176" i="1"/>
  <c r="Q176" i="1"/>
  <c r="N176" i="1"/>
  <c r="K176" i="1"/>
  <c r="L176" i="1" s="1"/>
  <c r="M176" i="1" s="1"/>
  <c r="H176" i="1"/>
  <c r="I176" i="1" s="1"/>
  <c r="J176" i="1" s="1"/>
  <c r="E176" i="1"/>
  <c r="AO175" i="1"/>
  <c r="AP175" i="1" s="1"/>
  <c r="AQ175" i="1" s="1"/>
  <c r="AN175" i="1"/>
  <c r="AM175" i="1"/>
  <c r="AL175" i="1"/>
  <c r="AI175" i="1"/>
  <c r="AJ175" i="1" s="1"/>
  <c r="AK175" i="1" s="1"/>
  <c r="AG175" i="1"/>
  <c r="AH175" i="1" s="1"/>
  <c r="AF175" i="1"/>
  <c r="AC175" i="1"/>
  <c r="AD175" i="1" s="1"/>
  <c r="AE175" i="1" s="1"/>
  <c r="Z175" i="1"/>
  <c r="W175" i="1"/>
  <c r="AA175" i="1" s="1"/>
  <c r="AB175" i="1" s="1"/>
  <c r="T175" i="1"/>
  <c r="Q175" i="1"/>
  <c r="R175" i="1" s="1"/>
  <c r="S175" i="1" s="1"/>
  <c r="O175" i="1"/>
  <c r="P175" i="1" s="1"/>
  <c r="N175" i="1"/>
  <c r="K175" i="1"/>
  <c r="L175" i="1" s="1"/>
  <c r="M175" i="1" s="1"/>
  <c r="H175" i="1"/>
  <c r="I175" i="1" s="1"/>
  <c r="J175" i="1" s="1"/>
  <c r="E175" i="1"/>
  <c r="AO174" i="1"/>
  <c r="AP174" i="1" s="1"/>
  <c r="AQ174" i="1" s="1"/>
  <c r="AL174" i="1"/>
  <c r="AM174" i="1" s="1"/>
  <c r="AN174" i="1" s="1"/>
  <c r="AK174" i="1"/>
  <c r="AJ174" i="1"/>
  <c r="AI174" i="1"/>
  <c r="AF174" i="1"/>
  <c r="AC174" i="1"/>
  <c r="AD174" i="1" s="1"/>
  <c r="AE174" i="1" s="1"/>
  <c r="AB174" i="1"/>
  <c r="Z174" i="1"/>
  <c r="AA174" i="1" s="1"/>
  <c r="W174" i="1"/>
  <c r="U174" i="1"/>
  <c r="V174" i="1" s="1"/>
  <c r="T174" i="1"/>
  <c r="X174" i="1" s="1"/>
  <c r="Y174" i="1" s="1"/>
  <c r="Q174" i="1"/>
  <c r="N174" i="1"/>
  <c r="O174" i="1" s="1"/>
  <c r="P174" i="1" s="1"/>
  <c r="M174" i="1"/>
  <c r="L174" i="1"/>
  <c r="K174" i="1"/>
  <c r="H174" i="1"/>
  <c r="I174" i="1" s="1"/>
  <c r="J174" i="1" s="1"/>
  <c r="E174" i="1"/>
  <c r="AO173" i="1"/>
  <c r="AP173" i="1" s="1"/>
  <c r="AQ173" i="1" s="1"/>
  <c r="AL173" i="1"/>
  <c r="AM173" i="1" s="1"/>
  <c r="AN173" i="1" s="1"/>
  <c r="AI173" i="1"/>
  <c r="AJ173" i="1" s="1"/>
  <c r="AK173" i="1" s="1"/>
  <c r="AH173" i="1"/>
  <c r="AG173" i="1"/>
  <c r="AF173" i="1"/>
  <c r="AC173" i="1"/>
  <c r="Z173" i="1"/>
  <c r="AA173" i="1" s="1"/>
  <c r="AB173" i="1" s="1"/>
  <c r="Y173" i="1"/>
  <c r="W173" i="1"/>
  <c r="X173" i="1" s="1"/>
  <c r="T173" i="1"/>
  <c r="R173" i="1"/>
  <c r="S173" i="1" s="1"/>
  <c r="Q173" i="1"/>
  <c r="U173" i="1" s="1"/>
  <c r="V173" i="1" s="1"/>
  <c r="N173" i="1"/>
  <c r="K173" i="1"/>
  <c r="L173" i="1" s="1"/>
  <c r="M173" i="1" s="1"/>
  <c r="J173" i="1"/>
  <c r="I173" i="1"/>
  <c r="H173" i="1"/>
  <c r="E173" i="1"/>
  <c r="AP172" i="1"/>
  <c r="AQ172" i="1" s="1"/>
  <c r="AO172" i="1"/>
  <c r="AL172" i="1"/>
  <c r="AM172" i="1" s="1"/>
  <c r="AN172" i="1" s="1"/>
  <c r="AI172" i="1"/>
  <c r="AH172" i="1"/>
  <c r="AF172" i="1"/>
  <c r="AG172" i="1" s="1"/>
  <c r="AC172" i="1"/>
  <c r="Z172" i="1"/>
  <c r="AA172" i="1" s="1"/>
  <c r="AB172" i="1" s="1"/>
  <c r="X172" i="1"/>
  <c r="Y172" i="1" s="1"/>
  <c r="W172" i="1"/>
  <c r="V172" i="1"/>
  <c r="T172" i="1"/>
  <c r="U172" i="1" s="1"/>
  <c r="R172" i="1"/>
  <c r="S172" i="1" s="1"/>
  <c r="Q172" i="1"/>
  <c r="N172" i="1"/>
  <c r="O172" i="1" s="1"/>
  <c r="P172" i="1" s="1"/>
  <c r="K172" i="1"/>
  <c r="H172" i="1"/>
  <c r="E172" i="1"/>
  <c r="AO171" i="1"/>
  <c r="AP171" i="1" s="1"/>
  <c r="AQ171" i="1" s="1"/>
  <c r="AL171" i="1"/>
  <c r="AJ171" i="1"/>
  <c r="AK171" i="1" s="1"/>
  <c r="AI171" i="1"/>
  <c r="AM171" i="1" s="1"/>
  <c r="AN171" i="1" s="1"/>
  <c r="AF171" i="1"/>
  <c r="AG171" i="1" s="1"/>
  <c r="AH171" i="1" s="1"/>
  <c r="AC171" i="1"/>
  <c r="AD171" i="1" s="1"/>
  <c r="AE171" i="1" s="1"/>
  <c r="Z171" i="1"/>
  <c r="W171" i="1"/>
  <c r="T171" i="1"/>
  <c r="U171" i="1" s="1"/>
  <c r="V171" i="1" s="1"/>
  <c r="Q171" i="1"/>
  <c r="R171" i="1" s="1"/>
  <c r="S171" i="1" s="1"/>
  <c r="N171" i="1"/>
  <c r="L171" i="1"/>
  <c r="M171" i="1" s="1"/>
  <c r="K171" i="1"/>
  <c r="O171" i="1" s="1"/>
  <c r="P171" i="1" s="1"/>
  <c r="H171" i="1"/>
  <c r="I171" i="1" s="1"/>
  <c r="J171" i="1" s="1"/>
  <c r="E171" i="1"/>
  <c r="AO170" i="1"/>
  <c r="AP170" i="1" s="1"/>
  <c r="AQ170" i="1" s="1"/>
  <c r="AN170" i="1"/>
  <c r="AL170" i="1"/>
  <c r="AM170" i="1" s="1"/>
  <c r="AJ170" i="1"/>
  <c r="AK170" i="1" s="1"/>
  <c r="AI170" i="1"/>
  <c r="AH170" i="1"/>
  <c r="AF170" i="1"/>
  <c r="AG170" i="1" s="1"/>
  <c r="AC170" i="1"/>
  <c r="AD170" i="1" s="1"/>
  <c r="AE170" i="1" s="1"/>
  <c r="AB170" i="1"/>
  <c r="Z170" i="1"/>
  <c r="AA170" i="1" s="1"/>
  <c r="Y170" i="1"/>
  <c r="X170" i="1"/>
  <c r="W170" i="1"/>
  <c r="T170" i="1"/>
  <c r="Q170" i="1"/>
  <c r="R170" i="1" s="1"/>
  <c r="S170" i="1" s="1"/>
  <c r="P170" i="1"/>
  <c r="N170" i="1"/>
  <c r="O170" i="1" s="1"/>
  <c r="L170" i="1"/>
  <c r="M170" i="1" s="1"/>
  <c r="K170" i="1"/>
  <c r="H170" i="1"/>
  <c r="I170" i="1" s="1"/>
  <c r="J170" i="1" s="1"/>
  <c r="E170" i="1"/>
  <c r="AO169" i="1"/>
  <c r="AL169" i="1"/>
  <c r="AI169" i="1"/>
  <c r="AC169" i="1"/>
  <c r="Z169" i="1"/>
  <c r="W169" i="1"/>
  <c r="T169" i="1"/>
  <c r="Q169" i="1"/>
  <c r="N169" i="1"/>
  <c r="O169" i="1" s="1"/>
  <c r="P169" i="1" s="1"/>
  <c r="K169" i="1"/>
  <c r="L169" i="1" s="1"/>
  <c r="M169" i="1" s="1"/>
  <c r="H169" i="1"/>
  <c r="I169" i="1" s="1"/>
  <c r="J169" i="1" s="1"/>
  <c r="E169" i="1"/>
  <c r="AO168" i="1"/>
  <c r="AP168" i="1" s="1"/>
  <c r="AQ168" i="1" s="1"/>
  <c r="AL168" i="1"/>
  <c r="AI168" i="1"/>
  <c r="AJ168" i="1" s="1"/>
  <c r="AK168" i="1" s="1"/>
  <c r="AG168" i="1"/>
  <c r="AH168" i="1" s="1"/>
  <c r="AF168" i="1"/>
  <c r="AC168" i="1"/>
  <c r="AD168" i="1" s="1"/>
  <c r="AE168" i="1" s="1"/>
  <c r="AA168" i="1"/>
  <c r="AB168" i="1" s="1"/>
  <c r="Z168" i="1"/>
  <c r="W168" i="1"/>
  <c r="X168" i="1" s="1"/>
  <c r="Y168" i="1" s="1"/>
  <c r="T168" i="1"/>
  <c r="Q168" i="1"/>
  <c r="R168" i="1" s="1"/>
  <c r="S168" i="1" s="1"/>
  <c r="N168" i="1"/>
  <c r="K168" i="1"/>
  <c r="L168" i="1" s="1"/>
  <c r="M168" i="1" s="1"/>
  <c r="I168" i="1"/>
  <c r="J168" i="1" s="1"/>
  <c r="H168" i="1"/>
  <c r="E168" i="1"/>
  <c r="AO167" i="1"/>
  <c r="AP167" i="1" s="1"/>
  <c r="AQ167" i="1" s="1"/>
  <c r="AN167" i="1"/>
  <c r="AL167" i="1"/>
  <c r="AM167" i="1" s="1"/>
  <c r="AK167" i="1"/>
  <c r="AJ167" i="1"/>
  <c r="AI167" i="1"/>
  <c r="AF167" i="1"/>
  <c r="AC167" i="1"/>
  <c r="AD167" i="1" s="1"/>
  <c r="AE167" i="1" s="1"/>
  <c r="AB167" i="1"/>
  <c r="Z167" i="1"/>
  <c r="AA167" i="1" s="1"/>
  <c r="X167" i="1"/>
  <c r="Y167" i="1" s="1"/>
  <c r="W167" i="1"/>
  <c r="V167" i="1"/>
  <c r="T167" i="1"/>
  <c r="U167" i="1" s="1"/>
  <c r="Q167" i="1"/>
  <c r="R167" i="1" s="1"/>
  <c r="S167" i="1" s="1"/>
  <c r="P167" i="1"/>
  <c r="N167" i="1"/>
  <c r="O167" i="1" s="1"/>
  <c r="M167" i="1"/>
  <c r="L167" i="1"/>
  <c r="K167" i="1"/>
  <c r="H167" i="1"/>
  <c r="I167" i="1" s="1"/>
  <c r="J167" i="1" s="1"/>
  <c r="E167" i="1"/>
  <c r="AP164" i="1"/>
  <c r="AQ164" i="1" s="1"/>
  <c r="AO164" i="1"/>
  <c r="AL164" i="1"/>
  <c r="AM164" i="1" s="1"/>
  <c r="AN164" i="1" s="1"/>
  <c r="AI164" i="1"/>
  <c r="AJ164" i="1" s="1"/>
  <c r="AK164" i="1" s="1"/>
  <c r="AF164" i="1"/>
  <c r="AD164" i="1"/>
  <c r="AE164" i="1" s="1"/>
  <c r="AC164" i="1"/>
  <c r="AG164" i="1" s="1"/>
  <c r="AH164" i="1" s="1"/>
  <c r="AA164" i="1"/>
  <c r="AB164" i="1" s="1"/>
  <c r="Z164" i="1"/>
  <c r="Y164" i="1"/>
  <c r="W164" i="1"/>
  <c r="X164" i="1" s="1"/>
  <c r="T164" i="1"/>
  <c r="Q164" i="1"/>
  <c r="U164" i="1" s="1"/>
  <c r="V164" i="1" s="1"/>
  <c r="N164" i="1"/>
  <c r="K164" i="1"/>
  <c r="L164" i="1" s="1"/>
  <c r="M164" i="1" s="1"/>
  <c r="I164" i="1"/>
  <c r="J164" i="1" s="1"/>
  <c r="H164" i="1"/>
  <c r="E164" i="1"/>
  <c r="AO163" i="1"/>
  <c r="AL163" i="1"/>
  <c r="AI163" i="1"/>
  <c r="AF163" i="1"/>
  <c r="AC163" i="1"/>
  <c r="Z163" i="1"/>
  <c r="W163" i="1"/>
  <c r="T163" i="1"/>
  <c r="Q163" i="1"/>
  <c r="P163" i="1"/>
  <c r="N163" i="1"/>
  <c r="O163" i="1" s="1"/>
  <c r="K163" i="1"/>
  <c r="H163" i="1"/>
  <c r="E163" i="1"/>
  <c r="AQ162" i="1"/>
  <c r="AO162" i="1"/>
  <c r="AP162" i="1" s="1"/>
  <c r="AL162" i="1"/>
  <c r="AM162" i="1" s="1"/>
  <c r="AN162" i="1" s="1"/>
  <c r="AK162" i="1"/>
  <c r="AI162" i="1"/>
  <c r="AJ162" i="1" s="1"/>
  <c r="AH162" i="1"/>
  <c r="AG162" i="1"/>
  <c r="AF162" i="1"/>
  <c r="AC162" i="1"/>
  <c r="AD162" i="1" s="1"/>
  <c r="AE162" i="1" s="1"/>
  <c r="Z162" i="1"/>
  <c r="AA162" i="1" s="1"/>
  <c r="AB162" i="1" s="1"/>
  <c r="W162" i="1"/>
  <c r="X162" i="1" s="1"/>
  <c r="Y162" i="1" s="1"/>
  <c r="T162" i="1"/>
  <c r="Q162" i="1"/>
  <c r="N162" i="1"/>
  <c r="K162" i="1"/>
  <c r="L162" i="1" s="1"/>
  <c r="M162" i="1" s="1"/>
  <c r="H162" i="1"/>
  <c r="I162" i="1" s="1"/>
  <c r="J162" i="1" s="1"/>
  <c r="E162" i="1"/>
  <c r="AP161" i="1"/>
  <c r="AQ161" i="1" s="1"/>
  <c r="AO161" i="1"/>
  <c r="AL161" i="1"/>
  <c r="AM161" i="1" s="1"/>
  <c r="AN161" i="1" s="1"/>
  <c r="AJ161" i="1"/>
  <c r="AK161" i="1" s="1"/>
  <c r="AI161" i="1"/>
  <c r="AH161" i="1"/>
  <c r="AF161" i="1"/>
  <c r="AG161" i="1" s="1"/>
  <c r="AC161" i="1"/>
  <c r="Z161" i="1"/>
  <c r="AA161" i="1" s="1"/>
  <c r="AB161" i="1" s="1"/>
  <c r="W161" i="1"/>
  <c r="T161" i="1"/>
  <c r="U161" i="1" s="1"/>
  <c r="V161" i="1" s="1"/>
  <c r="R161" i="1"/>
  <c r="S161" i="1" s="1"/>
  <c r="Q161" i="1"/>
  <c r="N161" i="1"/>
  <c r="O161" i="1" s="1"/>
  <c r="P161" i="1" s="1"/>
  <c r="L161" i="1"/>
  <c r="M161" i="1" s="1"/>
  <c r="K161" i="1"/>
  <c r="H161" i="1"/>
  <c r="I161" i="1" s="1"/>
  <c r="J161" i="1" s="1"/>
  <c r="E161" i="1"/>
  <c r="AO160" i="1"/>
  <c r="AP160" i="1" s="1"/>
  <c r="AQ160" i="1" s="1"/>
  <c r="AM160" i="1"/>
  <c r="AN160" i="1" s="1"/>
  <c r="AL160" i="1"/>
  <c r="AK160" i="1"/>
  <c r="AI160" i="1"/>
  <c r="AJ160" i="1" s="1"/>
  <c r="AG160" i="1"/>
  <c r="AH160" i="1" s="1"/>
  <c r="AF160" i="1"/>
  <c r="AE160" i="1"/>
  <c r="AC160" i="1"/>
  <c r="AD160" i="1" s="1"/>
  <c r="Z160" i="1"/>
  <c r="W160" i="1"/>
  <c r="X160" i="1" s="1"/>
  <c r="Y160" i="1" s="1"/>
  <c r="U160" i="1"/>
  <c r="V160" i="1" s="1"/>
  <c r="T160" i="1"/>
  <c r="Q160" i="1"/>
  <c r="R160" i="1" s="1"/>
  <c r="S160" i="1" s="1"/>
  <c r="O160" i="1"/>
  <c r="P160" i="1" s="1"/>
  <c r="N160" i="1"/>
  <c r="K160" i="1"/>
  <c r="L160" i="1" s="1"/>
  <c r="M160" i="1" s="1"/>
  <c r="I160" i="1"/>
  <c r="J160" i="1" s="1"/>
  <c r="H160" i="1"/>
  <c r="E160" i="1"/>
  <c r="AP158" i="1"/>
  <c r="AQ158" i="1" s="1"/>
  <c r="AO158" i="1"/>
  <c r="AL158" i="1"/>
  <c r="AM158" i="1" s="1"/>
  <c r="AN158" i="1" s="1"/>
  <c r="AJ158" i="1"/>
  <c r="AK158" i="1" s="1"/>
  <c r="AI158" i="1"/>
  <c r="AH158" i="1"/>
  <c r="AF158" i="1"/>
  <c r="AG158" i="1" s="1"/>
  <c r="AD158" i="1"/>
  <c r="AE158" i="1" s="1"/>
  <c r="AC158" i="1"/>
  <c r="Z158" i="1"/>
  <c r="AA158" i="1" s="1"/>
  <c r="AB158" i="1" s="1"/>
  <c r="W158" i="1"/>
  <c r="T158" i="1"/>
  <c r="U158" i="1" s="1"/>
  <c r="V158" i="1" s="1"/>
  <c r="R158" i="1"/>
  <c r="S158" i="1" s="1"/>
  <c r="Q158" i="1"/>
  <c r="N158" i="1"/>
  <c r="O158" i="1" s="1"/>
  <c r="P158" i="1" s="1"/>
  <c r="L158" i="1"/>
  <c r="M158" i="1" s="1"/>
  <c r="K158" i="1"/>
  <c r="H158" i="1"/>
  <c r="I158" i="1" s="1"/>
  <c r="J158" i="1" s="1"/>
  <c r="E158" i="1"/>
  <c r="AO157" i="1"/>
  <c r="AL157" i="1"/>
  <c r="AI157" i="1"/>
  <c r="AF157" i="1"/>
  <c r="AC157" i="1"/>
  <c r="Z157" i="1"/>
  <c r="W157" i="1"/>
  <c r="T157" i="1"/>
  <c r="Q157" i="1"/>
  <c r="O157" i="1"/>
  <c r="P157" i="1" s="1"/>
  <c r="N157" i="1"/>
  <c r="K157" i="1"/>
  <c r="L157" i="1" s="1"/>
  <c r="M157" i="1" s="1"/>
  <c r="H157" i="1"/>
  <c r="E157" i="1"/>
  <c r="I157" i="1" s="1"/>
  <c r="J157" i="1" s="1"/>
  <c r="AP156" i="1"/>
  <c r="AQ156" i="1" s="1"/>
  <c r="AO156" i="1"/>
  <c r="AL156" i="1"/>
  <c r="AM156" i="1" s="1"/>
  <c r="AN156" i="1" s="1"/>
  <c r="AJ156" i="1"/>
  <c r="AK156" i="1" s="1"/>
  <c r="AI156" i="1"/>
  <c r="AF156" i="1"/>
  <c r="AG156" i="1" s="1"/>
  <c r="AH156" i="1" s="1"/>
  <c r="AD156" i="1"/>
  <c r="AE156" i="1" s="1"/>
  <c r="AC156" i="1"/>
  <c r="Z156" i="1"/>
  <c r="AA156" i="1" s="1"/>
  <c r="AB156" i="1" s="1"/>
  <c r="W156" i="1"/>
  <c r="X156" i="1" s="1"/>
  <c r="Y156" i="1" s="1"/>
  <c r="V156" i="1"/>
  <c r="T156" i="1"/>
  <c r="U156" i="1" s="1"/>
  <c r="R156" i="1"/>
  <c r="S156" i="1" s="1"/>
  <c r="Q156" i="1"/>
  <c r="N156" i="1"/>
  <c r="O156" i="1" s="1"/>
  <c r="P156" i="1" s="1"/>
  <c r="L156" i="1"/>
  <c r="M156" i="1" s="1"/>
  <c r="K156" i="1"/>
  <c r="H156" i="1"/>
  <c r="I156" i="1" s="1"/>
  <c r="J156" i="1" s="1"/>
  <c r="E156" i="1"/>
  <c r="AO154" i="1"/>
  <c r="AP154" i="1" s="1"/>
  <c r="AQ154" i="1" s="1"/>
  <c r="AL154" i="1"/>
  <c r="AI154" i="1"/>
  <c r="AG154" i="1"/>
  <c r="AH154" i="1" s="1"/>
  <c r="AF154" i="1"/>
  <c r="AC154" i="1"/>
  <c r="AD154" i="1" s="1"/>
  <c r="AE154" i="1" s="1"/>
  <c r="Z154" i="1"/>
  <c r="W154" i="1"/>
  <c r="X154" i="1" s="1"/>
  <c r="Y154" i="1" s="1"/>
  <c r="T154" i="1"/>
  <c r="U154" i="1" s="1"/>
  <c r="V154" i="1" s="1"/>
  <c r="S154" i="1"/>
  <c r="Q154" i="1"/>
  <c r="R154" i="1" s="1"/>
  <c r="N154" i="1"/>
  <c r="K154" i="1"/>
  <c r="I154" i="1"/>
  <c r="J154" i="1" s="1"/>
  <c r="H154" i="1"/>
  <c r="E154" i="1"/>
  <c r="AO153" i="1"/>
  <c r="AL153" i="1"/>
  <c r="AM153" i="1" s="1"/>
  <c r="AN153" i="1" s="1"/>
  <c r="AJ153" i="1"/>
  <c r="AK153" i="1" s="1"/>
  <c r="AI153" i="1"/>
  <c r="AF153" i="1"/>
  <c r="AG153" i="1" s="1"/>
  <c r="AH153" i="1" s="1"/>
  <c r="AD153" i="1"/>
  <c r="AE153" i="1" s="1"/>
  <c r="AC153" i="1"/>
  <c r="AB153" i="1"/>
  <c r="Z153" i="1"/>
  <c r="AA153" i="1" s="1"/>
  <c r="W153" i="1"/>
  <c r="V153" i="1"/>
  <c r="T153" i="1"/>
  <c r="U153" i="1" s="1"/>
  <c r="Q153" i="1"/>
  <c r="R153" i="1" s="1"/>
  <c r="S153" i="1" s="1"/>
  <c r="N153" i="1"/>
  <c r="O153" i="1" s="1"/>
  <c r="P153" i="1" s="1"/>
  <c r="K153" i="1"/>
  <c r="H153" i="1"/>
  <c r="E153" i="1"/>
  <c r="AO152" i="1"/>
  <c r="AP152" i="1" s="1"/>
  <c r="AQ152" i="1" s="1"/>
  <c r="AL152" i="1"/>
  <c r="AM152" i="1" s="1"/>
  <c r="AN152" i="1" s="1"/>
  <c r="AK152" i="1"/>
  <c r="AI152" i="1"/>
  <c r="AJ152" i="1" s="1"/>
  <c r="AF152" i="1"/>
  <c r="AC152" i="1"/>
  <c r="AA152" i="1"/>
  <c r="AB152" i="1" s="1"/>
  <c r="Z152" i="1"/>
  <c r="W152" i="1"/>
  <c r="X152" i="1" s="1"/>
  <c r="Y152" i="1" s="1"/>
  <c r="T152" i="1"/>
  <c r="Q152" i="1"/>
  <c r="N152" i="1"/>
  <c r="O152" i="1" s="1"/>
  <c r="P152" i="1" s="1"/>
  <c r="M152" i="1"/>
  <c r="K152" i="1"/>
  <c r="L152" i="1" s="1"/>
  <c r="I152" i="1"/>
  <c r="J152" i="1" s="1"/>
  <c r="H152" i="1"/>
  <c r="E152" i="1"/>
  <c r="AP151" i="1"/>
  <c r="AQ151" i="1" s="1"/>
  <c r="AO151" i="1"/>
  <c r="AL151" i="1"/>
  <c r="AM151" i="1" s="1"/>
  <c r="AN151" i="1" s="1"/>
  <c r="AI151" i="1"/>
  <c r="AJ151" i="1" s="1"/>
  <c r="AK151" i="1" s="1"/>
  <c r="AH151" i="1"/>
  <c r="AF151" i="1"/>
  <c r="AG151" i="1" s="1"/>
  <c r="AC151" i="1"/>
  <c r="Z151" i="1"/>
  <c r="X151" i="1"/>
  <c r="Y151" i="1" s="1"/>
  <c r="W151" i="1"/>
  <c r="T151" i="1"/>
  <c r="U151" i="1" s="1"/>
  <c r="V151" i="1" s="1"/>
  <c r="R151" i="1"/>
  <c r="S151" i="1" s="1"/>
  <c r="Q151" i="1"/>
  <c r="N151" i="1"/>
  <c r="O151" i="1" s="1"/>
  <c r="P151" i="1" s="1"/>
  <c r="K151" i="1"/>
  <c r="L151" i="1" s="1"/>
  <c r="M151" i="1" s="1"/>
  <c r="J151" i="1"/>
  <c r="H151" i="1"/>
  <c r="I151" i="1" s="1"/>
  <c r="E151" i="1"/>
  <c r="AO148" i="1"/>
  <c r="AP148" i="1" s="1"/>
  <c r="AQ148" i="1" s="1"/>
  <c r="AL148" i="1"/>
  <c r="AI148" i="1"/>
  <c r="AF148" i="1"/>
  <c r="AG148" i="1" s="1"/>
  <c r="AH148" i="1" s="1"/>
  <c r="AE148" i="1"/>
  <c r="AC148" i="1"/>
  <c r="AD148" i="1" s="1"/>
  <c r="Z148" i="1"/>
  <c r="W148" i="1"/>
  <c r="U148" i="1"/>
  <c r="V148" i="1" s="1"/>
  <c r="T148" i="1"/>
  <c r="Q148" i="1"/>
  <c r="R148" i="1" s="1"/>
  <c r="S148" i="1" s="1"/>
  <c r="N148" i="1"/>
  <c r="K148" i="1"/>
  <c r="H148" i="1"/>
  <c r="E148" i="1"/>
  <c r="AP147" i="1"/>
  <c r="AQ147" i="1" s="1"/>
  <c r="AO147" i="1"/>
  <c r="AL147" i="1"/>
  <c r="AM147" i="1" s="1"/>
  <c r="AN147" i="1" s="1"/>
  <c r="AJ147" i="1"/>
  <c r="AK147" i="1" s="1"/>
  <c r="AI147" i="1"/>
  <c r="AF147" i="1"/>
  <c r="AG147" i="1" s="1"/>
  <c r="AH147" i="1" s="1"/>
  <c r="AC147" i="1"/>
  <c r="AD147" i="1" s="1"/>
  <c r="AE147" i="1" s="1"/>
  <c r="AB147" i="1"/>
  <c r="Z147" i="1"/>
  <c r="AA147" i="1" s="1"/>
  <c r="W147" i="1"/>
  <c r="T147" i="1"/>
  <c r="R147" i="1"/>
  <c r="S147" i="1" s="1"/>
  <c r="Q147" i="1"/>
  <c r="N147" i="1"/>
  <c r="O147" i="1" s="1"/>
  <c r="P147" i="1" s="1"/>
  <c r="K147" i="1"/>
  <c r="H147" i="1"/>
  <c r="E147" i="1"/>
  <c r="AO146" i="1"/>
  <c r="AP146" i="1" s="1"/>
  <c r="AQ146" i="1" s="1"/>
  <c r="AM146" i="1"/>
  <c r="AN146" i="1" s="1"/>
  <c r="AL146" i="1"/>
  <c r="AI146" i="1"/>
  <c r="AJ146" i="1" s="1"/>
  <c r="AK146" i="1" s="1"/>
  <c r="AF146" i="1"/>
  <c r="AC146" i="1"/>
  <c r="AD146" i="1" s="1"/>
  <c r="AE146" i="1" s="1"/>
  <c r="Z146" i="1"/>
  <c r="AA146" i="1" s="1"/>
  <c r="AB146" i="1" s="1"/>
  <c r="Y146" i="1"/>
  <c r="W146" i="1"/>
  <c r="X146" i="1" s="1"/>
  <c r="T146" i="1"/>
  <c r="Q146" i="1"/>
  <c r="O146" i="1"/>
  <c r="P146" i="1" s="1"/>
  <c r="N146" i="1"/>
  <c r="M146" i="1"/>
  <c r="K146" i="1"/>
  <c r="L146" i="1" s="1"/>
  <c r="H146" i="1"/>
  <c r="E146" i="1"/>
  <c r="I146" i="1" s="1"/>
  <c r="J146" i="1" s="1"/>
  <c r="AP145" i="1"/>
  <c r="AQ145" i="1" s="1"/>
  <c r="AO145" i="1"/>
  <c r="AL145" i="1"/>
  <c r="AM145" i="1" s="1"/>
  <c r="AN145" i="1" s="1"/>
  <c r="AJ145" i="1"/>
  <c r="AK145" i="1" s="1"/>
  <c r="AI145" i="1"/>
  <c r="AF145" i="1"/>
  <c r="AG145" i="1" s="1"/>
  <c r="AH145" i="1" s="1"/>
  <c r="AD145" i="1"/>
  <c r="AE145" i="1" s="1"/>
  <c r="AC145" i="1"/>
  <c r="AA145" i="1"/>
  <c r="AB145" i="1" s="1"/>
  <c r="Z145" i="1"/>
  <c r="W145" i="1"/>
  <c r="T145" i="1"/>
  <c r="U145" i="1" s="1"/>
  <c r="V145" i="1" s="1"/>
  <c r="Q145" i="1"/>
  <c r="N145" i="1"/>
  <c r="O145" i="1" s="1"/>
  <c r="P145" i="1" s="1"/>
  <c r="L145" i="1"/>
  <c r="M145" i="1" s="1"/>
  <c r="K145" i="1"/>
  <c r="H145" i="1"/>
  <c r="I145" i="1" s="1"/>
  <c r="J145" i="1" s="1"/>
  <c r="E145" i="1"/>
  <c r="AQ144" i="1"/>
  <c r="AO144" i="1"/>
  <c r="AP144" i="1" s="1"/>
  <c r="AN144" i="1"/>
  <c r="AM144" i="1"/>
  <c r="AL144" i="1"/>
  <c r="AI144" i="1"/>
  <c r="AF144" i="1"/>
  <c r="AG144" i="1" s="1"/>
  <c r="AH144" i="1" s="1"/>
  <c r="AE144" i="1"/>
  <c r="AC144" i="1"/>
  <c r="AA144" i="1"/>
  <c r="AB144" i="1" s="1"/>
  <c r="Z144" i="1"/>
  <c r="AD144" i="1" s="1"/>
  <c r="W144" i="1"/>
  <c r="X144" i="1" s="1"/>
  <c r="Y144" i="1" s="1"/>
  <c r="T144" i="1"/>
  <c r="U144" i="1" s="1"/>
  <c r="V144" i="1" s="1"/>
  <c r="Q144" i="1"/>
  <c r="R144" i="1" s="1"/>
  <c r="S144" i="1" s="1"/>
  <c r="P144" i="1"/>
  <c r="O144" i="1"/>
  <c r="N144" i="1"/>
  <c r="K144" i="1"/>
  <c r="H144" i="1"/>
  <c r="E144" i="1"/>
  <c r="AO143" i="1"/>
  <c r="AP143" i="1" s="1"/>
  <c r="AQ143" i="1" s="1"/>
  <c r="AN143" i="1"/>
  <c r="AL143" i="1"/>
  <c r="AM143" i="1" s="1"/>
  <c r="AI143" i="1"/>
  <c r="AF143" i="1"/>
  <c r="AD143" i="1"/>
  <c r="AE143" i="1" s="1"/>
  <c r="AC143" i="1"/>
  <c r="AB143" i="1"/>
  <c r="Z143" i="1"/>
  <c r="AA143" i="1" s="1"/>
  <c r="W143" i="1"/>
  <c r="T143" i="1"/>
  <c r="X143" i="1" s="1"/>
  <c r="Y143" i="1" s="1"/>
  <c r="Q143" i="1"/>
  <c r="R143" i="1" s="1"/>
  <c r="S143" i="1" s="1"/>
  <c r="P143" i="1"/>
  <c r="N143" i="1"/>
  <c r="O143" i="1" s="1"/>
  <c r="K143" i="1"/>
  <c r="H143" i="1"/>
  <c r="E143" i="1"/>
  <c r="AP142" i="1"/>
  <c r="AQ142" i="1" s="1"/>
  <c r="AO142" i="1"/>
  <c r="AL142" i="1"/>
  <c r="AI142" i="1"/>
  <c r="AJ142" i="1" s="1"/>
  <c r="AK142" i="1" s="1"/>
  <c r="AF142" i="1"/>
  <c r="AC142" i="1"/>
  <c r="AD142" i="1" s="1"/>
  <c r="AE142" i="1" s="1"/>
  <c r="AA142" i="1"/>
  <c r="AB142" i="1" s="1"/>
  <c r="Z142" i="1"/>
  <c r="W142" i="1"/>
  <c r="X142" i="1" s="1"/>
  <c r="Y142" i="1" s="1"/>
  <c r="U142" i="1"/>
  <c r="V142" i="1" s="1"/>
  <c r="T142" i="1"/>
  <c r="R142" i="1"/>
  <c r="S142" i="1" s="1"/>
  <c r="Q142" i="1"/>
  <c r="N142" i="1"/>
  <c r="O142" i="1" s="1"/>
  <c r="P142" i="1" s="1"/>
  <c r="K142" i="1"/>
  <c r="L142" i="1" s="1"/>
  <c r="M142" i="1" s="1"/>
  <c r="J142" i="1"/>
  <c r="I142" i="1"/>
  <c r="H142" i="1"/>
  <c r="E142" i="1"/>
  <c r="AO139" i="1"/>
  <c r="AL139" i="1"/>
  <c r="AI139" i="1"/>
  <c r="AF139" i="1"/>
  <c r="AG139" i="1" s="1"/>
  <c r="AH139" i="1" s="1"/>
  <c r="AC139" i="1"/>
  <c r="Z139" i="1"/>
  <c r="W139" i="1"/>
  <c r="X139" i="1" s="1"/>
  <c r="Y139" i="1" s="1"/>
  <c r="T139" i="1"/>
  <c r="U139" i="1" s="1"/>
  <c r="V139" i="1" s="1"/>
  <c r="Q139" i="1"/>
  <c r="N139" i="1"/>
  <c r="K139" i="1"/>
  <c r="L139" i="1" s="1"/>
  <c r="M139" i="1" s="1"/>
  <c r="J139" i="1"/>
  <c r="H139" i="1"/>
  <c r="I139" i="1" s="1"/>
  <c r="E139" i="1"/>
  <c r="AQ136" i="1"/>
  <c r="AO136" i="1"/>
  <c r="AP136" i="1" s="1"/>
  <c r="AL136" i="1"/>
  <c r="AI136" i="1"/>
  <c r="AM136" i="1" s="1"/>
  <c r="AN136" i="1" s="1"/>
  <c r="AF136" i="1"/>
  <c r="AG136" i="1" s="1"/>
  <c r="AH136" i="1" s="1"/>
  <c r="AE136" i="1"/>
  <c r="AC136" i="1"/>
  <c r="AD136" i="1" s="1"/>
  <c r="Z136" i="1"/>
  <c r="W136" i="1"/>
  <c r="U136" i="1"/>
  <c r="V136" i="1" s="1"/>
  <c r="T136" i="1"/>
  <c r="S136" i="1"/>
  <c r="Q136" i="1"/>
  <c r="R136" i="1" s="1"/>
  <c r="N136" i="1"/>
  <c r="K136" i="1"/>
  <c r="H136" i="1"/>
  <c r="I136" i="1" s="1"/>
  <c r="J136" i="1" s="1"/>
  <c r="E136" i="1"/>
  <c r="AO134" i="1"/>
  <c r="AP134" i="1" s="1"/>
  <c r="AQ134" i="1" s="1"/>
  <c r="AL134" i="1"/>
  <c r="AM134" i="1" s="1"/>
  <c r="AN134" i="1" s="1"/>
  <c r="AJ134" i="1"/>
  <c r="AK134" i="1" s="1"/>
  <c r="AI134" i="1"/>
  <c r="AF134" i="1"/>
  <c r="AC134" i="1"/>
  <c r="AB134" i="1"/>
  <c r="Z134" i="1"/>
  <c r="AA134" i="1" s="1"/>
  <c r="X134" i="1"/>
  <c r="Y134" i="1" s="1"/>
  <c r="W134" i="1"/>
  <c r="T134" i="1"/>
  <c r="Q134" i="1"/>
  <c r="N134" i="1"/>
  <c r="O134" i="1" s="1"/>
  <c r="P134" i="1" s="1"/>
  <c r="K134" i="1"/>
  <c r="H134" i="1"/>
  <c r="E134" i="1"/>
  <c r="AO133" i="1"/>
  <c r="AP133" i="1" s="1"/>
  <c r="AQ133" i="1" s="1"/>
  <c r="AM133" i="1"/>
  <c r="AN133" i="1" s="1"/>
  <c r="AL133" i="1"/>
  <c r="AI133" i="1"/>
  <c r="AJ133" i="1" s="1"/>
  <c r="AK133" i="1" s="1"/>
  <c r="AG133" i="1"/>
  <c r="AH133" i="1" s="1"/>
  <c r="AF133" i="1"/>
  <c r="AE133" i="1"/>
  <c r="AD133" i="1"/>
  <c r="AC133" i="1"/>
  <c r="Z133" i="1"/>
  <c r="W133" i="1"/>
  <c r="X133" i="1" s="1"/>
  <c r="Y133" i="1" s="1"/>
  <c r="U133" i="1"/>
  <c r="V133" i="1" s="1"/>
  <c r="T133" i="1"/>
  <c r="Q133" i="1"/>
  <c r="N133" i="1"/>
  <c r="R133" i="1" s="1"/>
  <c r="S133" i="1" s="1"/>
  <c r="K133" i="1"/>
  <c r="L133" i="1" s="1"/>
  <c r="M133" i="1" s="1"/>
  <c r="I133" i="1"/>
  <c r="J133" i="1" s="1"/>
  <c r="H133" i="1"/>
  <c r="E133" i="1"/>
  <c r="AO132" i="1"/>
  <c r="AN132" i="1"/>
  <c r="AL132" i="1"/>
  <c r="AM132" i="1" s="1"/>
  <c r="AI132" i="1"/>
  <c r="AF132" i="1"/>
  <c r="AJ132" i="1" s="1"/>
  <c r="AK132" i="1" s="1"/>
  <c r="AE132" i="1"/>
  <c r="AD132" i="1"/>
  <c r="AC132" i="1"/>
  <c r="Z132" i="1"/>
  <c r="AA132" i="1" s="1"/>
  <c r="AB132" i="1" s="1"/>
  <c r="W132" i="1"/>
  <c r="X132" i="1" s="1"/>
  <c r="Y132" i="1" s="1"/>
  <c r="T132" i="1"/>
  <c r="Q132" i="1"/>
  <c r="P132" i="1"/>
  <c r="N132" i="1"/>
  <c r="O132" i="1" s="1"/>
  <c r="K132" i="1"/>
  <c r="H132" i="1"/>
  <c r="L132" i="1" s="1"/>
  <c r="M132" i="1" s="1"/>
  <c r="E132" i="1"/>
  <c r="AO129" i="1"/>
  <c r="AL129" i="1"/>
  <c r="AI129" i="1"/>
  <c r="AJ129" i="1" s="1"/>
  <c r="AK129" i="1" s="1"/>
  <c r="AF129" i="1"/>
  <c r="AD129" i="1"/>
  <c r="AE129" i="1" s="1"/>
  <c r="AC129" i="1"/>
  <c r="AG129" i="1" s="1"/>
  <c r="AH129" i="1" s="1"/>
  <c r="AB129" i="1"/>
  <c r="AA129" i="1"/>
  <c r="Z129" i="1"/>
  <c r="W129" i="1"/>
  <c r="T129" i="1"/>
  <c r="U129" i="1" s="1"/>
  <c r="V129" i="1" s="1"/>
  <c r="Q129" i="1"/>
  <c r="N129" i="1"/>
  <c r="K129" i="1"/>
  <c r="L129" i="1" s="1"/>
  <c r="M129" i="1" s="1"/>
  <c r="H129" i="1"/>
  <c r="E129" i="1"/>
  <c r="I129" i="1" s="1"/>
  <c r="J129" i="1" s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A128" i="1"/>
  <c r="AB128" i="1" s="1"/>
  <c r="Z128" i="1"/>
  <c r="Y128" i="1"/>
  <c r="X128" i="1"/>
  <c r="W128" i="1"/>
  <c r="T128" i="1"/>
  <c r="S128" i="1"/>
  <c r="R128" i="1"/>
  <c r="Q128" i="1"/>
  <c r="N128" i="1"/>
  <c r="K128" i="1"/>
  <c r="H128" i="1"/>
  <c r="I128" i="1" s="1"/>
  <c r="J128" i="1" s="1"/>
  <c r="E128" i="1"/>
  <c r="AO126" i="1"/>
  <c r="AP126" i="1" s="1"/>
  <c r="AQ126" i="1" s="1"/>
  <c r="AM126" i="1"/>
  <c r="AN126" i="1" s="1"/>
  <c r="AL126" i="1"/>
  <c r="AK126" i="1"/>
  <c r="AI126" i="1"/>
  <c r="AH126" i="1"/>
  <c r="AF126" i="1"/>
  <c r="AJ126" i="1" s="1"/>
  <c r="AC126" i="1"/>
  <c r="AD126" i="1" s="1"/>
  <c r="AE126" i="1" s="1"/>
  <c r="Z126" i="1"/>
  <c r="W126" i="1"/>
  <c r="T126" i="1"/>
  <c r="U126" i="1" s="1"/>
  <c r="V126" i="1" s="1"/>
  <c r="Q126" i="1"/>
  <c r="O126" i="1"/>
  <c r="P126" i="1" s="1"/>
  <c r="N126" i="1"/>
  <c r="R126" i="1" s="1"/>
  <c r="S126" i="1" s="1"/>
  <c r="M126" i="1"/>
  <c r="L126" i="1"/>
  <c r="K126" i="1"/>
  <c r="H126" i="1"/>
  <c r="E126" i="1"/>
  <c r="AP125" i="1"/>
  <c r="AQ125" i="1" s="1"/>
  <c r="AO125" i="1"/>
  <c r="AL125" i="1"/>
  <c r="AI125" i="1"/>
  <c r="AM125" i="1" s="1"/>
  <c r="AN125" i="1" s="1"/>
  <c r="AG125" i="1"/>
  <c r="AH125" i="1" s="1"/>
  <c r="AF125" i="1"/>
  <c r="AC125" i="1"/>
  <c r="AD125" i="1" s="1"/>
  <c r="AE125" i="1" s="1"/>
  <c r="AB125" i="1"/>
  <c r="AA125" i="1"/>
  <c r="Z125" i="1"/>
  <c r="W125" i="1"/>
  <c r="T125" i="1"/>
  <c r="R125" i="1"/>
  <c r="S125" i="1" s="1"/>
  <c r="Q125" i="1"/>
  <c r="N125" i="1"/>
  <c r="K125" i="1"/>
  <c r="O125" i="1" s="1"/>
  <c r="P125" i="1" s="1"/>
  <c r="I125" i="1"/>
  <c r="J125" i="1" s="1"/>
  <c r="H125" i="1"/>
  <c r="E125" i="1"/>
  <c r="AO123" i="1"/>
  <c r="AP123" i="1" s="1"/>
  <c r="AQ123" i="1" s="1"/>
  <c r="AL123" i="1"/>
  <c r="AM123" i="1" s="1"/>
  <c r="AN123" i="1" s="1"/>
  <c r="AI123" i="1"/>
  <c r="AG123" i="1"/>
  <c r="AH123" i="1" s="1"/>
  <c r="AF123" i="1"/>
  <c r="AJ123" i="1" s="1"/>
  <c r="AK123" i="1" s="1"/>
  <c r="AE123" i="1"/>
  <c r="AD123" i="1"/>
  <c r="AC123" i="1"/>
  <c r="Z123" i="1"/>
  <c r="W123" i="1"/>
  <c r="X123" i="1" s="1"/>
  <c r="Y123" i="1" s="1"/>
  <c r="T123" i="1"/>
  <c r="Q123" i="1"/>
  <c r="N123" i="1"/>
  <c r="O123" i="1" s="1"/>
  <c r="P123" i="1" s="1"/>
  <c r="K123" i="1"/>
  <c r="H123" i="1"/>
  <c r="L123" i="1" s="1"/>
  <c r="M123" i="1" s="1"/>
  <c r="E123" i="1"/>
  <c r="I123" i="1" s="1"/>
  <c r="J123" i="1" s="1"/>
  <c r="AO122" i="1"/>
  <c r="AL122" i="1"/>
  <c r="AI122" i="1"/>
  <c r="AJ122" i="1" s="1"/>
  <c r="AK122" i="1" s="1"/>
  <c r="AF122" i="1"/>
  <c r="AD122" i="1"/>
  <c r="AE122" i="1" s="1"/>
  <c r="AC122" i="1"/>
  <c r="AG122" i="1" s="1"/>
  <c r="AH122" i="1" s="1"/>
  <c r="AB122" i="1"/>
  <c r="AA122" i="1"/>
  <c r="Z122" i="1"/>
  <c r="W122" i="1"/>
  <c r="T122" i="1"/>
  <c r="U122" i="1" s="1"/>
  <c r="V122" i="1" s="1"/>
  <c r="Q122" i="1"/>
  <c r="N122" i="1"/>
  <c r="K122" i="1"/>
  <c r="L122" i="1" s="1"/>
  <c r="M122" i="1" s="1"/>
  <c r="H122" i="1"/>
  <c r="E122" i="1"/>
  <c r="I122" i="1" s="1"/>
  <c r="J122" i="1" s="1"/>
  <c r="AQ120" i="1"/>
  <c r="AP120" i="1"/>
  <c r="AO120" i="1"/>
  <c r="AL120" i="1"/>
  <c r="AI120" i="1"/>
  <c r="AG120" i="1"/>
  <c r="AH120" i="1" s="1"/>
  <c r="AF120" i="1"/>
  <c r="AC120" i="1"/>
  <c r="Z120" i="1"/>
  <c r="AD120" i="1" s="1"/>
  <c r="AE120" i="1" s="1"/>
  <c r="X120" i="1"/>
  <c r="Y120" i="1" s="1"/>
  <c r="W120" i="1"/>
  <c r="T120" i="1"/>
  <c r="U120" i="1" s="1"/>
  <c r="V120" i="1" s="1"/>
  <c r="S120" i="1"/>
  <c r="R120" i="1"/>
  <c r="Q120" i="1"/>
  <c r="N120" i="1"/>
  <c r="K120" i="1"/>
  <c r="I120" i="1"/>
  <c r="J120" i="1" s="1"/>
  <c r="H120" i="1"/>
  <c r="E120" i="1"/>
  <c r="AO119" i="1"/>
  <c r="AL119" i="1"/>
  <c r="AM119" i="1" s="1"/>
  <c r="AN119" i="1" s="1"/>
  <c r="AI119" i="1"/>
  <c r="AF119" i="1"/>
  <c r="AC119" i="1"/>
  <c r="AD119" i="1" s="1"/>
  <c r="AE119" i="1" s="1"/>
  <c r="Z119" i="1"/>
  <c r="X119" i="1"/>
  <c r="Y119" i="1" s="1"/>
  <c r="W119" i="1"/>
  <c r="AA119" i="1" s="1"/>
  <c r="AB119" i="1" s="1"/>
  <c r="V119" i="1"/>
  <c r="U119" i="1"/>
  <c r="T119" i="1"/>
  <c r="Q119" i="1"/>
  <c r="N119" i="1"/>
  <c r="O119" i="1" s="1"/>
  <c r="P119" i="1" s="1"/>
  <c r="K119" i="1"/>
  <c r="L119" i="1" s="1"/>
  <c r="M119" i="1" s="1"/>
  <c r="H119" i="1"/>
  <c r="I119" i="1" s="1"/>
  <c r="J119" i="1" s="1"/>
  <c r="E119" i="1"/>
  <c r="AP117" i="1"/>
  <c r="AQ117" i="1" s="1"/>
  <c r="AO117" i="1"/>
  <c r="AL117" i="1"/>
  <c r="AJ117" i="1"/>
  <c r="AK117" i="1" s="1"/>
  <c r="AI117" i="1"/>
  <c r="AF117" i="1"/>
  <c r="AC117" i="1"/>
  <c r="AD117" i="1" s="1"/>
  <c r="AE117" i="1" s="1"/>
  <c r="AA117" i="1"/>
  <c r="AB117" i="1" s="1"/>
  <c r="Z117" i="1"/>
  <c r="W117" i="1"/>
  <c r="U117" i="1"/>
  <c r="V117" i="1" s="1"/>
  <c r="T117" i="1"/>
  <c r="X117" i="1" s="1"/>
  <c r="Y117" i="1" s="1"/>
  <c r="R117" i="1"/>
  <c r="S117" i="1" s="1"/>
  <c r="Q117" i="1"/>
  <c r="N117" i="1"/>
  <c r="L117" i="1"/>
  <c r="M117" i="1" s="1"/>
  <c r="K117" i="1"/>
  <c r="J117" i="1"/>
  <c r="H117" i="1"/>
  <c r="I117" i="1" s="1"/>
  <c r="E117" i="1"/>
  <c r="AO116" i="1"/>
  <c r="AP116" i="1" s="1"/>
  <c r="AQ116" i="1" s="1"/>
  <c r="AM116" i="1"/>
  <c r="AN116" i="1" s="1"/>
  <c r="AL116" i="1"/>
  <c r="AI116" i="1"/>
  <c r="AJ116" i="1" s="1"/>
  <c r="AK116" i="1" s="1"/>
  <c r="AG116" i="1"/>
  <c r="AH116" i="1" s="1"/>
  <c r="AF116" i="1"/>
  <c r="AC116" i="1"/>
  <c r="Z116" i="1"/>
  <c r="AA116" i="1" s="1"/>
  <c r="AB116" i="1" s="1"/>
  <c r="Y116" i="1"/>
  <c r="X116" i="1"/>
  <c r="W116" i="1"/>
  <c r="T116" i="1"/>
  <c r="Q116" i="1"/>
  <c r="U116" i="1" s="1"/>
  <c r="V116" i="1" s="1"/>
  <c r="O116" i="1"/>
  <c r="P116" i="1" s="1"/>
  <c r="N116" i="1"/>
  <c r="K116" i="1"/>
  <c r="L116" i="1" s="1"/>
  <c r="M116" i="1" s="1"/>
  <c r="H116" i="1"/>
  <c r="E116" i="1"/>
  <c r="I116" i="1" s="1"/>
  <c r="J116" i="1" s="1"/>
  <c r="AO114" i="1"/>
  <c r="AM114" i="1"/>
  <c r="AN114" i="1" s="1"/>
  <c r="AL114" i="1"/>
  <c r="AP114" i="1" s="1"/>
  <c r="AQ114" i="1" s="1"/>
  <c r="AK114" i="1"/>
  <c r="AJ114" i="1"/>
  <c r="AI114" i="1"/>
  <c r="AF114" i="1"/>
  <c r="AC114" i="1"/>
  <c r="AD114" i="1" s="1"/>
  <c r="AE114" i="1" s="1"/>
  <c r="Z114" i="1"/>
  <c r="W114" i="1"/>
  <c r="T114" i="1"/>
  <c r="U114" i="1" s="1"/>
  <c r="V114" i="1" s="1"/>
  <c r="Q114" i="1"/>
  <c r="O114" i="1"/>
  <c r="P114" i="1" s="1"/>
  <c r="N114" i="1"/>
  <c r="R114" i="1" s="1"/>
  <c r="S114" i="1" s="1"/>
  <c r="M114" i="1"/>
  <c r="L114" i="1"/>
  <c r="K114" i="1"/>
  <c r="H114" i="1"/>
  <c r="E114" i="1"/>
  <c r="AO113" i="1"/>
  <c r="AP113" i="1" s="1"/>
  <c r="AQ113" i="1" s="1"/>
  <c r="AL113" i="1"/>
  <c r="AI113" i="1"/>
  <c r="AM113" i="1" s="1"/>
  <c r="AN113" i="1" s="1"/>
  <c r="AG113" i="1"/>
  <c r="AH113" i="1" s="1"/>
  <c r="AF113" i="1"/>
  <c r="AC113" i="1"/>
  <c r="AD113" i="1" s="1"/>
  <c r="AE113" i="1" s="1"/>
  <c r="AB113" i="1"/>
  <c r="AA113" i="1"/>
  <c r="Z113" i="1"/>
  <c r="W113" i="1"/>
  <c r="T113" i="1"/>
  <c r="R113" i="1"/>
  <c r="S113" i="1" s="1"/>
  <c r="Q113" i="1"/>
  <c r="N113" i="1"/>
  <c r="K113" i="1"/>
  <c r="O113" i="1" s="1"/>
  <c r="P113" i="1" s="1"/>
  <c r="I113" i="1"/>
  <c r="J113" i="1" s="1"/>
  <c r="H113" i="1"/>
  <c r="E113" i="1"/>
  <c r="AO111" i="1"/>
  <c r="AP111" i="1" s="1"/>
  <c r="AQ111" i="1" s="1"/>
  <c r="AL111" i="1"/>
  <c r="AM111" i="1" s="1"/>
  <c r="AN111" i="1" s="1"/>
  <c r="AI111" i="1"/>
  <c r="AG111" i="1"/>
  <c r="AH111" i="1" s="1"/>
  <c r="AF111" i="1"/>
  <c r="AJ111" i="1" s="1"/>
  <c r="AK111" i="1" s="1"/>
  <c r="AD111" i="1"/>
  <c r="AE111" i="1" s="1"/>
  <c r="AC111" i="1"/>
  <c r="Z111" i="1"/>
  <c r="W111" i="1"/>
  <c r="X111" i="1" s="1"/>
  <c r="Y111" i="1" s="1"/>
  <c r="T111" i="1"/>
  <c r="Q111" i="1"/>
  <c r="N111" i="1"/>
  <c r="O111" i="1" s="1"/>
  <c r="P111" i="1" s="1"/>
  <c r="K111" i="1"/>
  <c r="H111" i="1"/>
  <c r="L111" i="1" s="1"/>
  <c r="M111" i="1" s="1"/>
  <c r="E111" i="1"/>
  <c r="I111" i="1" s="1"/>
  <c r="J111" i="1" s="1"/>
  <c r="AO110" i="1"/>
  <c r="AL110" i="1"/>
  <c r="AI110" i="1"/>
  <c r="AJ110" i="1" s="1"/>
  <c r="AK110" i="1" s="1"/>
  <c r="AF110" i="1"/>
  <c r="AC110" i="1"/>
  <c r="AG110" i="1" s="1"/>
  <c r="AH110" i="1" s="1"/>
  <c r="AB110" i="1"/>
  <c r="AA110" i="1"/>
  <c r="Z110" i="1"/>
  <c r="W110" i="1"/>
  <c r="T110" i="1"/>
  <c r="U110" i="1" s="1"/>
  <c r="V110" i="1" s="1"/>
  <c r="Q110" i="1"/>
  <c r="N110" i="1"/>
  <c r="K110" i="1"/>
  <c r="L110" i="1" s="1"/>
  <c r="M110" i="1" s="1"/>
  <c r="H110" i="1"/>
  <c r="E110" i="1"/>
  <c r="I110" i="1" s="1"/>
  <c r="J110" i="1" s="1"/>
  <c r="AQ108" i="1"/>
  <c r="AP108" i="1"/>
  <c r="AO108" i="1"/>
  <c r="AL108" i="1"/>
  <c r="AI108" i="1"/>
  <c r="AF108" i="1"/>
  <c r="AG108" i="1" s="1"/>
  <c r="AH108" i="1" s="1"/>
  <c r="AC108" i="1"/>
  <c r="Z108" i="1"/>
  <c r="AD108" i="1" s="1"/>
  <c r="AE108" i="1" s="1"/>
  <c r="X108" i="1"/>
  <c r="Y108" i="1" s="1"/>
  <c r="W108" i="1"/>
  <c r="T108" i="1"/>
  <c r="U108" i="1" s="1"/>
  <c r="V108" i="1" s="1"/>
  <c r="S108" i="1"/>
  <c r="R108" i="1"/>
  <c r="Q108" i="1"/>
  <c r="N108" i="1"/>
  <c r="K108" i="1"/>
  <c r="H108" i="1"/>
  <c r="I108" i="1" s="1"/>
  <c r="J108" i="1" s="1"/>
  <c r="E108" i="1"/>
  <c r="AO107" i="1"/>
  <c r="AL107" i="1"/>
  <c r="AM107" i="1" s="1"/>
  <c r="AN107" i="1" s="1"/>
  <c r="AI107" i="1"/>
  <c r="AF107" i="1"/>
  <c r="AC107" i="1"/>
  <c r="AD107" i="1" s="1"/>
  <c r="AE107" i="1" s="1"/>
  <c r="Z107" i="1"/>
  <c r="X107" i="1"/>
  <c r="Y107" i="1" s="1"/>
  <c r="W107" i="1"/>
  <c r="AA107" i="1" s="1"/>
  <c r="AB107" i="1" s="1"/>
  <c r="U107" i="1"/>
  <c r="V107" i="1" s="1"/>
  <c r="T107" i="1"/>
  <c r="Q107" i="1"/>
  <c r="N107" i="1"/>
  <c r="O107" i="1" s="1"/>
  <c r="P107" i="1" s="1"/>
  <c r="K107" i="1"/>
  <c r="H107" i="1"/>
  <c r="E107" i="1"/>
  <c r="AP104" i="1"/>
  <c r="AQ104" i="1" s="1"/>
  <c r="AO104" i="1"/>
  <c r="AL104" i="1"/>
  <c r="AJ104" i="1"/>
  <c r="AK104" i="1" s="1"/>
  <c r="AI104" i="1"/>
  <c r="AF104" i="1"/>
  <c r="AC104" i="1"/>
  <c r="AA104" i="1"/>
  <c r="AB104" i="1" s="1"/>
  <c r="Z104" i="1"/>
  <c r="W104" i="1"/>
  <c r="U104" i="1"/>
  <c r="V104" i="1" s="1"/>
  <c r="T104" i="1"/>
  <c r="X104" i="1" s="1"/>
  <c r="Y104" i="1" s="1"/>
  <c r="R104" i="1"/>
  <c r="S104" i="1" s="1"/>
  <c r="Q104" i="1"/>
  <c r="N104" i="1"/>
  <c r="K104" i="1"/>
  <c r="L104" i="1" s="1"/>
  <c r="M104" i="1" s="1"/>
  <c r="J104" i="1"/>
  <c r="I104" i="1"/>
  <c r="H104" i="1"/>
  <c r="E104" i="1"/>
  <c r="AP103" i="1"/>
  <c r="AQ103" i="1" s="1"/>
  <c r="AO103" i="1"/>
  <c r="AM103" i="1"/>
  <c r="AN103" i="1" s="1"/>
  <c r="AL103" i="1"/>
  <c r="AI103" i="1"/>
  <c r="AF103" i="1"/>
  <c r="AG103" i="1" s="1"/>
  <c r="AH103" i="1" s="1"/>
  <c r="AC103" i="1"/>
  <c r="Z103" i="1"/>
  <c r="W103" i="1"/>
  <c r="X103" i="1" s="1"/>
  <c r="Y103" i="1" s="1"/>
  <c r="T103" i="1"/>
  <c r="R103" i="1"/>
  <c r="S103" i="1" s="1"/>
  <c r="Q103" i="1"/>
  <c r="U103" i="1" s="1"/>
  <c r="V103" i="1" s="1"/>
  <c r="O103" i="1"/>
  <c r="P103" i="1" s="1"/>
  <c r="N103" i="1"/>
  <c r="K103" i="1"/>
  <c r="H103" i="1"/>
  <c r="I103" i="1" s="1"/>
  <c r="J103" i="1" s="1"/>
  <c r="E103" i="1"/>
  <c r="AO102" i="1"/>
  <c r="AM102" i="1"/>
  <c r="AN102" i="1" s="1"/>
  <c r="AL102" i="1"/>
  <c r="AP102" i="1" s="1"/>
  <c r="AQ102" i="1" s="1"/>
  <c r="AJ102" i="1"/>
  <c r="AK102" i="1" s="1"/>
  <c r="AI102" i="1"/>
  <c r="AF102" i="1"/>
  <c r="AD102" i="1"/>
  <c r="AE102" i="1" s="1"/>
  <c r="AC102" i="1"/>
  <c r="Z102" i="1"/>
  <c r="W102" i="1"/>
  <c r="U102" i="1"/>
  <c r="V102" i="1" s="1"/>
  <c r="T102" i="1"/>
  <c r="Q102" i="1"/>
  <c r="O102" i="1"/>
  <c r="P102" i="1" s="1"/>
  <c r="N102" i="1"/>
  <c r="R102" i="1" s="1"/>
  <c r="S102" i="1" s="1"/>
  <c r="L102" i="1"/>
  <c r="M102" i="1" s="1"/>
  <c r="K102" i="1"/>
  <c r="H102" i="1"/>
  <c r="I102" i="1" s="1"/>
  <c r="J102" i="1" s="1"/>
  <c r="E102" i="1"/>
  <c r="AO101" i="1"/>
  <c r="AP101" i="1" s="1"/>
  <c r="AQ101" i="1" s="1"/>
  <c r="AL101" i="1"/>
  <c r="AJ101" i="1"/>
  <c r="AK101" i="1" s="1"/>
  <c r="AI101" i="1"/>
  <c r="AM101" i="1" s="1"/>
  <c r="AN101" i="1" s="1"/>
  <c r="AH101" i="1"/>
  <c r="AG101" i="1"/>
  <c r="AF101" i="1"/>
  <c r="AC101" i="1"/>
  <c r="AD101" i="1" s="1"/>
  <c r="AE101" i="1" s="1"/>
  <c r="AB101" i="1"/>
  <c r="Z101" i="1"/>
  <c r="AA101" i="1" s="1"/>
  <c r="W101" i="1"/>
  <c r="T101" i="1"/>
  <c r="R101" i="1"/>
  <c r="S101" i="1" s="1"/>
  <c r="Q101" i="1"/>
  <c r="N101" i="1"/>
  <c r="L101" i="1"/>
  <c r="M101" i="1" s="1"/>
  <c r="K101" i="1"/>
  <c r="O101" i="1" s="1"/>
  <c r="P101" i="1" s="1"/>
  <c r="J101" i="1"/>
  <c r="I101" i="1"/>
  <c r="H101" i="1"/>
  <c r="E101" i="1"/>
  <c r="AO100" i="1"/>
  <c r="AP100" i="1" s="1"/>
  <c r="AQ100" i="1" s="1"/>
  <c r="AL100" i="1"/>
  <c r="AM100" i="1" s="1"/>
  <c r="AN100" i="1" s="1"/>
  <c r="AI100" i="1"/>
  <c r="AF100" i="1"/>
  <c r="AD100" i="1"/>
  <c r="AE100" i="1" s="1"/>
  <c r="AC100" i="1"/>
  <c r="Z100" i="1"/>
  <c r="AA100" i="1" s="1"/>
  <c r="AB100" i="1" s="1"/>
  <c r="X100" i="1"/>
  <c r="Y100" i="1" s="1"/>
  <c r="W100" i="1"/>
  <c r="T100" i="1"/>
  <c r="Q100" i="1"/>
  <c r="N100" i="1"/>
  <c r="O100" i="1" s="1"/>
  <c r="P100" i="1" s="1"/>
  <c r="K100" i="1"/>
  <c r="H100" i="1"/>
  <c r="E100" i="1"/>
  <c r="AO99" i="1"/>
  <c r="AL99" i="1"/>
  <c r="AJ99" i="1"/>
  <c r="AK99" i="1" s="1"/>
  <c r="AI99" i="1"/>
  <c r="AF99" i="1"/>
  <c r="AD99" i="1"/>
  <c r="AE99" i="1" s="1"/>
  <c r="AC99" i="1"/>
  <c r="AG99" i="1" s="1"/>
  <c r="AH99" i="1" s="1"/>
  <c r="AA99" i="1"/>
  <c r="AB99" i="1" s="1"/>
  <c r="Z99" i="1"/>
  <c r="W99" i="1"/>
  <c r="T99" i="1"/>
  <c r="U99" i="1" s="1"/>
  <c r="V99" i="1" s="1"/>
  <c r="Q99" i="1"/>
  <c r="N99" i="1"/>
  <c r="L99" i="1"/>
  <c r="M99" i="1" s="1"/>
  <c r="K99" i="1"/>
  <c r="J99" i="1"/>
  <c r="I99" i="1"/>
  <c r="H99" i="1"/>
  <c r="E99" i="1"/>
  <c r="AO98" i="1"/>
  <c r="AP98" i="1" s="1"/>
  <c r="AQ98" i="1" s="1"/>
  <c r="AL98" i="1"/>
  <c r="AI98" i="1"/>
  <c r="AH98" i="1"/>
  <c r="AF98" i="1"/>
  <c r="AG98" i="1" s="1"/>
  <c r="AC98" i="1"/>
  <c r="Z98" i="1"/>
  <c r="AD98" i="1" s="1"/>
  <c r="AE98" i="1" s="1"/>
  <c r="X98" i="1"/>
  <c r="Y98" i="1" s="1"/>
  <c r="W98" i="1"/>
  <c r="AA98" i="1" s="1"/>
  <c r="AB98" i="1" s="1"/>
  <c r="T98" i="1"/>
  <c r="Q98" i="1"/>
  <c r="R98" i="1" s="1"/>
  <c r="S98" i="1" s="1"/>
  <c r="N98" i="1"/>
  <c r="K98" i="1"/>
  <c r="L98" i="1" s="1"/>
  <c r="M98" i="1" s="1"/>
  <c r="H98" i="1"/>
  <c r="I98" i="1" s="1"/>
  <c r="J98" i="1" s="1"/>
  <c r="E98" i="1"/>
  <c r="AO97" i="1"/>
  <c r="AM97" i="1"/>
  <c r="AN97" i="1" s="1"/>
  <c r="AL97" i="1"/>
  <c r="AI97" i="1"/>
  <c r="AF97" i="1"/>
  <c r="AC97" i="1"/>
  <c r="AD97" i="1" s="1"/>
  <c r="AE97" i="1" s="1"/>
  <c r="AB97" i="1"/>
  <c r="Z97" i="1"/>
  <c r="W97" i="1"/>
  <c r="AA97" i="1" s="1"/>
  <c r="T97" i="1"/>
  <c r="U97" i="1" s="1"/>
  <c r="V97" i="1" s="1"/>
  <c r="Q97" i="1"/>
  <c r="R97" i="1" s="1"/>
  <c r="S97" i="1" s="1"/>
  <c r="N97" i="1"/>
  <c r="O97" i="1" s="1"/>
  <c r="P97" i="1" s="1"/>
  <c r="K97" i="1"/>
  <c r="H97" i="1"/>
  <c r="E97" i="1"/>
  <c r="AO96" i="1"/>
  <c r="AP96" i="1" s="1"/>
  <c r="AQ96" i="1" s="1"/>
  <c r="AL96" i="1"/>
  <c r="AI96" i="1"/>
  <c r="AJ96" i="1" s="1"/>
  <c r="AK96" i="1" s="1"/>
  <c r="AH96" i="1"/>
  <c r="AF96" i="1"/>
  <c r="AG96" i="1" s="1"/>
  <c r="AC96" i="1"/>
  <c r="Z96" i="1"/>
  <c r="AA96" i="1" s="1"/>
  <c r="AB96" i="1" s="1"/>
  <c r="W96" i="1"/>
  <c r="T96" i="1"/>
  <c r="X96" i="1" s="1"/>
  <c r="Y96" i="1" s="1"/>
  <c r="S96" i="1"/>
  <c r="R96" i="1"/>
  <c r="Q96" i="1"/>
  <c r="U96" i="1" s="1"/>
  <c r="V96" i="1" s="1"/>
  <c r="N96" i="1"/>
  <c r="O96" i="1" s="1"/>
  <c r="P96" i="1" s="1"/>
  <c r="K96" i="1"/>
  <c r="H96" i="1"/>
  <c r="E96" i="1"/>
  <c r="AO95" i="1"/>
  <c r="AL95" i="1"/>
  <c r="AM95" i="1" s="1"/>
  <c r="AN95" i="1" s="1"/>
  <c r="AK95" i="1"/>
  <c r="AI95" i="1"/>
  <c r="AJ95" i="1" s="1"/>
  <c r="AG95" i="1"/>
  <c r="AH95" i="1" s="1"/>
  <c r="AF95" i="1"/>
  <c r="AE95" i="1"/>
  <c r="AC95" i="1"/>
  <c r="AD95" i="1" s="1"/>
  <c r="Z95" i="1"/>
  <c r="AA95" i="1" s="1"/>
  <c r="AB95" i="1" s="1"/>
  <c r="Y95" i="1"/>
  <c r="W95" i="1"/>
  <c r="X95" i="1" s="1"/>
  <c r="U95" i="1"/>
  <c r="V95" i="1" s="1"/>
  <c r="T95" i="1"/>
  <c r="Q95" i="1"/>
  <c r="N95" i="1"/>
  <c r="O95" i="1" s="1"/>
  <c r="P95" i="1" s="1"/>
  <c r="M95" i="1"/>
  <c r="K95" i="1"/>
  <c r="L95" i="1" s="1"/>
  <c r="H95" i="1"/>
  <c r="E95" i="1"/>
  <c r="I95" i="1" s="1"/>
  <c r="J95" i="1" s="1"/>
  <c r="AO94" i="1"/>
  <c r="AL94" i="1"/>
  <c r="AM94" i="1" s="1"/>
  <c r="AN94" i="1" s="1"/>
  <c r="AI94" i="1"/>
  <c r="AJ94" i="1" s="1"/>
  <c r="AK94" i="1" s="1"/>
  <c r="AH94" i="1"/>
  <c r="AF94" i="1"/>
  <c r="AG94" i="1" s="1"/>
  <c r="AC94" i="1"/>
  <c r="AA94" i="1"/>
  <c r="AB94" i="1" s="1"/>
  <c r="Z94" i="1"/>
  <c r="AD94" i="1" s="1"/>
  <c r="AE94" i="1" s="1"/>
  <c r="W94" i="1"/>
  <c r="T94" i="1"/>
  <c r="U94" i="1" s="1"/>
  <c r="V94" i="1" s="1"/>
  <c r="Q94" i="1"/>
  <c r="N94" i="1"/>
  <c r="O94" i="1" s="1"/>
  <c r="P94" i="1" s="1"/>
  <c r="K94" i="1"/>
  <c r="L94" i="1" s="1"/>
  <c r="M94" i="1" s="1"/>
  <c r="J94" i="1"/>
  <c r="H94" i="1"/>
  <c r="I94" i="1" s="1"/>
  <c r="E94" i="1"/>
  <c r="AO93" i="1"/>
  <c r="AP93" i="1" s="1"/>
  <c r="AQ93" i="1" s="1"/>
  <c r="AL93" i="1"/>
  <c r="AI93" i="1"/>
  <c r="AG93" i="1"/>
  <c r="AH93" i="1" s="1"/>
  <c r="AF93" i="1"/>
  <c r="AC93" i="1"/>
  <c r="AD93" i="1" s="1"/>
  <c r="AE93" i="1" s="1"/>
  <c r="Z93" i="1"/>
  <c r="X93" i="1"/>
  <c r="Y93" i="1" s="1"/>
  <c r="W93" i="1"/>
  <c r="AA93" i="1" s="1"/>
  <c r="AB93" i="1" s="1"/>
  <c r="T93" i="1"/>
  <c r="Q93" i="1"/>
  <c r="R93" i="1" s="1"/>
  <c r="S93" i="1" s="1"/>
  <c r="N93" i="1"/>
  <c r="K93" i="1"/>
  <c r="I93" i="1"/>
  <c r="J93" i="1" s="1"/>
  <c r="H93" i="1"/>
  <c r="E93" i="1"/>
  <c r="AO92" i="1"/>
  <c r="AP92" i="1" s="1"/>
  <c r="AQ92" i="1" s="1"/>
  <c r="AN92" i="1"/>
  <c r="AL92" i="1"/>
  <c r="AM92" i="1" s="1"/>
  <c r="AJ92" i="1"/>
  <c r="AK92" i="1" s="1"/>
  <c r="AI92" i="1"/>
  <c r="AF92" i="1"/>
  <c r="AC92" i="1"/>
  <c r="AD92" i="1" s="1"/>
  <c r="AE92" i="1" s="1"/>
  <c r="AB92" i="1"/>
  <c r="Z92" i="1"/>
  <c r="AA92" i="1" s="1"/>
  <c r="X92" i="1"/>
  <c r="Y92" i="1" s="1"/>
  <c r="W92" i="1"/>
  <c r="V92" i="1"/>
  <c r="U92" i="1"/>
  <c r="T92" i="1"/>
  <c r="Q92" i="1"/>
  <c r="R92" i="1" s="1"/>
  <c r="S92" i="1" s="1"/>
  <c r="P92" i="1"/>
  <c r="N92" i="1"/>
  <c r="O92" i="1" s="1"/>
  <c r="L92" i="1"/>
  <c r="M92" i="1" s="1"/>
  <c r="K92" i="1"/>
  <c r="H92" i="1"/>
  <c r="I92" i="1" s="1"/>
  <c r="J92" i="1" s="1"/>
  <c r="E92" i="1"/>
  <c r="AQ91" i="1"/>
  <c r="AP91" i="1"/>
  <c r="AO91" i="1"/>
  <c r="AL91" i="1"/>
  <c r="AI91" i="1"/>
  <c r="AJ91" i="1" s="1"/>
  <c r="AK91" i="1" s="1"/>
  <c r="AF91" i="1"/>
  <c r="AC91" i="1"/>
  <c r="AD91" i="1" s="1"/>
  <c r="AE91" i="1" s="1"/>
  <c r="AA91" i="1"/>
  <c r="AB91" i="1" s="1"/>
  <c r="Z91" i="1"/>
  <c r="Y91" i="1"/>
  <c r="W91" i="1"/>
  <c r="X91" i="1" s="1"/>
  <c r="T91" i="1"/>
  <c r="S91" i="1"/>
  <c r="R91" i="1"/>
  <c r="Q91" i="1"/>
  <c r="U91" i="1" s="1"/>
  <c r="V91" i="1" s="1"/>
  <c r="N91" i="1"/>
  <c r="K91" i="1"/>
  <c r="L91" i="1" s="1"/>
  <c r="M91" i="1" s="1"/>
  <c r="J91" i="1"/>
  <c r="I91" i="1"/>
  <c r="H91" i="1"/>
  <c r="E91" i="1"/>
  <c r="AP90" i="1"/>
  <c r="AQ90" i="1" s="1"/>
  <c r="AO90" i="1"/>
  <c r="AM90" i="1"/>
  <c r="AN90" i="1" s="1"/>
  <c r="AL90" i="1"/>
  <c r="AI90" i="1"/>
  <c r="AH90" i="1"/>
  <c r="AF90" i="1"/>
  <c r="AG90" i="1" s="1"/>
  <c r="AC90" i="1"/>
  <c r="Z90" i="1"/>
  <c r="X90" i="1"/>
  <c r="Y90" i="1" s="1"/>
  <c r="W90" i="1"/>
  <c r="V90" i="1"/>
  <c r="T90" i="1"/>
  <c r="U90" i="1" s="1"/>
  <c r="R90" i="1"/>
  <c r="S90" i="1" s="1"/>
  <c r="Q90" i="1"/>
  <c r="P90" i="1"/>
  <c r="O90" i="1"/>
  <c r="N90" i="1"/>
  <c r="K90" i="1"/>
  <c r="J90" i="1"/>
  <c r="H90" i="1"/>
  <c r="I90" i="1" s="1"/>
  <c r="E90" i="1"/>
  <c r="AO89" i="1"/>
  <c r="AP89" i="1" s="1"/>
  <c r="AQ89" i="1" s="1"/>
  <c r="AM89" i="1"/>
  <c r="AN89" i="1" s="1"/>
  <c r="AL89" i="1"/>
  <c r="AJ89" i="1"/>
  <c r="AK89" i="1" s="1"/>
  <c r="AI89" i="1"/>
  <c r="AF89" i="1"/>
  <c r="AC89" i="1"/>
  <c r="AD89" i="1" s="1"/>
  <c r="AE89" i="1" s="1"/>
  <c r="Z89" i="1"/>
  <c r="W89" i="1"/>
  <c r="X89" i="1" s="1"/>
  <c r="Y89" i="1" s="1"/>
  <c r="U89" i="1"/>
  <c r="V89" i="1" s="1"/>
  <c r="T89" i="1"/>
  <c r="Q89" i="1"/>
  <c r="R89" i="1" s="1"/>
  <c r="S89" i="1" s="1"/>
  <c r="O89" i="1"/>
  <c r="P89" i="1" s="1"/>
  <c r="N89" i="1"/>
  <c r="L89" i="1"/>
  <c r="M89" i="1" s="1"/>
  <c r="K89" i="1"/>
  <c r="H89" i="1"/>
  <c r="I89" i="1" s="1"/>
  <c r="J89" i="1" s="1"/>
  <c r="E89" i="1"/>
  <c r="AO88" i="1"/>
  <c r="AP88" i="1" s="1"/>
  <c r="AQ88" i="1" s="1"/>
  <c r="AN88" i="1"/>
  <c r="AL88" i="1"/>
  <c r="AM88" i="1" s="1"/>
  <c r="AI88" i="1"/>
  <c r="AF88" i="1"/>
  <c r="AC88" i="1"/>
  <c r="AD88" i="1" s="1"/>
  <c r="AE88" i="1" s="1"/>
  <c r="AB88" i="1"/>
  <c r="Z88" i="1"/>
  <c r="AA88" i="1" s="1"/>
  <c r="Y88" i="1"/>
  <c r="X88" i="1"/>
  <c r="W88" i="1"/>
  <c r="T88" i="1"/>
  <c r="Q88" i="1"/>
  <c r="R88" i="1" s="1"/>
  <c r="S88" i="1" s="1"/>
  <c r="P88" i="1"/>
  <c r="N88" i="1"/>
  <c r="O88" i="1" s="1"/>
  <c r="K88" i="1"/>
  <c r="H88" i="1"/>
  <c r="E88" i="1"/>
  <c r="AO87" i="1"/>
  <c r="AL87" i="1"/>
  <c r="AM87" i="1" s="1"/>
  <c r="AN87" i="1" s="1"/>
  <c r="AK87" i="1"/>
  <c r="AI87" i="1"/>
  <c r="AJ87" i="1" s="1"/>
  <c r="AG87" i="1"/>
  <c r="AH87" i="1" s="1"/>
  <c r="AF87" i="1"/>
  <c r="AE87" i="1"/>
  <c r="AD87" i="1"/>
  <c r="AC87" i="1"/>
  <c r="Z87" i="1"/>
  <c r="AA87" i="1" s="1"/>
  <c r="AB87" i="1" s="1"/>
  <c r="Y87" i="1"/>
  <c r="W87" i="1"/>
  <c r="X87" i="1" s="1"/>
  <c r="U87" i="1"/>
  <c r="V87" i="1" s="1"/>
  <c r="T87" i="1"/>
  <c r="Q87" i="1"/>
  <c r="N87" i="1"/>
  <c r="O87" i="1" s="1"/>
  <c r="P87" i="1" s="1"/>
  <c r="M87" i="1"/>
  <c r="K87" i="1"/>
  <c r="L87" i="1" s="1"/>
  <c r="H87" i="1"/>
  <c r="E87" i="1"/>
  <c r="I87" i="1" s="1"/>
  <c r="J87" i="1" s="1"/>
  <c r="AO86" i="1"/>
  <c r="AL86" i="1"/>
  <c r="AM86" i="1" s="1"/>
  <c r="AN86" i="1" s="1"/>
  <c r="AJ86" i="1"/>
  <c r="AK86" i="1" s="1"/>
  <c r="AI86" i="1"/>
  <c r="AH86" i="1"/>
  <c r="AF86" i="1"/>
  <c r="AG86" i="1" s="1"/>
  <c r="AC86" i="1"/>
  <c r="AB86" i="1"/>
  <c r="AA86" i="1"/>
  <c r="Z86" i="1"/>
  <c r="AD86" i="1" s="1"/>
  <c r="AE86" i="1" s="1"/>
  <c r="W86" i="1"/>
  <c r="T86" i="1"/>
  <c r="U86" i="1" s="1"/>
  <c r="V86" i="1" s="1"/>
  <c r="Q86" i="1"/>
  <c r="N86" i="1"/>
  <c r="O86" i="1" s="1"/>
  <c r="P86" i="1" s="1"/>
  <c r="L86" i="1"/>
  <c r="M86" i="1" s="1"/>
  <c r="K86" i="1"/>
  <c r="J86" i="1"/>
  <c r="H86" i="1"/>
  <c r="I86" i="1" s="1"/>
  <c r="E86" i="1"/>
  <c r="AO85" i="1"/>
  <c r="AP85" i="1" s="1"/>
  <c r="AQ85" i="1" s="1"/>
  <c r="AL85" i="1"/>
  <c r="AI85" i="1"/>
  <c r="AG85" i="1"/>
  <c r="AH85" i="1" s="1"/>
  <c r="AF85" i="1"/>
  <c r="AC85" i="1"/>
  <c r="AD85" i="1" s="1"/>
  <c r="AE85" i="1" s="1"/>
  <c r="Z85" i="1"/>
  <c r="W85" i="1"/>
  <c r="AA85" i="1" s="1"/>
  <c r="AB85" i="1" s="1"/>
  <c r="T85" i="1"/>
  <c r="Q85" i="1"/>
  <c r="R85" i="1" s="1"/>
  <c r="S85" i="1" s="1"/>
  <c r="N85" i="1"/>
  <c r="K85" i="1"/>
  <c r="I85" i="1"/>
  <c r="J85" i="1" s="1"/>
  <c r="H85" i="1"/>
  <c r="E85" i="1"/>
  <c r="AO84" i="1"/>
  <c r="AP84" i="1" s="1"/>
  <c r="AQ84" i="1" s="1"/>
  <c r="AN84" i="1"/>
  <c r="AL84" i="1"/>
  <c r="AM84" i="1" s="1"/>
  <c r="AJ84" i="1"/>
  <c r="AK84" i="1" s="1"/>
  <c r="AI84" i="1"/>
  <c r="AF84" i="1"/>
  <c r="AC84" i="1"/>
  <c r="AD84" i="1" s="1"/>
  <c r="AE84" i="1" s="1"/>
  <c r="AB84" i="1"/>
  <c r="Z84" i="1"/>
  <c r="AA84" i="1" s="1"/>
  <c r="X84" i="1"/>
  <c r="Y84" i="1" s="1"/>
  <c r="W84" i="1"/>
  <c r="T84" i="1"/>
  <c r="U84" i="1" s="1"/>
  <c r="V84" i="1" s="1"/>
  <c r="Q84" i="1"/>
  <c r="R84" i="1" s="1"/>
  <c r="S84" i="1" s="1"/>
  <c r="P84" i="1"/>
  <c r="N84" i="1"/>
  <c r="O84" i="1" s="1"/>
  <c r="L84" i="1"/>
  <c r="M84" i="1" s="1"/>
  <c r="K84" i="1"/>
  <c r="H84" i="1"/>
  <c r="I84" i="1" s="1"/>
  <c r="J84" i="1" s="1"/>
  <c r="E84" i="1"/>
  <c r="AO82" i="1"/>
  <c r="AP82" i="1" s="1"/>
  <c r="AQ82" i="1" s="1"/>
  <c r="AL82" i="1"/>
  <c r="AI82" i="1"/>
  <c r="AF82" i="1"/>
  <c r="H82" i="1"/>
  <c r="E82" i="1"/>
  <c r="AO81" i="1"/>
  <c r="AP81" i="1" s="1"/>
  <c r="AQ81" i="1" s="1"/>
  <c r="AM81" i="1"/>
  <c r="AN81" i="1" s="1"/>
  <c r="AL81" i="1"/>
  <c r="AI81" i="1"/>
  <c r="AJ81" i="1" s="1"/>
  <c r="AK81" i="1" s="1"/>
  <c r="AF81" i="1"/>
  <c r="H81" i="1"/>
  <c r="E81" i="1"/>
  <c r="AP80" i="1"/>
  <c r="AQ80" i="1" s="1"/>
  <c r="AO80" i="1"/>
  <c r="AL80" i="1"/>
  <c r="AM80" i="1" s="1"/>
  <c r="AN80" i="1" s="1"/>
  <c r="AK80" i="1"/>
  <c r="AI80" i="1"/>
  <c r="AJ80" i="1" s="1"/>
  <c r="AG80" i="1"/>
  <c r="AH80" i="1" s="1"/>
  <c r="AF80" i="1"/>
  <c r="AC80" i="1"/>
  <c r="AD80" i="1" s="1"/>
  <c r="AE80" i="1" s="1"/>
  <c r="Z80" i="1"/>
  <c r="W80" i="1"/>
  <c r="V80" i="1"/>
  <c r="T80" i="1"/>
  <c r="Q80" i="1"/>
  <c r="U80" i="1" s="1"/>
  <c r="N80" i="1"/>
  <c r="M80" i="1"/>
  <c r="K80" i="1"/>
  <c r="L80" i="1" s="1"/>
  <c r="I80" i="1"/>
  <c r="J80" i="1" s="1"/>
  <c r="H80" i="1"/>
  <c r="E80" i="1"/>
  <c r="AP79" i="1"/>
  <c r="AQ79" i="1" s="1"/>
  <c r="AO79" i="1"/>
  <c r="AL79" i="1"/>
  <c r="AM79" i="1" s="1"/>
  <c r="AN79" i="1" s="1"/>
  <c r="AI79" i="1"/>
  <c r="AF79" i="1"/>
  <c r="AE79" i="1"/>
  <c r="AC79" i="1"/>
  <c r="Z79" i="1"/>
  <c r="AD79" i="1" s="1"/>
  <c r="W79" i="1"/>
  <c r="V79" i="1"/>
  <c r="T79" i="1"/>
  <c r="U79" i="1" s="1"/>
  <c r="Q79" i="1"/>
  <c r="N79" i="1"/>
  <c r="L79" i="1"/>
  <c r="M79" i="1" s="1"/>
  <c r="K79" i="1"/>
  <c r="H79" i="1"/>
  <c r="I79" i="1" s="1"/>
  <c r="J79" i="1" s="1"/>
  <c r="E79" i="1"/>
  <c r="AQ78" i="1"/>
  <c r="AO78" i="1"/>
  <c r="AP78" i="1" s="1"/>
  <c r="AN78" i="1"/>
  <c r="AM78" i="1"/>
  <c r="AL78" i="1"/>
  <c r="AJ78" i="1"/>
  <c r="AK78" i="1" s="1"/>
  <c r="AI78" i="1"/>
  <c r="AF78" i="1"/>
  <c r="AC78" i="1"/>
  <c r="Z78" i="1"/>
  <c r="W78" i="1"/>
  <c r="AA78" i="1" s="1"/>
  <c r="AB78" i="1" s="1"/>
  <c r="U78" i="1"/>
  <c r="V78" i="1" s="1"/>
  <c r="T78" i="1"/>
  <c r="X78" i="1" s="1"/>
  <c r="Y78" i="1" s="1"/>
  <c r="S78" i="1"/>
  <c r="Q78" i="1"/>
  <c r="R78" i="1" s="1"/>
  <c r="N78" i="1"/>
  <c r="K78" i="1"/>
  <c r="O78" i="1" s="1"/>
  <c r="P78" i="1" s="1"/>
  <c r="H78" i="1"/>
  <c r="E78" i="1"/>
  <c r="I78" i="1" s="1"/>
  <c r="J78" i="1" s="1"/>
  <c r="AO77" i="1"/>
  <c r="AL77" i="1"/>
  <c r="AK77" i="1"/>
  <c r="AI77" i="1"/>
  <c r="AF77" i="1"/>
  <c r="AJ77" i="1" s="1"/>
  <c r="AC77" i="1"/>
  <c r="AB77" i="1"/>
  <c r="Z77" i="1"/>
  <c r="AA77" i="1" s="1"/>
  <c r="W77" i="1"/>
  <c r="T77" i="1"/>
  <c r="R77" i="1"/>
  <c r="S77" i="1" s="1"/>
  <c r="Q77" i="1"/>
  <c r="N77" i="1"/>
  <c r="O77" i="1" s="1"/>
  <c r="P77" i="1" s="1"/>
  <c r="M77" i="1"/>
  <c r="L77" i="1"/>
  <c r="K77" i="1"/>
  <c r="J77" i="1"/>
  <c r="I77" i="1"/>
  <c r="H77" i="1"/>
  <c r="E77" i="1"/>
  <c r="AO76" i="1"/>
  <c r="AM76" i="1"/>
  <c r="AN76" i="1" s="1"/>
  <c r="AL76" i="1"/>
  <c r="AP76" i="1" s="1"/>
  <c r="AQ76" i="1" s="1"/>
  <c r="AI76" i="1"/>
  <c r="AJ76" i="1" s="1"/>
  <c r="AK76" i="1" s="1"/>
  <c r="AH76" i="1"/>
  <c r="AG76" i="1"/>
  <c r="AF76" i="1"/>
  <c r="AD76" i="1"/>
  <c r="AE76" i="1" s="1"/>
  <c r="AC76" i="1"/>
  <c r="Z76" i="1"/>
  <c r="W76" i="1"/>
  <c r="V76" i="1"/>
  <c r="T76" i="1"/>
  <c r="Q76" i="1"/>
  <c r="U76" i="1" s="1"/>
  <c r="N76" i="1"/>
  <c r="R76" i="1" s="1"/>
  <c r="S76" i="1" s="1"/>
  <c r="K76" i="1"/>
  <c r="L76" i="1" s="1"/>
  <c r="M76" i="1" s="1"/>
  <c r="H76" i="1"/>
  <c r="E76" i="1"/>
  <c r="I76" i="1" s="1"/>
  <c r="J76" i="1" s="1"/>
  <c r="AQ75" i="1"/>
  <c r="AO75" i="1"/>
  <c r="AL75" i="1"/>
  <c r="AP75" i="1" s="1"/>
  <c r="AI75" i="1"/>
  <c r="AJ75" i="1" s="1"/>
  <c r="AK75" i="1" s="1"/>
  <c r="AF75" i="1"/>
  <c r="AG75" i="1" s="1"/>
  <c r="AH75" i="1" s="1"/>
  <c r="AD75" i="1"/>
  <c r="AE75" i="1" s="1"/>
  <c r="AC75" i="1"/>
  <c r="AB75" i="1"/>
  <c r="AA75" i="1"/>
  <c r="Z75" i="1"/>
  <c r="W75" i="1"/>
  <c r="T75" i="1"/>
  <c r="Q75" i="1"/>
  <c r="N75" i="1"/>
  <c r="R75" i="1" s="1"/>
  <c r="S75" i="1" s="1"/>
  <c r="L75" i="1"/>
  <c r="M75" i="1" s="1"/>
  <c r="K75" i="1"/>
  <c r="H75" i="1"/>
  <c r="I75" i="1" s="1"/>
  <c r="J75" i="1" s="1"/>
  <c r="E75" i="1"/>
  <c r="AO74" i="1"/>
  <c r="AP74" i="1" s="1"/>
  <c r="AQ74" i="1" s="1"/>
  <c r="AL74" i="1"/>
  <c r="AI74" i="1"/>
  <c r="AM74" i="1" s="1"/>
  <c r="AN74" i="1" s="1"/>
  <c r="AG74" i="1"/>
  <c r="AH74" i="1" s="1"/>
  <c r="AF74" i="1"/>
  <c r="AC74" i="1"/>
  <c r="AD74" i="1" s="1"/>
  <c r="AE74" i="1" s="1"/>
  <c r="AA74" i="1"/>
  <c r="AB74" i="1" s="1"/>
  <c r="Z74" i="1"/>
  <c r="Y74" i="1"/>
  <c r="X74" i="1"/>
  <c r="W74" i="1"/>
  <c r="T74" i="1"/>
  <c r="Q74" i="1"/>
  <c r="P74" i="1"/>
  <c r="N74" i="1"/>
  <c r="K74" i="1"/>
  <c r="O74" i="1" s="1"/>
  <c r="I74" i="1"/>
  <c r="J74" i="1" s="1"/>
  <c r="H74" i="1"/>
  <c r="E74" i="1"/>
  <c r="AO73" i="1"/>
  <c r="AL73" i="1"/>
  <c r="AK73" i="1"/>
  <c r="AI73" i="1"/>
  <c r="AF73" i="1"/>
  <c r="AJ73" i="1" s="1"/>
  <c r="AD73" i="1"/>
  <c r="AE73" i="1" s="1"/>
  <c r="AC73" i="1"/>
  <c r="Z73" i="1"/>
  <c r="AA73" i="1" s="1"/>
  <c r="AB73" i="1" s="1"/>
  <c r="X73" i="1"/>
  <c r="Y73" i="1" s="1"/>
  <c r="W73" i="1"/>
  <c r="V73" i="1"/>
  <c r="U73" i="1"/>
  <c r="T73" i="1"/>
  <c r="Q73" i="1"/>
  <c r="N73" i="1"/>
  <c r="M73" i="1"/>
  <c r="K73" i="1"/>
  <c r="J73" i="1"/>
  <c r="I73" i="1"/>
  <c r="H73" i="1"/>
  <c r="L73" i="1" s="1"/>
  <c r="E73" i="1"/>
  <c r="AQ72" i="1"/>
  <c r="AP72" i="1"/>
  <c r="AO72" i="1"/>
  <c r="AL72" i="1"/>
  <c r="AI72" i="1"/>
  <c r="AH72" i="1"/>
  <c r="AF72" i="1"/>
  <c r="AC72" i="1"/>
  <c r="AG72" i="1" s="1"/>
  <c r="AA72" i="1"/>
  <c r="AB72" i="1" s="1"/>
  <c r="Z72" i="1"/>
  <c r="AD72" i="1" s="1"/>
  <c r="AE72" i="1" s="1"/>
  <c r="W72" i="1"/>
  <c r="X72" i="1" s="1"/>
  <c r="Y72" i="1" s="1"/>
  <c r="V72" i="1"/>
  <c r="U72" i="1"/>
  <c r="T72" i="1"/>
  <c r="R72" i="1"/>
  <c r="S72" i="1" s="1"/>
  <c r="Q72" i="1"/>
  <c r="N72" i="1"/>
  <c r="K72" i="1"/>
  <c r="J72" i="1"/>
  <c r="H72" i="1"/>
  <c r="E72" i="1"/>
  <c r="I72" i="1" s="1"/>
  <c r="AQ71" i="1"/>
  <c r="AP71" i="1"/>
  <c r="AO71" i="1"/>
  <c r="AM71" i="1"/>
  <c r="AN71" i="1" s="1"/>
  <c r="AL71" i="1"/>
  <c r="AI71" i="1"/>
  <c r="AF71" i="1"/>
  <c r="AC71" i="1"/>
  <c r="Z71" i="1"/>
  <c r="AD71" i="1" s="1"/>
  <c r="AE71" i="1" s="1"/>
  <c r="W71" i="1"/>
  <c r="AA71" i="1" s="1"/>
  <c r="AB71" i="1" s="1"/>
  <c r="T71" i="1"/>
  <c r="U71" i="1" s="1"/>
  <c r="V71" i="1" s="1"/>
  <c r="S71" i="1"/>
  <c r="R71" i="1"/>
  <c r="Q71" i="1"/>
  <c r="O71" i="1"/>
  <c r="P71" i="1" s="1"/>
  <c r="N71" i="1"/>
  <c r="K71" i="1"/>
  <c r="H71" i="1"/>
  <c r="E71" i="1"/>
  <c r="AO70" i="1"/>
  <c r="AP70" i="1" s="1"/>
  <c r="AQ70" i="1" s="1"/>
  <c r="AN70" i="1"/>
  <c r="AM70" i="1"/>
  <c r="AL70" i="1"/>
  <c r="AJ70" i="1"/>
  <c r="AK70" i="1" s="1"/>
  <c r="AI70" i="1"/>
  <c r="AF70" i="1"/>
  <c r="AC70" i="1"/>
  <c r="Z70" i="1"/>
  <c r="W70" i="1"/>
  <c r="AA70" i="1" s="1"/>
  <c r="AB70" i="1" s="1"/>
  <c r="T70" i="1"/>
  <c r="X70" i="1" s="1"/>
  <c r="Y70" i="1" s="1"/>
  <c r="Q70" i="1"/>
  <c r="R70" i="1" s="1"/>
  <c r="S70" i="1" s="1"/>
  <c r="P70" i="1"/>
  <c r="O70" i="1"/>
  <c r="N70" i="1"/>
  <c r="L70" i="1"/>
  <c r="M70" i="1" s="1"/>
  <c r="K70" i="1"/>
  <c r="I70" i="1"/>
  <c r="J70" i="1" s="1"/>
  <c r="H70" i="1"/>
  <c r="E70" i="1"/>
  <c r="AP69" i="1"/>
  <c r="AQ69" i="1" s="1"/>
  <c r="AO69" i="1"/>
  <c r="AL69" i="1"/>
  <c r="AM69" i="1" s="1"/>
  <c r="AN69" i="1" s="1"/>
  <c r="AK69" i="1"/>
  <c r="AJ69" i="1"/>
  <c r="AI69" i="1"/>
  <c r="AH69" i="1"/>
  <c r="AG69" i="1"/>
  <c r="AF69" i="1"/>
  <c r="AC69" i="1"/>
  <c r="Z69" i="1"/>
  <c r="W69" i="1"/>
  <c r="T69" i="1"/>
  <c r="X69" i="1" s="1"/>
  <c r="Y69" i="1" s="1"/>
  <c r="R69" i="1"/>
  <c r="S69" i="1" s="1"/>
  <c r="Q69" i="1"/>
  <c r="U69" i="1" s="1"/>
  <c r="V69" i="1" s="1"/>
  <c r="N69" i="1"/>
  <c r="O69" i="1" s="1"/>
  <c r="P69" i="1" s="1"/>
  <c r="M69" i="1"/>
  <c r="L69" i="1"/>
  <c r="K69" i="1"/>
  <c r="I69" i="1"/>
  <c r="J69" i="1" s="1"/>
  <c r="H69" i="1"/>
  <c r="E69" i="1"/>
  <c r="AO68" i="1"/>
  <c r="AL68" i="1"/>
  <c r="AP68" i="1" s="1"/>
  <c r="AQ68" i="1" s="1"/>
  <c r="AI68" i="1"/>
  <c r="AJ68" i="1" s="1"/>
  <c r="AK68" i="1" s="1"/>
  <c r="AH68" i="1"/>
  <c r="AG68" i="1"/>
  <c r="AF68" i="1"/>
  <c r="AD68" i="1"/>
  <c r="AE68" i="1" s="1"/>
  <c r="AC68" i="1"/>
  <c r="Z68" i="1"/>
  <c r="W68" i="1"/>
  <c r="V68" i="1"/>
  <c r="T68" i="1"/>
  <c r="Q68" i="1"/>
  <c r="U68" i="1" s="1"/>
  <c r="N68" i="1"/>
  <c r="R68" i="1" s="1"/>
  <c r="S68" i="1" s="1"/>
  <c r="K68" i="1"/>
  <c r="L68" i="1" s="1"/>
  <c r="M68" i="1" s="1"/>
  <c r="H68" i="1"/>
  <c r="E68" i="1"/>
  <c r="I68" i="1" s="1"/>
  <c r="J68" i="1" s="1"/>
  <c r="AO67" i="1"/>
  <c r="AP67" i="1" s="1"/>
  <c r="AQ67" i="1" s="1"/>
  <c r="AL67" i="1"/>
  <c r="AI67" i="1"/>
  <c r="AM67" i="1" s="1"/>
  <c r="AN67" i="1" s="1"/>
  <c r="AF67" i="1"/>
  <c r="AG67" i="1" s="1"/>
  <c r="AH67" i="1" s="1"/>
  <c r="AE67" i="1"/>
  <c r="AD67" i="1"/>
  <c r="AC67" i="1"/>
  <c r="AB67" i="1"/>
  <c r="AA67" i="1"/>
  <c r="Z67" i="1"/>
  <c r="W67" i="1"/>
  <c r="T67" i="1"/>
  <c r="Q67" i="1"/>
  <c r="R67" i="1" s="1"/>
  <c r="S67" i="1" s="1"/>
  <c r="N67" i="1"/>
  <c r="L67" i="1"/>
  <c r="M67" i="1" s="1"/>
  <c r="K67" i="1"/>
  <c r="O67" i="1" s="1"/>
  <c r="P67" i="1" s="1"/>
  <c r="H67" i="1"/>
  <c r="I67" i="1" s="1"/>
  <c r="J67" i="1" s="1"/>
  <c r="E67" i="1"/>
  <c r="AO66" i="1"/>
  <c r="AP66" i="1" s="1"/>
  <c r="AQ66" i="1" s="1"/>
  <c r="AL66" i="1"/>
  <c r="AM66" i="1" s="1"/>
  <c r="AN66" i="1" s="1"/>
  <c r="AI66" i="1"/>
  <c r="AG66" i="1"/>
  <c r="AH66" i="1" s="1"/>
  <c r="AF66" i="1"/>
  <c r="AJ66" i="1" s="1"/>
  <c r="AK66" i="1" s="1"/>
  <c r="AC66" i="1"/>
  <c r="AD66" i="1" s="1"/>
  <c r="AE66" i="1" s="1"/>
  <c r="AB66" i="1"/>
  <c r="AA66" i="1"/>
  <c r="Z66" i="1"/>
  <c r="Y66" i="1"/>
  <c r="X66" i="1"/>
  <c r="W66" i="1"/>
  <c r="T66" i="1"/>
  <c r="Q66" i="1"/>
  <c r="P66" i="1"/>
  <c r="N66" i="1"/>
  <c r="O66" i="1" s="1"/>
  <c r="K66" i="1"/>
  <c r="I66" i="1"/>
  <c r="J66" i="1" s="1"/>
  <c r="H66" i="1"/>
  <c r="L66" i="1" s="1"/>
  <c r="M66" i="1" s="1"/>
  <c r="E66" i="1"/>
  <c r="AO65" i="1"/>
  <c r="AL65" i="1"/>
  <c r="AK65" i="1"/>
  <c r="AI65" i="1"/>
  <c r="AJ65" i="1" s="1"/>
  <c r="AF65" i="1"/>
  <c r="AD65" i="1"/>
  <c r="AE65" i="1" s="1"/>
  <c r="AC65" i="1"/>
  <c r="AG65" i="1" s="1"/>
  <c r="AH65" i="1" s="1"/>
  <c r="Z65" i="1"/>
  <c r="AA65" i="1" s="1"/>
  <c r="AB65" i="1" s="1"/>
  <c r="Y65" i="1"/>
  <c r="X65" i="1"/>
  <c r="W65" i="1"/>
  <c r="U65" i="1"/>
  <c r="V65" i="1" s="1"/>
  <c r="T65" i="1"/>
  <c r="Q65" i="1"/>
  <c r="N65" i="1"/>
  <c r="M65" i="1"/>
  <c r="K65" i="1"/>
  <c r="L65" i="1" s="1"/>
  <c r="J65" i="1"/>
  <c r="I65" i="1"/>
  <c r="H65" i="1"/>
  <c r="E65" i="1"/>
  <c r="AP64" i="1"/>
  <c r="AQ64" i="1" s="1"/>
  <c r="AO64" i="1"/>
  <c r="AL64" i="1"/>
  <c r="AI64" i="1"/>
  <c r="AF64" i="1"/>
  <c r="AG64" i="1" s="1"/>
  <c r="AH64" i="1" s="1"/>
  <c r="AC64" i="1"/>
  <c r="Z64" i="1"/>
  <c r="AD64" i="1" s="1"/>
  <c r="AE64" i="1" s="1"/>
  <c r="W64" i="1"/>
  <c r="X64" i="1" s="1"/>
  <c r="Y64" i="1" s="1"/>
  <c r="V64" i="1"/>
  <c r="U64" i="1"/>
  <c r="T64" i="1"/>
  <c r="R64" i="1"/>
  <c r="S64" i="1" s="1"/>
  <c r="Q64" i="1"/>
  <c r="N64" i="1"/>
  <c r="K64" i="1"/>
  <c r="H64" i="1"/>
  <c r="I64" i="1" s="1"/>
  <c r="J64" i="1" s="1"/>
  <c r="E64" i="1"/>
  <c r="AQ63" i="1"/>
  <c r="AP63" i="1"/>
  <c r="AO63" i="1"/>
  <c r="AN63" i="1"/>
  <c r="AM63" i="1"/>
  <c r="AL63" i="1"/>
  <c r="AJ63" i="1"/>
  <c r="AK63" i="1" s="1"/>
  <c r="AI63" i="1"/>
  <c r="AF63" i="1"/>
  <c r="AG63" i="1" s="1"/>
  <c r="AH63" i="1" s="1"/>
  <c r="AE63" i="1"/>
  <c r="AC63" i="1"/>
  <c r="AD63" i="1" s="1"/>
  <c r="AB63" i="1"/>
  <c r="Z63" i="1"/>
  <c r="W63" i="1"/>
  <c r="AA63" i="1" s="1"/>
  <c r="T63" i="1"/>
  <c r="U63" i="1" s="1"/>
  <c r="V63" i="1" s="1"/>
  <c r="S63" i="1"/>
  <c r="R63" i="1"/>
  <c r="Q63" i="1"/>
  <c r="P63" i="1"/>
  <c r="O63" i="1"/>
  <c r="N63" i="1"/>
  <c r="L63" i="1"/>
  <c r="M63" i="1" s="1"/>
  <c r="K63" i="1"/>
  <c r="H63" i="1"/>
  <c r="E63" i="1"/>
  <c r="AO62" i="1"/>
  <c r="AP62" i="1" s="1"/>
  <c r="AQ62" i="1" s="1"/>
  <c r="AN62" i="1"/>
  <c r="AM62" i="1"/>
  <c r="AL62" i="1"/>
  <c r="AK62" i="1"/>
  <c r="AJ62" i="1"/>
  <c r="AI62" i="1"/>
  <c r="AF62" i="1"/>
  <c r="AC62" i="1"/>
  <c r="AD62" i="1" s="1"/>
  <c r="AE62" i="1" s="1"/>
  <c r="AB62" i="1"/>
  <c r="Z62" i="1"/>
  <c r="AA62" i="1" s="1"/>
  <c r="W62" i="1"/>
  <c r="T62" i="1"/>
  <c r="X62" i="1" s="1"/>
  <c r="Y62" i="1" s="1"/>
  <c r="Q62" i="1"/>
  <c r="R62" i="1" s="1"/>
  <c r="S62" i="1" s="1"/>
  <c r="P62" i="1"/>
  <c r="O62" i="1"/>
  <c r="N62" i="1"/>
  <c r="M62" i="1"/>
  <c r="L62" i="1"/>
  <c r="K62" i="1"/>
  <c r="I62" i="1"/>
  <c r="J62" i="1" s="1"/>
  <c r="H62" i="1"/>
  <c r="E62" i="1"/>
  <c r="AP61" i="1"/>
  <c r="AQ61" i="1" s="1"/>
  <c r="AO61" i="1"/>
  <c r="AL61" i="1"/>
  <c r="AM61" i="1" s="1"/>
  <c r="AN61" i="1" s="1"/>
  <c r="AK61" i="1"/>
  <c r="AJ61" i="1"/>
  <c r="AI61" i="1"/>
  <c r="AG61" i="1"/>
  <c r="AH61" i="1" s="1"/>
  <c r="AF61" i="1"/>
  <c r="AD61" i="1"/>
  <c r="AE61" i="1" s="1"/>
  <c r="AC61" i="1"/>
  <c r="Z61" i="1"/>
  <c r="AA61" i="1" s="1"/>
  <c r="AB61" i="1" s="1"/>
  <c r="W61" i="1"/>
  <c r="X61" i="1" s="1"/>
  <c r="Y61" i="1" s="1"/>
  <c r="V61" i="1"/>
  <c r="T61" i="1"/>
  <c r="R61" i="1"/>
  <c r="S61" i="1" s="1"/>
  <c r="Q61" i="1"/>
  <c r="U61" i="1" s="1"/>
  <c r="N61" i="1"/>
  <c r="O61" i="1" s="1"/>
  <c r="P61" i="1" s="1"/>
  <c r="M61" i="1"/>
  <c r="L61" i="1"/>
  <c r="K61" i="1"/>
  <c r="I61" i="1"/>
  <c r="J61" i="1" s="1"/>
  <c r="H61" i="1"/>
  <c r="E61" i="1"/>
  <c r="AO60" i="1"/>
  <c r="AL60" i="1"/>
  <c r="AP60" i="1" s="1"/>
  <c r="AQ60" i="1" s="1"/>
  <c r="AI60" i="1"/>
  <c r="AJ60" i="1" s="1"/>
  <c r="AK60" i="1" s="1"/>
  <c r="AH60" i="1"/>
  <c r="AG60" i="1"/>
  <c r="AF60" i="1"/>
  <c r="AE60" i="1"/>
  <c r="AD60" i="1"/>
  <c r="AC60" i="1"/>
  <c r="Z60" i="1"/>
  <c r="W60" i="1"/>
  <c r="X60" i="1" s="1"/>
  <c r="Y60" i="1" s="1"/>
  <c r="V60" i="1"/>
  <c r="T60" i="1"/>
  <c r="U60" i="1" s="1"/>
  <c r="Q60" i="1"/>
  <c r="P60" i="1"/>
  <c r="N60" i="1"/>
  <c r="R60" i="1" s="1"/>
  <c r="S60" i="1" s="1"/>
  <c r="K60" i="1"/>
  <c r="L60" i="1" s="1"/>
  <c r="M60" i="1" s="1"/>
  <c r="J60" i="1"/>
  <c r="I60" i="1"/>
  <c r="H60" i="1"/>
  <c r="E60" i="1"/>
  <c r="AP59" i="1"/>
  <c r="AQ59" i="1" s="1"/>
  <c r="AO59" i="1"/>
  <c r="AM59" i="1"/>
  <c r="AN59" i="1" s="1"/>
  <c r="AL59" i="1"/>
  <c r="AI59" i="1"/>
  <c r="AJ59" i="1" s="1"/>
  <c r="AK59" i="1" s="1"/>
  <c r="AH59" i="1"/>
  <c r="AF59" i="1"/>
  <c r="AG59" i="1" s="1"/>
  <c r="AC59" i="1"/>
  <c r="Z59" i="1"/>
  <c r="AD59" i="1" s="1"/>
  <c r="AE59" i="1" s="1"/>
  <c r="W59" i="1"/>
  <c r="X59" i="1" s="1"/>
  <c r="Y59" i="1" s="1"/>
  <c r="V59" i="1"/>
  <c r="U59" i="1"/>
  <c r="T59" i="1"/>
  <c r="R59" i="1"/>
  <c r="S59" i="1" s="1"/>
  <c r="Q59" i="1"/>
  <c r="O59" i="1"/>
  <c r="P59" i="1" s="1"/>
  <c r="N59" i="1"/>
  <c r="K59" i="1"/>
  <c r="L59" i="1" s="1"/>
  <c r="M59" i="1" s="1"/>
  <c r="H59" i="1"/>
  <c r="E59" i="1"/>
  <c r="AQ58" i="1"/>
  <c r="AP58" i="1"/>
  <c r="AO58" i="1"/>
  <c r="AN58" i="1"/>
  <c r="AM58" i="1"/>
  <c r="AL58" i="1"/>
  <c r="AI58" i="1"/>
  <c r="AF58" i="1"/>
  <c r="AG58" i="1" s="1"/>
  <c r="AH58" i="1" s="1"/>
  <c r="AC58" i="1"/>
  <c r="AD58" i="1" s="1"/>
  <c r="AE58" i="1" s="1"/>
  <c r="AB58" i="1"/>
  <c r="Z58" i="1"/>
  <c r="X58" i="1"/>
  <c r="Y58" i="1" s="1"/>
  <c r="W58" i="1"/>
  <c r="AA58" i="1" s="1"/>
  <c r="T58" i="1"/>
  <c r="U58" i="1" s="1"/>
  <c r="V58" i="1" s="1"/>
  <c r="S58" i="1"/>
  <c r="R58" i="1"/>
  <c r="Q58" i="1"/>
  <c r="P58" i="1"/>
  <c r="O58" i="1"/>
  <c r="N58" i="1"/>
  <c r="K58" i="1"/>
  <c r="H58" i="1"/>
  <c r="I58" i="1" s="1"/>
  <c r="J58" i="1" s="1"/>
  <c r="E58" i="1"/>
  <c r="AO57" i="1"/>
  <c r="AP57" i="1" s="1"/>
  <c r="AQ57" i="1" s="1"/>
  <c r="AN57" i="1"/>
  <c r="AM57" i="1"/>
  <c r="AL57" i="1"/>
  <c r="AJ57" i="1"/>
  <c r="AK57" i="1" s="1"/>
  <c r="AI57" i="1"/>
  <c r="AG57" i="1"/>
  <c r="AH57" i="1" s="1"/>
  <c r="AF57" i="1"/>
  <c r="AC57" i="1"/>
  <c r="AD57" i="1" s="1"/>
  <c r="AE57" i="1" s="1"/>
  <c r="AB57" i="1"/>
  <c r="Z57" i="1"/>
  <c r="W57" i="1"/>
  <c r="AA57" i="1" s="1"/>
  <c r="T57" i="1"/>
  <c r="X57" i="1" s="1"/>
  <c r="Y57" i="1" s="1"/>
  <c r="Q57" i="1"/>
  <c r="R57" i="1" s="1"/>
  <c r="S57" i="1" s="1"/>
  <c r="P57" i="1"/>
  <c r="O57" i="1"/>
  <c r="N57" i="1"/>
  <c r="L57" i="1"/>
  <c r="M57" i="1" s="1"/>
  <c r="K57" i="1"/>
  <c r="I57" i="1"/>
  <c r="J57" i="1" s="1"/>
  <c r="H57" i="1"/>
  <c r="E57" i="1"/>
  <c r="AO56" i="1"/>
  <c r="AP56" i="1" s="1"/>
  <c r="AQ56" i="1" s="1"/>
  <c r="AL56" i="1"/>
  <c r="AM56" i="1" s="1"/>
  <c r="AN56" i="1" s="1"/>
  <c r="AK56" i="1"/>
  <c r="AJ56" i="1"/>
  <c r="AI56" i="1"/>
  <c r="AH56" i="1"/>
  <c r="AG56" i="1"/>
  <c r="AF56" i="1"/>
  <c r="AD56" i="1"/>
  <c r="AE56" i="1" s="1"/>
  <c r="AC56" i="1"/>
  <c r="Z56" i="1"/>
  <c r="AA56" i="1" s="1"/>
  <c r="AB56" i="1" s="1"/>
  <c r="Y56" i="1"/>
  <c r="W56" i="1"/>
  <c r="V56" i="1"/>
  <c r="T56" i="1"/>
  <c r="X56" i="1" s="1"/>
  <c r="Q56" i="1"/>
  <c r="U56" i="1" s="1"/>
  <c r="N56" i="1"/>
  <c r="O56" i="1" s="1"/>
  <c r="P56" i="1" s="1"/>
  <c r="M56" i="1"/>
  <c r="L56" i="1"/>
  <c r="K56" i="1"/>
  <c r="J56" i="1"/>
  <c r="I56" i="1"/>
  <c r="H56" i="1"/>
  <c r="E56" i="1"/>
  <c r="AO55" i="1"/>
  <c r="AL55" i="1"/>
  <c r="AP55" i="1" s="1"/>
  <c r="AQ55" i="1" s="1"/>
  <c r="AI55" i="1"/>
  <c r="AJ55" i="1" s="1"/>
  <c r="AK55" i="1" s="1"/>
  <c r="AH55" i="1"/>
  <c r="AG55" i="1"/>
  <c r="AF55" i="1"/>
  <c r="AD55" i="1"/>
  <c r="AE55" i="1" s="1"/>
  <c r="AC55" i="1"/>
  <c r="AA55" i="1"/>
  <c r="AB55" i="1" s="1"/>
  <c r="Z55" i="1"/>
  <c r="W55" i="1"/>
  <c r="X55" i="1" s="1"/>
  <c r="Y55" i="1" s="1"/>
  <c r="T55" i="1"/>
  <c r="U55" i="1" s="1"/>
  <c r="V55" i="1" s="1"/>
  <c r="Q55" i="1"/>
  <c r="N55" i="1"/>
  <c r="R55" i="1" s="1"/>
  <c r="S55" i="1" s="1"/>
  <c r="K55" i="1"/>
  <c r="L55" i="1" s="1"/>
  <c r="M55" i="1" s="1"/>
  <c r="H55" i="1"/>
  <c r="E55" i="1"/>
  <c r="I55" i="1" s="1"/>
  <c r="J55" i="1" s="1"/>
  <c r="AQ54" i="1"/>
  <c r="AO54" i="1"/>
  <c r="AP54" i="1" s="1"/>
  <c r="AL54" i="1"/>
  <c r="AI54" i="1"/>
  <c r="AM54" i="1" s="1"/>
  <c r="AN54" i="1" s="1"/>
  <c r="AF54" i="1"/>
  <c r="AG54" i="1" s="1"/>
  <c r="AH54" i="1" s="1"/>
  <c r="AE54" i="1"/>
  <c r="AD54" i="1"/>
  <c r="AC54" i="1"/>
  <c r="AA54" i="1"/>
  <c r="AB54" i="1" s="1"/>
  <c r="Z54" i="1"/>
  <c r="X54" i="1"/>
  <c r="Y54" i="1" s="1"/>
  <c r="W54" i="1"/>
  <c r="T54" i="1"/>
  <c r="U54" i="1" s="1"/>
  <c r="V54" i="1" s="1"/>
  <c r="S54" i="1"/>
  <c r="Q54" i="1"/>
  <c r="R54" i="1" s="1"/>
  <c r="N54" i="1"/>
  <c r="K54" i="1"/>
  <c r="O54" i="1" s="1"/>
  <c r="P54" i="1" s="1"/>
  <c r="H54" i="1"/>
  <c r="I54" i="1" s="1"/>
  <c r="J54" i="1" s="1"/>
  <c r="E54" i="1"/>
  <c r="AO53" i="1"/>
  <c r="AP53" i="1" s="1"/>
  <c r="AQ53" i="1" s="1"/>
  <c r="AL53" i="1"/>
  <c r="AM53" i="1" s="1"/>
  <c r="AN53" i="1" s="1"/>
  <c r="AK53" i="1"/>
  <c r="AI53" i="1"/>
  <c r="AG53" i="1"/>
  <c r="AH53" i="1" s="1"/>
  <c r="AF53" i="1"/>
  <c r="AJ53" i="1" s="1"/>
  <c r="AC53" i="1"/>
  <c r="AD53" i="1" s="1"/>
  <c r="AE53" i="1" s="1"/>
  <c r="AB53" i="1"/>
  <c r="AA53" i="1"/>
  <c r="Z53" i="1"/>
  <c r="Y53" i="1"/>
  <c r="X53" i="1"/>
  <c r="W53" i="1"/>
  <c r="U53" i="1"/>
  <c r="V53" i="1" s="1"/>
  <c r="T53" i="1"/>
  <c r="Q53" i="1"/>
  <c r="R53" i="1" s="1"/>
  <c r="S53" i="1" s="1"/>
  <c r="N53" i="1"/>
  <c r="O53" i="1" s="1"/>
  <c r="P53" i="1" s="1"/>
  <c r="M53" i="1"/>
  <c r="K53" i="1"/>
  <c r="I53" i="1"/>
  <c r="J53" i="1" s="1"/>
  <c r="H53" i="1"/>
  <c r="L53" i="1" s="1"/>
  <c r="E53" i="1"/>
  <c r="AP52" i="1"/>
  <c r="AQ52" i="1" s="1"/>
  <c r="AO52" i="1"/>
  <c r="AL52" i="1"/>
  <c r="AM52" i="1" s="1"/>
  <c r="AN52" i="1" s="1"/>
  <c r="AK52" i="1"/>
  <c r="AI52" i="1"/>
  <c r="AJ52" i="1" s="1"/>
  <c r="AH52" i="1"/>
  <c r="AF52" i="1"/>
  <c r="AC52" i="1"/>
  <c r="AG52" i="1" s="1"/>
  <c r="Z52" i="1"/>
  <c r="AA52" i="1" s="1"/>
  <c r="AB52" i="1" s="1"/>
  <c r="Y52" i="1"/>
  <c r="X52" i="1"/>
  <c r="W52" i="1"/>
  <c r="V52" i="1"/>
  <c r="U52" i="1"/>
  <c r="T52" i="1"/>
  <c r="R52" i="1"/>
  <c r="S52" i="1" s="1"/>
  <c r="Q52" i="1"/>
  <c r="N52" i="1"/>
  <c r="O52" i="1" s="1"/>
  <c r="P52" i="1" s="1"/>
  <c r="M52" i="1"/>
  <c r="K52" i="1"/>
  <c r="J52" i="1"/>
  <c r="I52" i="1"/>
  <c r="H52" i="1"/>
  <c r="L52" i="1" s="1"/>
  <c r="E52" i="1"/>
  <c r="AP51" i="1"/>
  <c r="AQ51" i="1" s="1"/>
  <c r="AO51" i="1"/>
  <c r="AM51" i="1"/>
  <c r="AN51" i="1" s="1"/>
  <c r="AL51" i="1"/>
  <c r="AI51" i="1"/>
  <c r="AJ51" i="1" s="1"/>
  <c r="AK51" i="1" s="1"/>
  <c r="AH51" i="1"/>
  <c r="AF51" i="1"/>
  <c r="AC51" i="1"/>
  <c r="AG51" i="1" s="1"/>
  <c r="Z51" i="1"/>
  <c r="AD51" i="1" s="1"/>
  <c r="AE51" i="1" s="1"/>
  <c r="W51" i="1"/>
  <c r="X51" i="1" s="1"/>
  <c r="Y51" i="1" s="1"/>
  <c r="V51" i="1"/>
  <c r="U51" i="1"/>
  <c r="T51" i="1"/>
  <c r="R51" i="1"/>
  <c r="S51" i="1" s="1"/>
  <c r="Q51" i="1"/>
  <c r="O51" i="1"/>
  <c r="P51" i="1" s="1"/>
  <c r="N51" i="1"/>
  <c r="K51" i="1"/>
  <c r="L51" i="1" s="1"/>
  <c r="M51" i="1" s="1"/>
  <c r="J51" i="1"/>
  <c r="H51" i="1"/>
  <c r="E51" i="1"/>
  <c r="I51" i="1" s="1"/>
  <c r="AQ50" i="1"/>
  <c r="AP50" i="1"/>
  <c r="AO50" i="1"/>
  <c r="AN50" i="1"/>
  <c r="AM50" i="1"/>
  <c r="AL50" i="1"/>
  <c r="AJ50" i="1"/>
  <c r="AK50" i="1" s="1"/>
  <c r="AI50" i="1"/>
  <c r="AF50" i="1"/>
  <c r="AG50" i="1" s="1"/>
  <c r="AH50" i="1" s="1"/>
  <c r="AE50" i="1"/>
  <c r="AC50" i="1"/>
  <c r="AB50" i="1"/>
  <c r="Z50" i="1"/>
  <c r="AD50" i="1" s="1"/>
  <c r="W50" i="1"/>
  <c r="AA50" i="1" s="1"/>
  <c r="T50" i="1"/>
  <c r="U50" i="1" s="1"/>
  <c r="V50" i="1" s="1"/>
  <c r="S50" i="1"/>
  <c r="R50" i="1"/>
  <c r="Q50" i="1"/>
  <c r="P50" i="1"/>
  <c r="O50" i="1"/>
  <c r="N50" i="1"/>
  <c r="L50" i="1"/>
  <c r="M50" i="1" s="1"/>
  <c r="K50" i="1"/>
  <c r="H50" i="1"/>
  <c r="E50" i="1"/>
  <c r="AO49" i="1"/>
  <c r="AP49" i="1" s="1"/>
  <c r="AQ49" i="1" s="1"/>
  <c r="AN49" i="1"/>
  <c r="AM49" i="1"/>
  <c r="AL49" i="1"/>
  <c r="AK49" i="1"/>
  <c r="AJ49" i="1"/>
  <c r="AI49" i="1"/>
  <c r="AF49" i="1"/>
  <c r="AC49" i="1"/>
  <c r="AD49" i="1" s="1"/>
  <c r="AE49" i="1" s="1"/>
  <c r="AB49" i="1"/>
  <c r="Z49" i="1"/>
  <c r="W49" i="1"/>
  <c r="AA49" i="1" s="1"/>
  <c r="T49" i="1"/>
  <c r="X49" i="1" s="1"/>
  <c r="Y49" i="1" s="1"/>
  <c r="Q49" i="1"/>
  <c r="R49" i="1" s="1"/>
  <c r="S49" i="1" s="1"/>
  <c r="P49" i="1"/>
  <c r="O49" i="1"/>
  <c r="N49" i="1"/>
  <c r="M49" i="1"/>
  <c r="L49" i="1"/>
  <c r="K49" i="1"/>
  <c r="I49" i="1"/>
  <c r="J49" i="1" s="1"/>
  <c r="H49" i="1"/>
  <c r="E49" i="1"/>
  <c r="AO48" i="1"/>
  <c r="AL48" i="1"/>
  <c r="AM48" i="1" s="1"/>
  <c r="AN48" i="1" s="1"/>
  <c r="AK48" i="1"/>
  <c r="AJ48" i="1"/>
  <c r="AI48" i="1"/>
  <c r="AG48" i="1"/>
  <c r="AH48" i="1" s="1"/>
  <c r="AF48" i="1"/>
  <c r="AD48" i="1"/>
  <c r="AE48" i="1" s="1"/>
  <c r="AC48" i="1"/>
  <c r="Z48" i="1"/>
  <c r="AA48" i="1" s="1"/>
  <c r="AB48" i="1" s="1"/>
  <c r="W48" i="1"/>
  <c r="V48" i="1"/>
  <c r="T48" i="1"/>
  <c r="X48" i="1" s="1"/>
  <c r="Y48" i="1" s="1"/>
  <c r="Q48" i="1"/>
  <c r="U48" i="1" s="1"/>
  <c r="N48" i="1"/>
  <c r="O48" i="1" s="1"/>
  <c r="P48" i="1" s="1"/>
  <c r="M48" i="1"/>
  <c r="L48" i="1"/>
  <c r="K48" i="1"/>
  <c r="I48" i="1"/>
  <c r="J48" i="1" s="1"/>
  <c r="H48" i="1"/>
  <c r="E48" i="1"/>
  <c r="AO47" i="1"/>
  <c r="AL47" i="1"/>
  <c r="AP47" i="1" s="1"/>
  <c r="AQ47" i="1" s="1"/>
  <c r="AI47" i="1"/>
  <c r="AJ47" i="1" s="1"/>
  <c r="AK47" i="1" s="1"/>
  <c r="AH47" i="1"/>
  <c r="AG47" i="1"/>
  <c r="AF47" i="1"/>
  <c r="AE47" i="1"/>
  <c r="AD47" i="1"/>
  <c r="AC47" i="1"/>
  <c r="Z47" i="1"/>
  <c r="W47" i="1"/>
  <c r="X47" i="1" s="1"/>
  <c r="Y47" i="1" s="1"/>
  <c r="V47" i="1"/>
  <c r="T47" i="1"/>
  <c r="Q47" i="1"/>
  <c r="U47" i="1" s="1"/>
  <c r="N47" i="1"/>
  <c r="R47" i="1" s="1"/>
  <c r="S47" i="1" s="1"/>
  <c r="K47" i="1"/>
  <c r="L47" i="1" s="1"/>
  <c r="M47" i="1" s="1"/>
  <c r="H47" i="1"/>
  <c r="E47" i="1"/>
  <c r="I47" i="1" s="1"/>
  <c r="J47" i="1" s="1"/>
  <c r="AQ46" i="1"/>
  <c r="AO46" i="1"/>
  <c r="AL46" i="1"/>
  <c r="AP46" i="1" s="1"/>
  <c r="AI46" i="1"/>
  <c r="AM46" i="1" s="1"/>
  <c r="AN46" i="1" s="1"/>
  <c r="AF46" i="1"/>
  <c r="AG46" i="1" s="1"/>
  <c r="AH46" i="1" s="1"/>
  <c r="AE46" i="1"/>
  <c r="AD46" i="1"/>
  <c r="AC46" i="1"/>
  <c r="AA46" i="1"/>
  <c r="AB46" i="1" s="1"/>
  <c r="Z46" i="1"/>
  <c r="X46" i="1"/>
  <c r="Y46" i="1" s="1"/>
  <c r="W46" i="1"/>
  <c r="T46" i="1"/>
  <c r="U46" i="1" s="1"/>
  <c r="V46" i="1" s="1"/>
  <c r="S46" i="1"/>
  <c r="Q46" i="1"/>
  <c r="N46" i="1"/>
  <c r="R46" i="1" s="1"/>
  <c r="K46" i="1"/>
  <c r="O46" i="1" s="1"/>
  <c r="P46" i="1" s="1"/>
  <c r="H46" i="1"/>
  <c r="I46" i="1" s="1"/>
  <c r="J46" i="1" s="1"/>
  <c r="E46" i="1"/>
  <c r="AO45" i="1"/>
  <c r="AP45" i="1" s="1"/>
  <c r="AQ45" i="1" s="1"/>
  <c r="AL45" i="1"/>
  <c r="AI45" i="1"/>
  <c r="AM45" i="1" s="1"/>
  <c r="AN45" i="1" s="1"/>
  <c r="AF45" i="1"/>
  <c r="AJ45" i="1" s="1"/>
  <c r="AK45" i="1" s="1"/>
  <c r="AC45" i="1"/>
  <c r="AD45" i="1" s="1"/>
  <c r="AE45" i="1" s="1"/>
  <c r="AB45" i="1"/>
  <c r="AA45" i="1"/>
  <c r="Z45" i="1"/>
  <c r="X45" i="1"/>
  <c r="Y45" i="1" s="1"/>
  <c r="W45" i="1"/>
  <c r="U45" i="1"/>
  <c r="V45" i="1" s="1"/>
  <c r="T45" i="1"/>
  <c r="Q45" i="1"/>
  <c r="R45" i="1" s="1"/>
  <c r="S45" i="1" s="1"/>
  <c r="N45" i="1"/>
  <c r="K45" i="1"/>
  <c r="O45" i="1" s="1"/>
  <c r="P45" i="1" s="1"/>
  <c r="H45" i="1"/>
  <c r="L45" i="1" s="1"/>
  <c r="M45" i="1" s="1"/>
  <c r="E45" i="1"/>
  <c r="AP44" i="1"/>
  <c r="AQ44" i="1" s="1"/>
  <c r="AO44" i="1"/>
  <c r="AL44" i="1"/>
  <c r="AM44" i="1" s="1"/>
  <c r="AN44" i="1" s="1"/>
  <c r="AI44" i="1"/>
  <c r="AH44" i="1"/>
  <c r="AF44" i="1"/>
  <c r="AJ44" i="1" s="1"/>
  <c r="AK44" i="1" s="1"/>
  <c r="AC44" i="1"/>
  <c r="AG44" i="1" s="1"/>
  <c r="Z44" i="1"/>
  <c r="AA44" i="1" s="1"/>
  <c r="AB44" i="1" s="1"/>
  <c r="Y44" i="1"/>
  <c r="X44" i="1"/>
  <c r="W44" i="1"/>
  <c r="U44" i="1"/>
  <c r="V44" i="1" s="1"/>
  <c r="T44" i="1"/>
  <c r="R44" i="1"/>
  <c r="S44" i="1" s="1"/>
  <c r="Q44" i="1"/>
  <c r="N44" i="1"/>
  <c r="O44" i="1" s="1"/>
  <c r="P44" i="1" s="1"/>
  <c r="K44" i="1"/>
  <c r="J44" i="1"/>
  <c r="I44" i="1"/>
  <c r="H44" i="1"/>
  <c r="L44" i="1" s="1"/>
  <c r="M44" i="1" s="1"/>
  <c r="E44" i="1"/>
  <c r="AQ43" i="1"/>
  <c r="AP43" i="1"/>
  <c r="AO43" i="1"/>
  <c r="AL43" i="1"/>
  <c r="AI43" i="1"/>
  <c r="AJ43" i="1" s="1"/>
  <c r="AK43" i="1" s="1"/>
  <c r="AH43" i="1"/>
  <c r="AF43" i="1"/>
  <c r="AC43" i="1"/>
  <c r="AG43" i="1" s="1"/>
  <c r="Z43" i="1"/>
  <c r="AD43" i="1" s="1"/>
  <c r="AE43" i="1" s="1"/>
  <c r="W43" i="1"/>
  <c r="X43" i="1" s="1"/>
  <c r="Y43" i="1" s="1"/>
  <c r="V43" i="1"/>
  <c r="U43" i="1"/>
  <c r="T43" i="1"/>
  <c r="S43" i="1"/>
  <c r="R43" i="1"/>
  <c r="Q43" i="1"/>
  <c r="N43" i="1"/>
  <c r="K43" i="1"/>
  <c r="L43" i="1" s="1"/>
  <c r="M43" i="1" s="1"/>
  <c r="H43" i="1"/>
  <c r="E43" i="1"/>
  <c r="I43" i="1" s="1"/>
  <c r="J43" i="1" s="1"/>
  <c r="AQ42" i="1"/>
  <c r="AP42" i="1"/>
  <c r="AO42" i="1"/>
  <c r="AM42" i="1"/>
  <c r="AN42" i="1" s="1"/>
  <c r="AL42" i="1"/>
  <c r="AJ42" i="1"/>
  <c r="AK42" i="1" s="1"/>
  <c r="AI42" i="1"/>
  <c r="AF42" i="1"/>
  <c r="AG42" i="1" s="1"/>
  <c r="AH42" i="1" s="1"/>
  <c r="AC42" i="1"/>
  <c r="AB42" i="1"/>
  <c r="Z42" i="1"/>
  <c r="AD42" i="1" s="1"/>
  <c r="AE42" i="1" s="1"/>
  <c r="W42" i="1"/>
  <c r="AA42" i="1" s="1"/>
  <c r="T42" i="1"/>
  <c r="U42" i="1" s="1"/>
  <c r="V42" i="1" s="1"/>
  <c r="S42" i="1"/>
  <c r="R42" i="1"/>
  <c r="Q42" i="1"/>
  <c r="O42" i="1"/>
  <c r="P42" i="1" s="1"/>
  <c r="N42" i="1"/>
  <c r="L42" i="1"/>
  <c r="M42" i="1" s="1"/>
  <c r="K42" i="1"/>
  <c r="H42" i="1"/>
  <c r="E42" i="1"/>
  <c r="AO41" i="1"/>
  <c r="AP41" i="1" s="1"/>
  <c r="AQ41" i="1" s="1"/>
  <c r="AN41" i="1"/>
  <c r="AM41" i="1"/>
  <c r="AL41" i="1"/>
  <c r="AJ41" i="1"/>
  <c r="AK41" i="1" s="1"/>
  <c r="AI41" i="1"/>
  <c r="AF41" i="1"/>
  <c r="AC41" i="1"/>
  <c r="AD41" i="1" s="1"/>
  <c r="AE41" i="1" s="1"/>
  <c r="AB41" i="1"/>
  <c r="Z41" i="1"/>
  <c r="Y41" i="1"/>
  <c r="W41" i="1"/>
  <c r="AA41" i="1" s="1"/>
  <c r="T41" i="1"/>
  <c r="X41" i="1" s="1"/>
  <c r="Q41" i="1"/>
  <c r="R41" i="1" s="1"/>
  <c r="S41" i="1" s="1"/>
  <c r="P41" i="1"/>
  <c r="O41" i="1"/>
  <c r="N41" i="1"/>
  <c r="L41" i="1"/>
  <c r="M41" i="1" s="1"/>
  <c r="K41" i="1"/>
  <c r="I41" i="1"/>
  <c r="J41" i="1" s="1"/>
  <c r="H41" i="1"/>
  <c r="E41" i="1"/>
  <c r="AP38" i="1"/>
  <c r="AQ38" i="1" s="1"/>
  <c r="AO38" i="1"/>
  <c r="AL38" i="1"/>
  <c r="AM38" i="1" s="1"/>
  <c r="AN38" i="1" s="1"/>
  <c r="AK38" i="1"/>
  <c r="AJ38" i="1"/>
  <c r="AI38" i="1"/>
  <c r="AH38" i="1"/>
  <c r="AG38" i="1"/>
  <c r="AF38" i="1"/>
  <c r="AC38" i="1"/>
  <c r="Z38" i="1"/>
  <c r="AA38" i="1" s="1"/>
  <c r="AB38" i="1" s="1"/>
  <c r="W38" i="1"/>
  <c r="V38" i="1"/>
  <c r="U38" i="1"/>
  <c r="T38" i="1"/>
  <c r="X38" i="1" s="1"/>
  <c r="Y38" i="1" s="1"/>
  <c r="Q38" i="1"/>
  <c r="N38" i="1"/>
  <c r="O38" i="1" s="1"/>
  <c r="P38" i="1" s="1"/>
  <c r="M38" i="1"/>
  <c r="L38" i="1"/>
  <c r="K38" i="1"/>
  <c r="I38" i="1"/>
  <c r="J38" i="1" s="1"/>
  <c r="H38" i="1"/>
  <c r="E38" i="1"/>
  <c r="AO37" i="1"/>
  <c r="AL37" i="1"/>
  <c r="AP37" i="1" s="1"/>
  <c r="AQ37" i="1" s="1"/>
  <c r="AI37" i="1"/>
  <c r="AJ37" i="1" s="1"/>
  <c r="AK37" i="1" s="1"/>
  <c r="AH37" i="1"/>
  <c r="AG37" i="1"/>
  <c r="AF37" i="1"/>
  <c r="AC37" i="1"/>
  <c r="Z37" i="1"/>
  <c r="AA37" i="1" s="1"/>
  <c r="AB37" i="1" s="1"/>
  <c r="W37" i="1"/>
  <c r="X37" i="1" s="1"/>
  <c r="Y37" i="1" s="1"/>
  <c r="T37" i="1"/>
  <c r="Q37" i="1"/>
  <c r="U37" i="1" s="1"/>
  <c r="V37" i="1" s="1"/>
  <c r="N37" i="1"/>
  <c r="O37" i="1" s="1"/>
  <c r="P37" i="1" s="1"/>
  <c r="K37" i="1"/>
  <c r="L37" i="1" s="1"/>
  <c r="M37" i="1" s="1"/>
  <c r="J37" i="1"/>
  <c r="H37" i="1"/>
  <c r="E37" i="1"/>
  <c r="I37" i="1" s="1"/>
  <c r="AO36" i="1"/>
  <c r="AL36" i="1"/>
  <c r="AI36" i="1"/>
  <c r="AF36" i="1"/>
  <c r="AC36" i="1"/>
  <c r="Z36" i="1"/>
  <c r="W36" i="1"/>
  <c r="T36" i="1"/>
  <c r="U36" i="1" s="1"/>
  <c r="V36" i="1" s="1"/>
  <c r="S36" i="1"/>
  <c r="R36" i="1"/>
  <c r="Q36" i="1"/>
  <c r="P36" i="1"/>
  <c r="O36" i="1"/>
  <c r="N36" i="1"/>
  <c r="L36" i="1"/>
  <c r="M36" i="1" s="1"/>
  <c r="K36" i="1"/>
  <c r="H36" i="1"/>
  <c r="E36" i="1"/>
  <c r="AO35" i="1"/>
  <c r="AP35" i="1" s="1"/>
  <c r="AQ35" i="1" s="1"/>
  <c r="AN35" i="1"/>
  <c r="AM35" i="1"/>
  <c r="AL35" i="1"/>
  <c r="AI35" i="1"/>
  <c r="AF35" i="1"/>
  <c r="AJ35" i="1" s="1"/>
  <c r="AK35" i="1" s="1"/>
  <c r="AC35" i="1"/>
  <c r="AD35" i="1" s="1"/>
  <c r="AE35" i="1" s="1"/>
  <c r="AB35" i="1"/>
  <c r="Z35" i="1"/>
  <c r="W35" i="1"/>
  <c r="AA35" i="1" s="1"/>
  <c r="T35" i="1"/>
  <c r="X35" i="1" s="1"/>
  <c r="Y35" i="1" s="1"/>
  <c r="Q35" i="1"/>
  <c r="R35" i="1" s="1"/>
  <c r="S35" i="1" s="1"/>
  <c r="P35" i="1"/>
  <c r="O35" i="1"/>
  <c r="N35" i="1"/>
  <c r="K35" i="1"/>
  <c r="H35" i="1"/>
  <c r="I35" i="1" s="1"/>
  <c r="J35" i="1" s="1"/>
  <c r="E35" i="1"/>
  <c r="AO32" i="1"/>
  <c r="AP32" i="1" s="1"/>
  <c r="AQ32" i="1" s="1"/>
  <c r="AL32" i="1"/>
  <c r="AM32" i="1" s="1"/>
  <c r="AN32" i="1" s="1"/>
  <c r="AK32" i="1"/>
  <c r="AJ32" i="1"/>
  <c r="AI32" i="1"/>
  <c r="AH32" i="1"/>
  <c r="AG32" i="1"/>
  <c r="AF32" i="1"/>
  <c r="AD32" i="1"/>
  <c r="AE32" i="1" s="1"/>
  <c r="AC32" i="1"/>
  <c r="Z32" i="1"/>
  <c r="AA32" i="1" s="1"/>
  <c r="AB32" i="1" s="1"/>
  <c r="Y32" i="1"/>
  <c r="W32" i="1"/>
  <c r="V32" i="1"/>
  <c r="U32" i="1"/>
  <c r="T32" i="1"/>
  <c r="X32" i="1" s="1"/>
  <c r="R32" i="1"/>
  <c r="S32" i="1" s="1"/>
  <c r="Q32" i="1"/>
  <c r="N32" i="1"/>
  <c r="O32" i="1" s="1"/>
  <c r="P32" i="1" s="1"/>
  <c r="M32" i="1"/>
  <c r="L32" i="1"/>
  <c r="K32" i="1"/>
  <c r="J32" i="1"/>
  <c r="I32" i="1"/>
  <c r="H32" i="1"/>
  <c r="E32" i="1"/>
  <c r="AP31" i="1"/>
  <c r="AQ31" i="1" s="1"/>
  <c r="AO31" i="1"/>
  <c r="AM31" i="1"/>
  <c r="AN31" i="1" s="1"/>
  <c r="AL31" i="1"/>
  <c r="AI31" i="1"/>
  <c r="AJ31" i="1" s="1"/>
  <c r="AK31" i="1" s="1"/>
  <c r="AH31" i="1"/>
  <c r="AG31" i="1"/>
  <c r="AF31" i="1"/>
  <c r="AE31" i="1"/>
  <c r="AD31" i="1"/>
  <c r="AC31" i="1"/>
  <c r="AA31" i="1"/>
  <c r="AB31" i="1" s="1"/>
  <c r="Z31" i="1"/>
  <c r="Y31" i="1"/>
  <c r="W31" i="1"/>
  <c r="X31" i="1" s="1"/>
  <c r="T31" i="1"/>
  <c r="R31" i="1"/>
  <c r="S31" i="1" s="1"/>
  <c r="Q31" i="1"/>
  <c r="U31" i="1" s="1"/>
  <c r="V31" i="1" s="1"/>
  <c r="N31" i="1"/>
  <c r="O31" i="1" s="1"/>
  <c r="P31" i="1" s="1"/>
  <c r="K31" i="1"/>
  <c r="L31" i="1" s="1"/>
  <c r="M31" i="1" s="1"/>
  <c r="H31" i="1"/>
  <c r="E31" i="1"/>
  <c r="I31" i="1" s="1"/>
  <c r="J31" i="1" s="1"/>
  <c r="AQ29" i="1"/>
  <c r="AO29" i="1"/>
  <c r="AL29" i="1"/>
  <c r="AP29" i="1" s="1"/>
  <c r="AI29" i="1"/>
  <c r="AJ29" i="1" s="1"/>
  <c r="AK29" i="1" s="1"/>
  <c r="AF29" i="1"/>
  <c r="AG29" i="1" s="1"/>
  <c r="AH29" i="1" s="1"/>
  <c r="AD29" i="1"/>
  <c r="AE29" i="1" s="1"/>
  <c r="AC29" i="1"/>
  <c r="AA29" i="1"/>
  <c r="AB29" i="1" s="1"/>
  <c r="Z29" i="1"/>
  <c r="X29" i="1"/>
  <c r="Y29" i="1" s="1"/>
  <c r="W29" i="1"/>
  <c r="U29" i="1"/>
  <c r="V29" i="1" s="1"/>
  <c r="T29" i="1"/>
  <c r="R29" i="1"/>
  <c r="S29" i="1" s="1"/>
  <c r="Q29" i="1"/>
  <c r="P29" i="1"/>
  <c r="O29" i="1"/>
  <c r="N29" i="1"/>
  <c r="K29" i="1"/>
  <c r="L29" i="1" s="1"/>
  <c r="M29" i="1" s="1"/>
  <c r="H29" i="1"/>
  <c r="E29" i="1"/>
  <c r="AO28" i="1"/>
  <c r="AP28" i="1" s="1"/>
  <c r="AQ28" i="1" s="1"/>
  <c r="AL28" i="1"/>
  <c r="AM28" i="1" s="1"/>
  <c r="AN28" i="1" s="1"/>
  <c r="AJ28" i="1"/>
  <c r="AK28" i="1" s="1"/>
  <c r="AI28" i="1"/>
  <c r="AF28" i="1"/>
  <c r="AD28" i="1"/>
  <c r="AE28" i="1" s="1"/>
  <c r="AC28" i="1"/>
  <c r="AG28" i="1" s="1"/>
  <c r="AH28" i="1" s="1"/>
  <c r="AB28" i="1"/>
  <c r="AA28" i="1"/>
  <c r="Z28" i="1"/>
  <c r="W28" i="1"/>
  <c r="X28" i="1" s="1"/>
  <c r="Y28" i="1" s="1"/>
  <c r="T28" i="1"/>
  <c r="U28" i="1" s="1"/>
  <c r="V28" i="1" s="1"/>
  <c r="Q28" i="1"/>
  <c r="R28" i="1" s="1"/>
  <c r="S28" i="1" s="1"/>
  <c r="N28" i="1"/>
  <c r="O28" i="1" s="1"/>
  <c r="P28" i="1" s="1"/>
  <c r="L28" i="1"/>
  <c r="M28" i="1" s="1"/>
  <c r="K28" i="1"/>
  <c r="I28" i="1"/>
  <c r="J28" i="1" s="1"/>
  <c r="H28" i="1"/>
  <c r="E28" i="1"/>
  <c r="AO26" i="1"/>
  <c r="AP26" i="1" s="1"/>
  <c r="AQ26" i="1" s="1"/>
  <c r="AL26" i="1"/>
  <c r="AM26" i="1" s="1"/>
  <c r="AN26" i="1" s="1"/>
  <c r="AI26" i="1"/>
  <c r="AJ26" i="1" s="1"/>
  <c r="AK26" i="1" s="1"/>
  <c r="AG26" i="1"/>
  <c r="AH26" i="1" s="1"/>
  <c r="AF26" i="1"/>
  <c r="AC26" i="1"/>
  <c r="AA26" i="1"/>
  <c r="AB26" i="1" s="1"/>
  <c r="Z26" i="1"/>
  <c r="AD26" i="1" s="1"/>
  <c r="AE26" i="1" s="1"/>
  <c r="Y26" i="1"/>
  <c r="X26" i="1"/>
  <c r="W26" i="1"/>
  <c r="T26" i="1"/>
  <c r="U26" i="1" s="1"/>
  <c r="V26" i="1" s="1"/>
  <c r="Q26" i="1"/>
  <c r="R26" i="1" s="1"/>
  <c r="S26" i="1" s="1"/>
  <c r="N26" i="1"/>
  <c r="O26" i="1" s="1"/>
  <c r="P26" i="1" s="1"/>
  <c r="K26" i="1"/>
  <c r="L26" i="1" s="1"/>
  <c r="M26" i="1" s="1"/>
  <c r="I26" i="1"/>
  <c r="J26" i="1" s="1"/>
  <c r="H26" i="1"/>
  <c r="E26" i="1"/>
  <c r="AO25" i="1"/>
  <c r="AP25" i="1" s="1"/>
  <c r="AQ25" i="1" s="1"/>
  <c r="AL25" i="1"/>
  <c r="AM25" i="1" s="1"/>
  <c r="AN25" i="1" s="1"/>
  <c r="AI25" i="1"/>
  <c r="AJ25" i="1" s="1"/>
  <c r="AK25" i="1" s="1"/>
  <c r="AF25" i="1"/>
  <c r="AG25" i="1" s="1"/>
  <c r="AH25" i="1" s="1"/>
  <c r="AD25" i="1"/>
  <c r="AE25" i="1" s="1"/>
  <c r="AC25" i="1"/>
  <c r="Z25" i="1"/>
  <c r="X25" i="1"/>
  <c r="Y25" i="1" s="1"/>
  <c r="W25" i="1"/>
  <c r="AA25" i="1" s="1"/>
  <c r="AB25" i="1" s="1"/>
  <c r="V25" i="1"/>
  <c r="U25" i="1"/>
  <c r="T25" i="1"/>
  <c r="Q25" i="1"/>
  <c r="R25" i="1" s="1"/>
  <c r="S25" i="1" s="1"/>
  <c r="N25" i="1"/>
  <c r="O25" i="1" s="1"/>
  <c r="P25" i="1" s="1"/>
  <c r="K25" i="1"/>
  <c r="L25" i="1" s="1"/>
  <c r="M25" i="1" s="1"/>
  <c r="H25" i="1"/>
  <c r="I25" i="1" s="1"/>
  <c r="J25" i="1" s="1"/>
  <c r="E25" i="1"/>
  <c r="AQ24" i="1"/>
  <c r="AP24" i="1"/>
  <c r="AO24" i="1"/>
  <c r="AL24" i="1"/>
  <c r="AM24" i="1" s="1"/>
  <c r="AN24" i="1" s="1"/>
  <c r="AI24" i="1"/>
  <c r="AJ24" i="1" s="1"/>
  <c r="AK24" i="1" s="1"/>
  <c r="AF24" i="1"/>
  <c r="AG24" i="1" s="1"/>
  <c r="AH24" i="1" s="1"/>
  <c r="AC24" i="1"/>
  <c r="AD24" i="1" s="1"/>
  <c r="AE24" i="1" s="1"/>
  <c r="AA24" i="1"/>
  <c r="AB24" i="1" s="1"/>
  <c r="Z24" i="1"/>
  <c r="W24" i="1"/>
  <c r="U24" i="1"/>
  <c r="V24" i="1" s="1"/>
  <c r="T24" i="1"/>
  <c r="X24" i="1" s="1"/>
  <c r="Y24" i="1" s="1"/>
  <c r="S24" i="1"/>
  <c r="R24" i="1"/>
  <c r="Q24" i="1"/>
  <c r="N24" i="1"/>
  <c r="O24" i="1" s="1"/>
  <c r="P24" i="1" s="1"/>
  <c r="K24" i="1"/>
  <c r="L24" i="1" s="1"/>
  <c r="M24" i="1" s="1"/>
  <c r="H24" i="1"/>
  <c r="I24" i="1" s="1"/>
  <c r="J24" i="1" s="1"/>
  <c r="E24" i="1"/>
  <c r="AP21" i="1"/>
  <c r="AQ21" i="1" s="1"/>
  <c r="AO21" i="1"/>
  <c r="AN21" i="1"/>
  <c r="AM21" i="1"/>
  <c r="AL21" i="1"/>
  <c r="AI21" i="1"/>
  <c r="AJ21" i="1" s="1"/>
  <c r="AK21" i="1" s="1"/>
  <c r="AF21" i="1"/>
  <c r="AG21" i="1" s="1"/>
  <c r="AH21" i="1" s="1"/>
  <c r="AC21" i="1"/>
  <c r="AD21" i="1" s="1"/>
  <c r="AE21" i="1" s="1"/>
  <c r="Z21" i="1"/>
  <c r="AA21" i="1" s="1"/>
  <c r="AB21" i="1" s="1"/>
  <c r="X21" i="1"/>
  <c r="Y21" i="1" s="1"/>
  <c r="W21" i="1"/>
  <c r="T21" i="1"/>
  <c r="R21" i="1"/>
  <c r="S21" i="1" s="1"/>
  <c r="Q21" i="1"/>
  <c r="U21" i="1" s="1"/>
  <c r="V21" i="1" s="1"/>
  <c r="P21" i="1"/>
  <c r="O21" i="1"/>
  <c r="N21" i="1"/>
  <c r="K21" i="1"/>
  <c r="L21" i="1" s="1"/>
  <c r="M21" i="1" s="1"/>
  <c r="H21" i="1"/>
  <c r="I21" i="1" s="1"/>
  <c r="J21" i="1" s="1"/>
  <c r="E21" i="1"/>
  <c r="AO19" i="1"/>
  <c r="AM19" i="1"/>
  <c r="AN19" i="1" s="1"/>
  <c r="AL19" i="1"/>
  <c r="AP19" i="1" s="1"/>
  <c r="AQ19" i="1" s="1"/>
  <c r="AK19" i="1"/>
  <c r="AJ19" i="1"/>
  <c r="AI19" i="1"/>
  <c r="AF19" i="1"/>
  <c r="AG19" i="1" s="1"/>
  <c r="AH19" i="1" s="1"/>
  <c r="AC19" i="1"/>
  <c r="AD19" i="1" s="1"/>
  <c r="AE19" i="1" s="1"/>
  <c r="Z19" i="1"/>
  <c r="AA19" i="1" s="1"/>
  <c r="AB19" i="1" s="1"/>
  <c r="W19" i="1"/>
  <c r="X19" i="1" s="1"/>
  <c r="Y19" i="1" s="1"/>
  <c r="U19" i="1"/>
  <c r="V19" i="1" s="1"/>
  <c r="T19" i="1"/>
  <c r="Q19" i="1"/>
  <c r="O19" i="1"/>
  <c r="P19" i="1" s="1"/>
  <c r="N19" i="1"/>
  <c r="R19" i="1" s="1"/>
  <c r="S19" i="1" s="1"/>
  <c r="M19" i="1"/>
  <c r="L19" i="1"/>
  <c r="K19" i="1"/>
  <c r="H19" i="1"/>
  <c r="I19" i="1" s="1"/>
  <c r="J19" i="1" s="1"/>
  <c r="E19" i="1"/>
  <c r="AP17" i="1"/>
  <c r="AQ17" i="1" s="1"/>
  <c r="AO17" i="1"/>
  <c r="AL17" i="1"/>
  <c r="AJ17" i="1"/>
  <c r="AK17" i="1" s="1"/>
  <c r="AI17" i="1"/>
  <c r="AM17" i="1" s="1"/>
  <c r="AN17" i="1" s="1"/>
  <c r="AH17" i="1"/>
  <c r="AG17" i="1"/>
  <c r="AF17" i="1"/>
  <c r="AC17" i="1"/>
  <c r="AD17" i="1" s="1"/>
  <c r="AE17" i="1" s="1"/>
  <c r="Z17" i="1"/>
  <c r="AA17" i="1" s="1"/>
  <c r="AB17" i="1" s="1"/>
  <c r="W17" i="1"/>
  <c r="X17" i="1" s="1"/>
  <c r="Y17" i="1" s="1"/>
  <c r="T17" i="1"/>
  <c r="U17" i="1" s="1"/>
  <c r="V17" i="1" s="1"/>
  <c r="R17" i="1"/>
  <c r="S17" i="1" s="1"/>
  <c r="Q17" i="1"/>
  <c r="N17" i="1"/>
  <c r="L17" i="1"/>
  <c r="M17" i="1" s="1"/>
  <c r="K17" i="1"/>
  <c r="O17" i="1" s="1"/>
  <c r="P17" i="1" s="1"/>
  <c r="J17" i="1"/>
  <c r="I17" i="1"/>
  <c r="H17" i="1"/>
  <c r="E17" i="1"/>
  <c r="AO16" i="1"/>
  <c r="AM16" i="1"/>
  <c r="AN16" i="1" s="1"/>
  <c r="AL16" i="1"/>
  <c r="AK16" i="1"/>
  <c r="AJ16" i="1"/>
  <c r="AI16" i="1"/>
  <c r="AF16" i="1"/>
  <c r="AC16" i="1"/>
  <c r="AD16" i="1" s="1"/>
  <c r="AE16" i="1" s="1"/>
  <c r="Z16" i="1"/>
  <c r="AA16" i="1" s="1"/>
  <c r="AB16" i="1" s="1"/>
  <c r="W16" i="1"/>
  <c r="X16" i="1" s="1"/>
  <c r="Y16" i="1" s="1"/>
  <c r="U16" i="1"/>
  <c r="V16" i="1" s="1"/>
  <c r="T16" i="1"/>
  <c r="Q16" i="1"/>
  <c r="O16" i="1"/>
  <c r="P16" i="1" s="1"/>
  <c r="N16" i="1"/>
  <c r="R16" i="1" s="1"/>
  <c r="S16" i="1" s="1"/>
  <c r="M16" i="1"/>
  <c r="L16" i="1"/>
  <c r="K16" i="1"/>
  <c r="H16" i="1"/>
  <c r="I16" i="1" s="1"/>
  <c r="J16" i="1" s="1"/>
  <c r="E16" i="1"/>
  <c r="AP15" i="1"/>
  <c r="AQ15" i="1" s="1"/>
  <c r="AO15" i="1"/>
  <c r="AL15" i="1"/>
  <c r="AJ15" i="1"/>
  <c r="AK15" i="1" s="1"/>
  <c r="AI15" i="1"/>
  <c r="AM15" i="1" s="1"/>
  <c r="AN15" i="1" s="1"/>
  <c r="AH15" i="1"/>
  <c r="AG15" i="1"/>
  <c r="AF15" i="1"/>
  <c r="AC15" i="1"/>
  <c r="AD15" i="1" s="1"/>
  <c r="AE15" i="1" s="1"/>
  <c r="Z15" i="1"/>
  <c r="AA15" i="1" s="1"/>
  <c r="AB15" i="1" s="1"/>
  <c r="W15" i="1"/>
  <c r="X15" i="1" s="1"/>
  <c r="Y15" i="1" s="1"/>
  <c r="T15" i="1"/>
  <c r="U15" i="1" s="1"/>
  <c r="V15" i="1" s="1"/>
  <c r="R15" i="1"/>
  <c r="S15" i="1" s="1"/>
  <c r="Q15" i="1"/>
  <c r="N15" i="1"/>
  <c r="L15" i="1"/>
  <c r="M15" i="1" s="1"/>
  <c r="K15" i="1"/>
  <c r="O15" i="1" s="1"/>
  <c r="P15" i="1" s="1"/>
  <c r="J15" i="1"/>
  <c r="I15" i="1"/>
  <c r="H15" i="1"/>
  <c r="E15" i="1"/>
  <c r="AO14" i="1"/>
  <c r="AP14" i="1" s="1"/>
  <c r="AQ14" i="1" s="1"/>
  <c r="AM14" i="1"/>
  <c r="AN14" i="1" s="1"/>
  <c r="AL14" i="1"/>
  <c r="AI14" i="1"/>
  <c r="AG14" i="1"/>
  <c r="AH14" i="1" s="1"/>
  <c r="AF14" i="1"/>
  <c r="AJ14" i="1" s="1"/>
  <c r="AK14" i="1" s="1"/>
  <c r="AE14" i="1"/>
  <c r="AD14" i="1"/>
  <c r="AC14" i="1"/>
  <c r="Z14" i="1"/>
  <c r="AA14" i="1" s="1"/>
  <c r="AB14" i="1" s="1"/>
  <c r="W14" i="1"/>
  <c r="X14" i="1" s="1"/>
  <c r="Y14" i="1" s="1"/>
  <c r="T14" i="1"/>
  <c r="U14" i="1" s="1"/>
  <c r="V14" i="1" s="1"/>
  <c r="Q14" i="1"/>
  <c r="R14" i="1" s="1"/>
  <c r="S14" i="1" s="1"/>
  <c r="O14" i="1"/>
  <c r="P14" i="1" s="1"/>
  <c r="N14" i="1"/>
  <c r="K14" i="1"/>
  <c r="H14" i="1"/>
  <c r="L14" i="1" s="1"/>
  <c r="M14" i="1" s="1"/>
  <c r="E14" i="1"/>
  <c r="I14" i="1" s="1"/>
  <c r="J14" i="1" s="1"/>
  <c r="AO13" i="1"/>
  <c r="AP13" i="1" s="1"/>
  <c r="AQ13" i="1" s="1"/>
  <c r="AL13" i="1"/>
  <c r="AM13" i="1" s="1"/>
  <c r="AN13" i="1" s="1"/>
  <c r="AJ13" i="1"/>
  <c r="AK13" i="1" s="1"/>
  <c r="AI13" i="1"/>
  <c r="AF13" i="1"/>
  <c r="AD13" i="1"/>
  <c r="AE13" i="1" s="1"/>
  <c r="AC13" i="1"/>
  <c r="AG13" i="1" s="1"/>
  <c r="AH13" i="1" s="1"/>
  <c r="AB13" i="1"/>
  <c r="AA13" i="1"/>
  <c r="Z13" i="1"/>
  <c r="W13" i="1"/>
  <c r="X13" i="1" s="1"/>
  <c r="Y13" i="1" s="1"/>
  <c r="T13" i="1"/>
  <c r="U13" i="1" s="1"/>
  <c r="V13" i="1" s="1"/>
  <c r="Q13" i="1"/>
  <c r="R13" i="1" s="1"/>
  <c r="S13" i="1" s="1"/>
  <c r="N13" i="1"/>
  <c r="O13" i="1" s="1"/>
  <c r="P13" i="1" s="1"/>
  <c r="L13" i="1"/>
  <c r="M13" i="1" s="1"/>
  <c r="K13" i="1"/>
  <c r="I13" i="1"/>
  <c r="J13" i="1" s="1"/>
  <c r="H13" i="1"/>
  <c r="E13" i="1"/>
  <c r="AO12" i="1"/>
  <c r="AP12" i="1" s="1"/>
  <c r="AQ12" i="1" s="1"/>
  <c r="AL12" i="1"/>
  <c r="AM12" i="1" s="1"/>
  <c r="AN12" i="1" s="1"/>
  <c r="AI12" i="1"/>
  <c r="AJ12" i="1" s="1"/>
  <c r="AK12" i="1" s="1"/>
  <c r="AG12" i="1"/>
  <c r="AH12" i="1" s="1"/>
  <c r="AF12" i="1"/>
  <c r="AC12" i="1"/>
  <c r="AA12" i="1"/>
  <c r="AB12" i="1" s="1"/>
  <c r="Z12" i="1"/>
  <c r="AD12" i="1" s="1"/>
  <c r="AE12" i="1" s="1"/>
  <c r="Y12" i="1"/>
  <c r="X12" i="1"/>
  <c r="W12" i="1"/>
  <c r="T12" i="1"/>
  <c r="U12" i="1" s="1"/>
  <c r="V12" i="1" s="1"/>
  <c r="Q12" i="1"/>
  <c r="R12" i="1" s="1"/>
  <c r="S12" i="1" s="1"/>
  <c r="N12" i="1"/>
  <c r="O12" i="1" s="1"/>
  <c r="P12" i="1" s="1"/>
  <c r="K12" i="1"/>
  <c r="L12" i="1" s="1"/>
  <c r="M12" i="1" s="1"/>
  <c r="I12" i="1"/>
  <c r="J12" i="1" s="1"/>
  <c r="H12" i="1"/>
  <c r="E12" i="1"/>
  <c r="AO10" i="1"/>
  <c r="AP10" i="1" s="1"/>
  <c r="AQ10" i="1" s="1"/>
  <c r="AL10" i="1"/>
  <c r="AM10" i="1" s="1"/>
  <c r="AN10" i="1" s="1"/>
  <c r="AI10" i="1"/>
  <c r="AJ10" i="1" s="1"/>
  <c r="AK10" i="1" s="1"/>
  <c r="AF10" i="1"/>
  <c r="AG10" i="1" s="1"/>
  <c r="AH10" i="1" s="1"/>
  <c r="AD10" i="1"/>
  <c r="AE10" i="1" s="1"/>
  <c r="AC10" i="1"/>
  <c r="Z10" i="1"/>
  <c r="X10" i="1"/>
  <c r="Y10" i="1" s="1"/>
  <c r="W10" i="1"/>
  <c r="AA10" i="1" s="1"/>
  <c r="AB10" i="1" s="1"/>
  <c r="V10" i="1"/>
  <c r="U10" i="1"/>
  <c r="T10" i="1"/>
  <c r="Q10" i="1"/>
  <c r="R10" i="1" s="1"/>
  <c r="S10" i="1" s="1"/>
  <c r="N10" i="1"/>
  <c r="O10" i="1" s="1"/>
  <c r="P10" i="1" s="1"/>
  <c r="K10" i="1"/>
  <c r="L10" i="1" s="1"/>
  <c r="M10" i="1" s="1"/>
  <c r="H10" i="1"/>
  <c r="I10" i="1" s="1"/>
  <c r="J10" i="1" s="1"/>
  <c r="E10" i="1"/>
  <c r="AQ9" i="1"/>
  <c r="AP9" i="1"/>
  <c r="AO9" i="1"/>
  <c r="AL9" i="1"/>
  <c r="AM9" i="1" s="1"/>
  <c r="AN9" i="1" s="1"/>
  <c r="AI9" i="1"/>
  <c r="AJ9" i="1" s="1"/>
  <c r="AK9" i="1" s="1"/>
  <c r="AF9" i="1"/>
  <c r="AG9" i="1" s="1"/>
  <c r="AH9" i="1" s="1"/>
  <c r="AC9" i="1"/>
  <c r="AD9" i="1" s="1"/>
  <c r="AE9" i="1" s="1"/>
  <c r="AA9" i="1"/>
  <c r="AB9" i="1" s="1"/>
  <c r="Z9" i="1"/>
  <c r="W9" i="1"/>
  <c r="U9" i="1"/>
  <c r="V9" i="1" s="1"/>
  <c r="T9" i="1"/>
  <c r="X9" i="1" s="1"/>
  <c r="Y9" i="1" s="1"/>
  <c r="S9" i="1"/>
  <c r="R9" i="1"/>
  <c r="Q9" i="1"/>
  <c r="N9" i="1"/>
  <c r="O9" i="1" s="1"/>
  <c r="P9" i="1" s="1"/>
  <c r="K9" i="1"/>
  <c r="L9" i="1" s="1"/>
  <c r="M9" i="1" s="1"/>
  <c r="H9" i="1"/>
  <c r="I9" i="1" s="1"/>
  <c r="J9" i="1" s="1"/>
  <c r="E9" i="1"/>
  <c r="AP7" i="1"/>
  <c r="AQ7" i="1" s="1"/>
  <c r="AO7" i="1"/>
  <c r="AN7" i="1"/>
  <c r="AM7" i="1"/>
  <c r="AL7" i="1"/>
  <c r="AI7" i="1"/>
  <c r="AJ7" i="1" s="1"/>
  <c r="AK7" i="1" s="1"/>
  <c r="AF7" i="1"/>
  <c r="AG7" i="1" s="1"/>
  <c r="AH7" i="1" s="1"/>
  <c r="AC7" i="1"/>
  <c r="AD7" i="1" s="1"/>
  <c r="AE7" i="1" s="1"/>
  <c r="Z7" i="1"/>
  <c r="AA7" i="1" s="1"/>
  <c r="AB7" i="1" s="1"/>
  <c r="X7" i="1"/>
  <c r="Y7" i="1" s="1"/>
  <c r="W7" i="1"/>
  <c r="T7" i="1"/>
  <c r="R7" i="1"/>
  <c r="S7" i="1" s="1"/>
  <c r="Q7" i="1"/>
  <c r="U7" i="1" s="1"/>
  <c r="V7" i="1" s="1"/>
  <c r="P7" i="1"/>
  <c r="O7" i="1"/>
  <c r="N7" i="1"/>
  <c r="K7" i="1"/>
  <c r="L7" i="1" s="1"/>
  <c r="M7" i="1" s="1"/>
  <c r="H7" i="1"/>
  <c r="I7" i="1" s="1"/>
  <c r="J7" i="1" s="1"/>
  <c r="E7" i="1"/>
  <c r="AO6" i="1"/>
  <c r="AM6" i="1"/>
  <c r="AN6" i="1" s="1"/>
  <c r="AL6" i="1"/>
  <c r="AP6" i="1" s="1"/>
  <c r="AK6" i="1"/>
  <c r="AJ6" i="1"/>
  <c r="AI6" i="1"/>
  <c r="AF6" i="1"/>
  <c r="AG6" i="1" s="1"/>
  <c r="AC6" i="1"/>
  <c r="AD6" i="1" s="1"/>
  <c r="Z6" i="1"/>
  <c r="AA6" i="1" s="1"/>
  <c r="W6" i="1"/>
  <c r="X6" i="1" s="1"/>
  <c r="U6" i="1"/>
  <c r="T6" i="1"/>
  <c r="Q6" i="1"/>
  <c r="O6" i="1"/>
  <c r="N6" i="1"/>
  <c r="R6" i="1" s="1"/>
  <c r="M6" i="1"/>
  <c r="L6" i="1"/>
  <c r="K6" i="1"/>
  <c r="H6" i="1"/>
  <c r="I6" i="1" s="1"/>
  <c r="E6" i="1"/>
  <c r="E2" i="1"/>
  <c r="AH6" i="1" l="1"/>
  <c r="AQ6" i="1"/>
  <c r="J6" i="1"/>
  <c r="Y6" i="1"/>
  <c r="AB6" i="1"/>
  <c r="AE6" i="1"/>
  <c r="S6" i="1"/>
  <c r="U35" i="1"/>
  <c r="V35" i="1" s="1"/>
  <c r="O43" i="1"/>
  <c r="P43" i="1" s="1"/>
  <c r="AA60" i="1"/>
  <c r="AB60" i="1" s="1"/>
  <c r="AJ93" i="1"/>
  <c r="AK93" i="1" s="1"/>
  <c r="AM93" i="1"/>
  <c r="AN93" i="1" s="1"/>
  <c r="L96" i="1"/>
  <c r="M96" i="1" s="1"/>
  <c r="I96" i="1"/>
  <c r="J96" i="1" s="1"/>
  <c r="AJ107" i="1"/>
  <c r="AK107" i="1" s="1"/>
  <c r="AG107" i="1"/>
  <c r="AH107" i="1" s="1"/>
  <c r="AJ148" i="1"/>
  <c r="AK148" i="1" s="1"/>
  <c r="AM148" i="1"/>
  <c r="AN148" i="1" s="1"/>
  <c r="P6" i="1"/>
  <c r="L35" i="1"/>
  <c r="M35" i="1" s="1"/>
  <c r="I36" i="1"/>
  <c r="J36" i="1" s="1"/>
  <c r="R37" i="1"/>
  <c r="S37" i="1" s="1"/>
  <c r="AD37" i="1"/>
  <c r="AE37" i="1" s="1"/>
  <c r="AG41" i="1"/>
  <c r="AH41" i="1" s="1"/>
  <c r="AA43" i="1"/>
  <c r="AB43" i="1" s="1"/>
  <c r="O47" i="1"/>
  <c r="P47" i="1" s="1"/>
  <c r="AM47" i="1"/>
  <c r="AN47" i="1" s="1"/>
  <c r="U49" i="1"/>
  <c r="V49" i="1" s="1"/>
  <c r="I50" i="1"/>
  <c r="J50" i="1" s="1"/>
  <c r="AM60" i="1"/>
  <c r="AN60" i="1" s="1"/>
  <c r="U62" i="1"/>
  <c r="V62" i="1" s="1"/>
  <c r="I63" i="1"/>
  <c r="J63" i="1" s="1"/>
  <c r="AD69" i="1"/>
  <c r="AE69" i="1" s="1"/>
  <c r="AA69" i="1"/>
  <c r="AB69" i="1" s="1"/>
  <c r="X75" i="1"/>
  <c r="Y75" i="1" s="1"/>
  <c r="U75" i="1"/>
  <c r="V75" i="1" s="1"/>
  <c r="L78" i="1"/>
  <c r="M78" i="1" s="1"/>
  <c r="AD78" i="1"/>
  <c r="AE78" i="1" s="1"/>
  <c r="AG78" i="1"/>
  <c r="AH78" i="1" s="1"/>
  <c r="R80" i="1"/>
  <c r="S80" i="1" s="1"/>
  <c r="O80" i="1"/>
  <c r="P80" i="1" s="1"/>
  <c r="X85" i="1"/>
  <c r="Y85" i="1" s="1"/>
  <c r="X136" i="1"/>
  <c r="Y136" i="1" s="1"/>
  <c r="AA136" i="1"/>
  <c r="AB136" i="1" s="1"/>
  <c r="AG49" i="1"/>
  <c r="AH49" i="1" s="1"/>
  <c r="AG62" i="1"/>
  <c r="AH62" i="1" s="1"/>
  <c r="AG77" i="1"/>
  <c r="AH77" i="1" s="1"/>
  <c r="AD77" i="1"/>
  <c r="AE77" i="1" s="1"/>
  <c r="AA190" i="1"/>
  <c r="AB190" i="1" s="1"/>
  <c r="X190" i="1"/>
  <c r="Y190" i="1" s="1"/>
  <c r="AG16" i="1"/>
  <c r="AH16" i="1" s="1"/>
  <c r="AM29" i="1"/>
  <c r="AN29" i="1" s="1"/>
  <c r="U41" i="1"/>
  <c r="V41" i="1" s="1"/>
  <c r="I42" i="1"/>
  <c r="J42" i="1" s="1"/>
  <c r="L58" i="1"/>
  <c r="M58" i="1" s="1"/>
  <c r="AJ58" i="1"/>
  <c r="AK58" i="1" s="1"/>
  <c r="I59" i="1"/>
  <c r="J59" i="1" s="1"/>
  <c r="X67" i="1"/>
  <c r="Y67" i="1" s="1"/>
  <c r="U67" i="1"/>
  <c r="V67" i="1" s="1"/>
  <c r="AM68" i="1"/>
  <c r="AN68" i="1" s="1"/>
  <c r="O76" i="1"/>
  <c r="P76" i="1" s="1"/>
  <c r="L88" i="1"/>
  <c r="M88" i="1" s="1"/>
  <c r="I88" i="1"/>
  <c r="J88" i="1" s="1"/>
  <c r="L100" i="1"/>
  <c r="M100" i="1" s="1"/>
  <c r="I100" i="1"/>
  <c r="J100" i="1" s="1"/>
  <c r="AM37" i="1"/>
  <c r="AN37" i="1" s="1"/>
  <c r="AM43" i="1"/>
  <c r="AN43" i="1" s="1"/>
  <c r="L46" i="1"/>
  <c r="M46" i="1" s="1"/>
  <c r="M273" i="1" s="1"/>
  <c r="AA47" i="1"/>
  <c r="AB47" i="1" s="1"/>
  <c r="AM55" i="1"/>
  <c r="AN55" i="1" s="1"/>
  <c r="U57" i="1"/>
  <c r="V57" i="1" s="1"/>
  <c r="AA68" i="1"/>
  <c r="AB68" i="1" s="1"/>
  <c r="X68" i="1"/>
  <c r="Y68" i="1" s="1"/>
  <c r="AM64" i="1"/>
  <c r="AN64" i="1" s="1"/>
  <c r="AJ64" i="1"/>
  <c r="AK64" i="1" s="1"/>
  <c r="AG70" i="1"/>
  <c r="AH70" i="1" s="1"/>
  <c r="AD70" i="1"/>
  <c r="AE70" i="1" s="1"/>
  <c r="AJ71" i="1"/>
  <c r="AK71" i="1" s="1"/>
  <c r="AG71" i="1"/>
  <c r="AH71" i="1" s="1"/>
  <c r="AA79" i="1"/>
  <c r="AB79" i="1" s="1"/>
  <c r="X79" i="1"/>
  <c r="Y79" i="1" s="1"/>
  <c r="AG35" i="1"/>
  <c r="AH35" i="1" s="1"/>
  <c r="AJ46" i="1"/>
  <c r="AK46" i="1" s="1"/>
  <c r="AA51" i="1"/>
  <c r="AB51" i="1" s="1"/>
  <c r="O55" i="1"/>
  <c r="P55" i="1" s="1"/>
  <c r="AA36" i="1"/>
  <c r="AB36" i="1" s="1"/>
  <c r="X50" i="1"/>
  <c r="Y50" i="1" s="1"/>
  <c r="AD52" i="1"/>
  <c r="AE52" i="1" s="1"/>
  <c r="R56" i="1"/>
  <c r="S56" i="1" s="1"/>
  <c r="X63" i="1"/>
  <c r="Y63" i="1" s="1"/>
  <c r="AP65" i="1"/>
  <c r="AQ65" i="1" s="1"/>
  <c r="AM65" i="1"/>
  <c r="AN65" i="1" s="1"/>
  <c r="U66" i="1"/>
  <c r="V66" i="1" s="1"/>
  <c r="R66" i="1"/>
  <c r="S66" i="1" s="1"/>
  <c r="AJ67" i="1"/>
  <c r="AK67" i="1" s="1"/>
  <c r="O68" i="1"/>
  <c r="P68" i="1" s="1"/>
  <c r="AM72" i="1"/>
  <c r="AN72" i="1" s="1"/>
  <c r="AJ72" i="1"/>
  <c r="AK72" i="1" s="1"/>
  <c r="AP73" i="1"/>
  <c r="AQ73" i="1" s="1"/>
  <c r="AM73" i="1"/>
  <c r="AN73" i="1" s="1"/>
  <c r="U74" i="1"/>
  <c r="V74" i="1" s="1"/>
  <c r="R74" i="1"/>
  <c r="S74" i="1" s="1"/>
  <c r="X77" i="1"/>
  <c r="Y77" i="1" s="1"/>
  <c r="U77" i="1"/>
  <c r="V77" i="1" s="1"/>
  <c r="AM77" i="1"/>
  <c r="AN77" i="1" s="1"/>
  <c r="AP77" i="1"/>
  <c r="AQ77" i="1" s="1"/>
  <c r="L85" i="1"/>
  <c r="M85" i="1" s="1"/>
  <c r="O85" i="1"/>
  <c r="P85" i="1" s="1"/>
  <c r="R38" i="1"/>
  <c r="S38" i="1" s="1"/>
  <c r="AD38" i="1"/>
  <c r="AE38" i="1" s="1"/>
  <c r="X42" i="1"/>
  <c r="Y42" i="1" s="1"/>
  <c r="AD44" i="1"/>
  <c r="AE44" i="1" s="1"/>
  <c r="R48" i="1"/>
  <c r="S48" i="1" s="1"/>
  <c r="AP48" i="1"/>
  <c r="AQ48" i="1" s="1"/>
  <c r="O64" i="1"/>
  <c r="P64" i="1" s="1"/>
  <c r="L64" i="1"/>
  <c r="M64" i="1" s="1"/>
  <c r="L71" i="1"/>
  <c r="M71" i="1" s="1"/>
  <c r="I71" i="1"/>
  <c r="J71" i="1" s="1"/>
  <c r="X80" i="1"/>
  <c r="Y80" i="1" s="1"/>
  <c r="AA80" i="1"/>
  <c r="AB80" i="1" s="1"/>
  <c r="AA90" i="1"/>
  <c r="AB90" i="1" s="1"/>
  <c r="AD90" i="1"/>
  <c r="AE90" i="1" s="1"/>
  <c r="R65" i="1"/>
  <c r="S65" i="1" s="1"/>
  <c r="O65" i="1"/>
  <c r="P65" i="1" s="1"/>
  <c r="O72" i="1"/>
  <c r="P72" i="1" s="1"/>
  <c r="L72" i="1"/>
  <c r="M72" i="1" s="1"/>
  <c r="AA76" i="1"/>
  <c r="AB76" i="1" s="1"/>
  <c r="X76" i="1"/>
  <c r="Y76" i="1" s="1"/>
  <c r="AJ85" i="1"/>
  <c r="AK85" i="1" s="1"/>
  <c r="AM85" i="1"/>
  <c r="AN85" i="1" s="1"/>
  <c r="AN273" i="1" s="1"/>
  <c r="L93" i="1"/>
  <c r="M93" i="1" s="1"/>
  <c r="O93" i="1"/>
  <c r="P93" i="1" s="1"/>
  <c r="V6" i="1"/>
  <c r="I29" i="1"/>
  <c r="J29" i="1" s="1"/>
  <c r="I45" i="1"/>
  <c r="J45" i="1" s="1"/>
  <c r="AG45" i="1"/>
  <c r="AH45" i="1" s="1"/>
  <c r="L54" i="1"/>
  <c r="M54" i="1" s="1"/>
  <c r="AJ54" i="1"/>
  <c r="AK54" i="1" s="1"/>
  <c r="AK273" i="1" s="1"/>
  <c r="AA59" i="1"/>
  <c r="AB59" i="1" s="1"/>
  <c r="AA64" i="1"/>
  <c r="AB64" i="1" s="1"/>
  <c r="U70" i="1"/>
  <c r="V70" i="1" s="1"/>
  <c r="X71" i="1"/>
  <c r="Y71" i="1" s="1"/>
  <c r="R73" i="1"/>
  <c r="S73" i="1" s="1"/>
  <c r="O73" i="1"/>
  <c r="P73" i="1" s="1"/>
  <c r="R79" i="1"/>
  <c r="S79" i="1" s="1"/>
  <c r="O79" i="1"/>
  <c r="P79" i="1" s="1"/>
  <c r="AG79" i="1"/>
  <c r="AH79" i="1" s="1"/>
  <c r="AJ79" i="1"/>
  <c r="AK79" i="1" s="1"/>
  <c r="AJ88" i="1"/>
  <c r="AK88" i="1" s="1"/>
  <c r="AG88" i="1"/>
  <c r="AH88" i="1" s="1"/>
  <c r="U147" i="1"/>
  <c r="V147" i="1" s="1"/>
  <c r="X147" i="1"/>
  <c r="Y147" i="1" s="1"/>
  <c r="X86" i="1"/>
  <c r="Y86" i="1" s="1"/>
  <c r="U88" i="1"/>
  <c r="V88" i="1" s="1"/>
  <c r="O91" i="1"/>
  <c r="P91" i="1" s="1"/>
  <c r="AM91" i="1"/>
  <c r="AN91" i="1" s="1"/>
  <c r="X94" i="1"/>
  <c r="Y94" i="1" s="1"/>
  <c r="O136" i="1"/>
  <c r="P136" i="1" s="1"/>
  <c r="L136" i="1"/>
  <c r="M136" i="1" s="1"/>
  <c r="AG89" i="1"/>
  <c r="AH89" i="1" s="1"/>
  <c r="U100" i="1"/>
  <c r="V100" i="1" s="1"/>
  <c r="R100" i="1"/>
  <c r="S100" i="1" s="1"/>
  <c r="AG73" i="1"/>
  <c r="AH73" i="1" s="1"/>
  <c r="L74" i="1"/>
  <c r="M74" i="1" s="1"/>
  <c r="AJ74" i="1"/>
  <c r="AK74" i="1" s="1"/>
  <c r="O75" i="1"/>
  <c r="P75" i="1" s="1"/>
  <c r="AM75" i="1"/>
  <c r="AN75" i="1" s="1"/>
  <c r="O98" i="1"/>
  <c r="P98" i="1" s="1"/>
  <c r="AJ100" i="1"/>
  <c r="AK100" i="1" s="1"/>
  <c r="AG100" i="1"/>
  <c r="AH100" i="1" s="1"/>
  <c r="AD110" i="1"/>
  <c r="AE110" i="1" s="1"/>
  <c r="U134" i="1"/>
  <c r="V134" i="1" s="1"/>
  <c r="R134" i="1"/>
  <c r="S134" i="1" s="1"/>
  <c r="AJ154" i="1"/>
  <c r="AK154" i="1" s="1"/>
  <c r="AM154" i="1"/>
  <c r="AN154" i="1" s="1"/>
  <c r="L107" i="1"/>
  <c r="M107" i="1" s="1"/>
  <c r="I107" i="1"/>
  <c r="J107" i="1" s="1"/>
  <c r="R86" i="1"/>
  <c r="S86" i="1" s="1"/>
  <c r="AP86" i="1"/>
  <c r="AQ86" i="1" s="1"/>
  <c r="L90" i="1"/>
  <c r="M90" i="1" s="1"/>
  <c r="AJ90" i="1"/>
  <c r="AK90" i="1" s="1"/>
  <c r="AG91" i="1"/>
  <c r="AH91" i="1" s="1"/>
  <c r="R94" i="1"/>
  <c r="S94" i="1" s="1"/>
  <c r="AP94" i="1"/>
  <c r="AQ94" i="1" s="1"/>
  <c r="AD96" i="1"/>
  <c r="AE96" i="1" s="1"/>
  <c r="AM98" i="1"/>
  <c r="AN98" i="1" s="1"/>
  <c r="AJ98" i="1"/>
  <c r="AK98" i="1" s="1"/>
  <c r="AD103" i="1"/>
  <c r="AE103" i="1" s="1"/>
  <c r="AA103" i="1"/>
  <c r="AB103" i="1" s="1"/>
  <c r="U111" i="1"/>
  <c r="V111" i="1" s="1"/>
  <c r="R111" i="1"/>
  <c r="S111" i="1" s="1"/>
  <c r="R139" i="1"/>
  <c r="S139" i="1" s="1"/>
  <c r="O139" i="1"/>
  <c r="P139" i="1" s="1"/>
  <c r="AG84" i="1"/>
  <c r="AH84" i="1" s="1"/>
  <c r="U85" i="1"/>
  <c r="V85" i="1" s="1"/>
  <c r="R87" i="1"/>
  <c r="S87" i="1" s="1"/>
  <c r="AP87" i="1"/>
  <c r="AQ87" i="1" s="1"/>
  <c r="AA89" i="1"/>
  <c r="AB89" i="1" s="1"/>
  <c r="AG92" i="1"/>
  <c r="AH92" i="1" s="1"/>
  <c r="U93" i="1"/>
  <c r="V93" i="1" s="1"/>
  <c r="R95" i="1"/>
  <c r="S95" i="1" s="1"/>
  <c r="AP95" i="1"/>
  <c r="AQ95" i="1" s="1"/>
  <c r="I97" i="1"/>
  <c r="J97" i="1" s="1"/>
  <c r="L97" i="1"/>
  <c r="M97" i="1" s="1"/>
  <c r="AP97" i="1"/>
  <c r="AQ97" i="1" s="1"/>
  <c r="X101" i="1"/>
  <c r="Y101" i="1" s="1"/>
  <c r="U101" i="1"/>
  <c r="V101" i="1" s="1"/>
  <c r="AD116" i="1"/>
  <c r="AE116" i="1" s="1"/>
  <c r="U132" i="1"/>
  <c r="V132" i="1" s="1"/>
  <c r="R132" i="1"/>
  <c r="S132" i="1" s="1"/>
  <c r="AP132" i="1"/>
  <c r="AQ132" i="1" s="1"/>
  <c r="AG143" i="1"/>
  <c r="AH143" i="1" s="1"/>
  <c r="AJ143" i="1"/>
  <c r="AK143" i="1" s="1"/>
  <c r="R145" i="1"/>
  <c r="S145" i="1" s="1"/>
  <c r="AM96" i="1"/>
  <c r="AN96" i="1" s="1"/>
  <c r="AG97" i="1"/>
  <c r="AH97" i="1" s="1"/>
  <c r="X99" i="1"/>
  <c r="Y99" i="1" s="1"/>
  <c r="AG102" i="1"/>
  <c r="AH102" i="1" s="1"/>
  <c r="O104" i="1"/>
  <c r="P104" i="1" s="1"/>
  <c r="AM104" i="1"/>
  <c r="AN104" i="1" s="1"/>
  <c r="O108" i="1"/>
  <c r="P108" i="1" s="1"/>
  <c r="L108" i="1"/>
  <c r="M108" i="1" s="1"/>
  <c r="AM108" i="1"/>
  <c r="AN108" i="1" s="1"/>
  <c r="AJ108" i="1"/>
  <c r="AK108" i="1" s="1"/>
  <c r="X113" i="1"/>
  <c r="Y113" i="1" s="1"/>
  <c r="U113" i="1"/>
  <c r="V113" i="1" s="1"/>
  <c r="O117" i="1"/>
  <c r="P117" i="1" s="1"/>
  <c r="AM117" i="1"/>
  <c r="AN117" i="1" s="1"/>
  <c r="O120" i="1"/>
  <c r="P120" i="1" s="1"/>
  <c r="L120" i="1"/>
  <c r="M120" i="1" s="1"/>
  <c r="AM120" i="1"/>
  <c r="AN120" i="1" s="1"/>
  <c r="AJ120" i="1"/>
  <c r="AK120" i="1" s="1"/>
  <c r="X125" i="1"/>
  <c r="Y125" i="1" s="1"/>
  <c r="U125" i="1"/>
  <c r="V125" i="1" s="1"/>
  <c r="AJ139" i="1"/>
  <c r="AK139" i="1" s="1"/>
  <c r="I147" i="1"/>
  <c r="J147" i="1" s="1"/>
  <c r="L147" i="1"/>
  <c r="M147" i="1" s="1"/>
  <c r="I153" i="1"/>
  <c r="J153" i="1" s="1"/>
  <c r="L153" i="1"/>
  <c r="M153" i="1" s="1"/>
  <c r="L163" i="1"/>
  <c r="M163" i="1" s="1"/>
  <c r="I163" i="1"/>
  <c r="J163" i="1" s="1"/>
  <c r="AD200" i="1"/>
  <c r="AE200" i="1" s="1"/>
  <c r="AG200" i="1"/>
  <c r="AH200" i="1" s="1"/>
  <c r="X110" i="1"/>
  <c r="Y110" i="1" s="1"/>
  <c r="I114" i="1"/>
  <c r="J114" i="1" s="1"/>
  <c r="AG114" i="1"/>
  <c r="AH114" i="1" s="1"/>
  <c r="R116" i="1"/>
  <c r="S116" i="1" s="1"/>
  <c r="X122" i="1"/>
  <c r="Y122" i="1" s="1"/>
  <c r="I126" i="1"/>
  <c r="J126" i="1" s="1"/>
  <c r="L134" i="1"/>
  <c r="M134" i="1" s="1"/>
  <c r="I134" i="1"/>
  <c r="J134" i="1" s="1"/>
  <c r="AP139" i="1"/>
  <c r="AQ139" i="1" s="1"/>
  <c r="AM139" i="1"/>
  <c r="AN139" i="1" s="1"/>
  <c r="U143" i="1"/>
  <c r="V143" i="1" s="1"/>
  <c r="X148" i="1"/>
  <c r="Y148" i="1" s="1"/>
  <c r="AA148" i="1"/>
  <c r="AB148" i="1" s="1"/>
  <c r="AD152" i="1"/>
  <c r="AE152" i="1" s="1"/>
  <c r="AG152" i="1"/>
  <c r="AH152" i="1" s="1"/>
  <c r="O164" i="1"/>
  <c r="P164" i="1" s="1"/>
  <c r="R164" i="1"/>
  <c r="S164" i="1" s="1"/>
  <c r="X97" i="1"/>
  <c r="Y97" i="1" s="1"/>
  <c r="AJ97" i="1"/>
  <c r="AK97" i="1" s="1"/>
  <c r="R99" i="1"/>
  <c r="S99" i="1" s="1"/>
  <c r="O99" i="1"/>
  <c r="P99" i="1" s="1"/>
  <c r="AP99" i="1"/>
  <c r="AQ99" i="1" s="1"/>
  <c r="AM99" i="1"/>
  <c r="AN99" i="1" s="1"/>
  <c r="AA102" i="1"/>
  <c r="AB102" i="1" s="1"/>
  <c r="X102" i="1"/>
  <c r="Y102" i="1" s="1"/>
  <c r="AG104" i="1"/>
  <c r="AH104" i="1" s="1"/>
  <c r="AD104" i="1"/>
  <c r="AE104" i="1" s="1"/>
  <c r="I132" i="1"/>
  <c r="J132" i="1" s="1"/>
  <c r="AG132" i="1"/>
  <c r="AH132" i="1" s="1"/>
  <c r="AG146" i="1"/>
  <c r="AH146" i="1" s="1"/>
  <c r="AA154" i="1"/>
  <c r="AB154" i="1" s="1"/>
  <c r="R162" i="1"/>
  <c r="S162" i="1" s="1"/>
  <c r="U162" i="1"/>
  <c r="V162" i="1" s="1"/>
  <c r="U98" i="1"/>
  <c r="V98" i="1" s="1"/>
  <c r="L103" i="1"/>
  <c r="M103" i="1" s="1"/>
  <c r="AJ103" i="1"/>
  <c r="AK103" i="1" s="1"/>
  <c r="R107" i="1"/>
  <c r="S107" i="1" s="1"/>
  <c r="AP107" i="1"/>
  <c r="AQ107" i="1" s="1"/>
  <c r="AA108" i="1"/>
  <c r="AB108" i="1" s="1"/>
  <c r="R110" i="1"/>
  <c r="S110" i="1" s="1"/>
  <c r="O110" i="1"/>
  <c r="P110" i="1" s="1"/>
  <c r="AP110" i="1"/>
  <c r="AQ110" i="1" s="1"/>
  <c r="AM110" i="1"/>
  <c r="AN110" i="1" s="1"/>
  <c r="AA111" i="1"/>
  <c r="AB111" i="1" s="1"/>
  <c r="L113" i="1"/>
  <c r="M113" i="1" s="1"/>
  <c r="AJ113" i="1"/>
  <c r="AK113" i="1" s="1"/>
  <c r="AA114" i="1"/>
  <c r="AB114" i="1" s="1"/>
  <c r="X114" i="1"/>
  <c r="Y114" i="1" s="1"/>
  <c r="AG117" i="1"/>
  <c r="AH117" i="1" s="1"/>
  <c r="R119" i="1"/>
  <c r="S119" i="1" s="1"/>
  <c r="AP119" i="1"/>
  <c r="AQ119" i="1" s="1"/>
  <c r="AA120" i="1"/>
  <c r="AB120" i="1" s="1"/>
  <c r="R122" i="1"/>
  <c r="S122" i="1" s="1"/>
  <c r="O122" i="1"/>
  <c r="P122" i="1" s="1"/>
  <c r="AP122" i="1"/>
  <c r="AQ122" i="1" s="1"/>
  <c r="AM122" i="1"/>
  <c r="AN122" i="1" s="1"/>
  <c r="AA123" i="1"/>
  <c r="AB123" i="1" s="1"/>
  <c r="L125" i="1"/>
  <c r="M125" i="1" s="1"/>
  <c r="AJ125" i="1"/>
  <c r="AK125" i="1" s="1"/>
  <c r="AA126" i="1"/>
  <c r="AB126" i="1" s="1"/>
  <c r="X126" i="1"/>
  <c r="Y126" i="1" s="1"/>
  <c r="U128" i="1"/>
  <c r="V128" i="1" s="1"/>
  <c r="X129" i="1"/>
  <c r="Y129" i="1" s="1"/>
  <c r="AG142" i="1"/>
  <c r="AH142" i="1" s="1"/>
  <c r="I143" i="1"/>
  <c r="J143" i="1" s="1"/>
  <c r="L143" i="1"/>
  <c r="M143" i="1" s="1"/>
  <c r="R146" i="1"/>
  <c r="S146" i="1" s="1"/>
  <c r="U146" i="1"/>
  <c r="V146" i="1" s="1"/>
  <c r="L148" i="1"/>
  <c r="M148" i="1" s="1"/>
  <c r="O148" i="1"/>
  <c r="P148" i="1" s="1"/>
  <c r="R152" i="1"/>
  <c r="S152" i="1" s="1"/>
  <c r="U152" i="1"/>
  <c r="V152" i="1" s="1"/>
  <c r="L154" i="1"/>
  <c r="M154" i="1" s="1"/>
  <c r="O154" i="1"/>
  <c r="P154" i="1" s="1"/>
  <c r="X161" i="1"/>
  <c r="Y161" i="1" s="1"/>
  <c r="AJ119" i="1"/>
  <c r="AK119" i="1" s="1"/>
  <c r="AG119" i="1"/>
  <c r="AH119" i="1" s="1"/>
  <c r="U123" i="1"/>
  <c r="V123" i="1" s="1"/>
  <c r="R123" i="1"/>
  <c r="S123" i="1" s="1"/>
  <c r="O128" i="1"/>
  <c r="P128" i="1" s="1"/>
  <c r="L128" i="1"/>
  <c r="M128" i="1" s="1"/>
  <c r="R129" i="1"/>
  <c r="S129" i="1" s="1"/>
  <c r="O129" i="1"/>
  <c r="P129" i="1" s="1"/>
  <c r="AP129" i="1"/>
  <c r="AQ129" i="1" s="1"/>
  <c r="AM129" i="1"/>
  <c r="AN129" i="1" s="1"/>
  <c r="AJ136" i="1"/>
  <c r="AK136" i="1" s="1"/>
  <c r="I144" i="1"/>
  <c r="J144" i="1" s="1"/>
  <c r="AA151" i="1"/>
  <c r="AB151" i="1" s="1"/>
  <c r="AD151" i="1"/>
  <c r="AE151" i="1" s="1"/>
  <c r="I148" i="1"/>
  <c r="J148" i="1" s="1"/>
  <c r="AJ185" i="1"/>
  <c r="AK185" i="1" s="1"/>
  <c r="L204" i="1"/>
  <c r="M204" i="1" s="1"/>
  <c r="O204" i="1"/>
  <c r="P204" i="1" s="1"/>
  <c r="L212" i="1"/>
  <c r="M212" i="1" s="1"/>
  <c r="O212" i="1"/>
  <c r="P212" i="1" s="1"/>
  <c r="AD134" i="1"/>
  <c r="AE134" i="1" s="1"/>
  <c r="AA139" i="1"/>
  <c r="AB139" i="1" s="1"/>
  <c r="X153" i="1"/>
  <c r="Y153" i="1" s="1"/>
  <c r="X171" i="1"/>
  <c r="Y171" i="1" s="1"/>
  <c r="U180" i="1"/>
  <c r="V180" i="1" s="1"/>
  <c r="L198" i="1"/>
  <c r="M198" i="1" s="1"/>
  <c r="O198" i="1"/>
  <c r="P198" i="1" s="1"/>
  <c r="O199" i="1"/>
  <c r="P199" i="1" s="1"/>
  <c r="R199" i="1"/>
  <c r="S199" i="1" s="1"/>
  <c r="O133" i="1"/>
  <c r="P133" i="1" s="1"/>
  <c r="AA133" i="1"/>
  <c r="AB133" i="1" s="1"/>
  <c r="L144" i="1"/>
  <c r="M144" i="1" s="1"/>
  <c r="AJ144" i="1"/>
  <c r="AK144" i="1" s="1"/>
  <c r="X158" i="1"/>
  <c r="Y158" i="1" s="1"/>
  <c r="AA160" i="1"/>
  <c r="AB160" i="1" s="1"/>
  <c r="AD161" i="1"/>
  <c r="AE161" i="1" s="1"/>
  <c r="AG184" i="1"/>
  <c r="AH184" i="1" s="1"/>
  <c r="AJ190" i="1"/>
  <c r="AK190" i="1" s="1"/>
  <c r="AM190" i="1"/>
  <c r="AN190" i="1" s="1"/>
  <c r="AG134" i="1"/>
  <c r="AH134" i="1" s="1"/>
  <c r="AD139" i="1"/>
  <c r="AE139" i="1" s="1"/>
  <c r="AM142" i="1"/>
  <c r="AN142" i="1" s="1"/>
  <c r="X145" i="1"/>
  <c r="Y145" i="1" s="1"/>
  <c r="AP153" i="1"/>
  <c r="AQ153" i="1" s="1"/>
  <c r="AA171" i="1"/>
  <c r="AB171" i="1" s="1"/>
  <c r="X191" i="1"/>
  <c r="Y191" i="1" s="1"/>
  <c r="U191" i="1"/>
  <c r="V191" i="1" s="1"/>
  <c r="I172" i="1"/>
  <c r="J172" i="1" s="1"/>
  <c r="AA178" i="1"/>
  <c r="AB178" i="1" s="1"/>
  <c r="AP184" i="1"/>
  <c r="AQ184" i="1" s="1"/>
  <c r="I195" i="1"/>
  <c r="J195" i="1" s="1"/>
  <c r="L195" i="1"/>
  <c r="M195" i="1" s="1"/>
  <c r="AG201" i="1"/>
  <c r="AH201" i="1" s="1"/>
  <c r="AJ201" i="1"/>
  <c r="AK201" i="1" s="1"/>
  <c r="I209" i="1"/>
  <c r="J209" i="1" s="1"/>
  <c r="L209" i="1"/>
  <c r="M209" i="1" s="1"/>
  <c r="AA236" i="1"/>
  <c r="AB236" i="1" s="1"/>
  <c r="O162" i="1"/>
  <c r="P162" i="1" s="1"/>
  <c r="O168" i="1"/>
  <c r="P168" i="1" s="1"/>
  <c r="AM168" i="1"/>
  <c r="AN168" i="1" s="1"/>
  <c r="L172" i="1"/>
  <c r="M172" i="1" s="1"/>
  <c r="AJ172" i="1"/>
  <c r="AK172" i="1" s="1"/>
  <c r="X176" i="1"/>
  <c r="Y176" i="1" s="1"/>
  <c r="AM176" i="1"/>
  <c r="AN176" i="1" s="1"/>
  <c r="AJ182" i="1"/>
  <c r="AK182" i="1" s="1"/>
  <c r="R200" i="1"/>
  <c r="S200" i="1" s="1"/>
  <c r="U200" i="1"/>
  <c r="V200" i="1" s="1"/>
  <c r="U201" i="1"/>
  <c r="V201" i="1" s="1"/>
  <c r="X201" i="1"/>
  <c r="Y201" i="1" s="1"/>
  <c r="O205" i="1"/>
  <c r="P205" i="1" s="1"/>
  <c r="R205" i="1"/>
  <c r="S205" i="1" s="1"/>
  <c r="U175" i="1"/>
  <c r="V175" i="1" s="1"/>
  <c r="I182" i="1"/>
  <c r="J182" i="1" s="1"/>
  <c r="O183" i="1"/>
  <c r="P183" i="1" s="1"/>
  <c r="AM186" i="1"/>
  <c r="AN186" i="1" s="1"/>
  <c r="AJ186" i="1"/>
  <c r="AK186" i="1" s="1"/>
  <c r="R207" i="1"/>
  <c r="S207" i="1" s="1"/>
  <c r="U207" i="1"/>
  <c r="V207" i="1" s="1"/>
  <c r="O173" i="1"/>
  <c r="P173" i="1" s="1"/>
  <c r="R174" i="1"/>
  <c r="S174" i="1" s="1"/>
  <c r="O176" i="1"/>
  <c r="P176" i="1" s="1"/>
  <c r="AG181" i="1"/>
  <c r="AH181" i="1" s="1"/>
  <c r="L182" i="1"/>
  <c r="M182" i="1" s="1"/>
  <c r="AA182" i="1"/>
  <c r="AB182" i="1" s="1"/>
  <c r="L190" i="1"/>
  <c r="M190" i="1" s="1"/>
  <c r="O190" i="1"/>
  <c r="P190" i="1" s="1"/>
  <c r="U195" i="1"/>
  <c r="V195" i="1" s="1"/>
  <c r="X195" i="1"/>
  <c r="Y195" i="1" s="1"/>
  <c r="U209" i="1"/>
  <c r="V209" i="1" s="1"/>
  <c r="X209" i="1"/>
  <c r="Y209" i="1" s="1"/>
  <c r="AA215" i="1"/>
  <c r="AB215" i="1" s="1"/>
  <c r="AG167" i="1"/>
  <c r="AH167" i="1" s="1"/>
  <c r="U168" i="1"/>
  <c r="V168" i="1" s="1"/>
  <c r="U170" i="1"/>
  <c r="V170" i="1" s="1"/>
  <c r="AD172" i="1"/>
  <c r="AE172" i="1" s="1"/>
  <c r="AD173" i="1"/>
  <c r="AE173" i="1" s="1"/>
  <c r="AG174" i="1"/>
  <c r="AH174" i="1" s="1"/>
  <c r="X175" i="1"/>
  <c r="Y175" i="1" s="1"/>
  <c r="AD180" i="1"/>
  <c r="AE180" i="1" s="1"/>
  <c r="X198" i="1"/>
  <c r="Y198" i="1" s="1"/>
  <c r="AA198" i="1"/>
  <c r="AB198" i="1" s="1"/>
  <c r="AA199" i="1"/>
  <c r="AB199" i="1" s="1"/>
  <c r="AD199" i="1"/>
  <c r="AE199" i="1" s="1"/>
  <c r="AJ195" i="1"/>
  <c r="AK195" i="1" s="1"/>
  <c r="AM198" i="1"/>
  <c r="AN198" i="1" s="1"/>
  <c r="AP199" i="1"/>
  <c r="AQ199" i="1" s="1"/>
  <c r="AA204" i="1"/>
  <c r="AB204" i="1" s="1"/>
  <c r="AD205" i="1"/>
  <c r="AE205" i="1" s="1"/>
  <c r="AG207" i="1"/>
  <c r="AH207" i="1" s="1"/>
  <c r="AJ209" i="1"/>
  <c r="AK209" i="1" s="1"/>
  <c r="L236" i="1"/>
  <c r="M236" i="1" s="1"/>
  <c r="O236" i="1"/>
  <c r="P236" i="1" s="1"/>
  <c r="AD186" i="1"/>
  <c r="AE186" i="1" s="1"/>
  <c r="R189" i="1"/>
  <c r="S189" i="1" s="1"/>
  <c r="O189" i="1"/>
  <c r="P189" i="1" s="1"/>
  <c r="AP189" i="1"/>
  <c r="AQ189" i="1" s="1"/>
  <c r="AM189" i="1"/>
  <c r="AN189" i="1" s="1"/>
  <c r="AA194" i="1"/>
  <c r="AB194" i="1" s="1"/>
  <c r="X194" i="1"/>
  <c r="Y194" i="1" s="1"/>
  <c r="AP201" i="1"/>
  <c r="AQ201" i="1" s="1"/>
  <c r="AM201" i="1"/>
  <c r="AN201" i="1" s="1"/>
  <c r="U228" i="1"/>
  <c r="V228" i="1" s="1"/>
  <c r="X228" i="1"/>
  <c r="Y228" i="1" s="1"/>
  <c r="U239" i="1"/>
  <c r="V239" i="1" s="1"/>
  <c r="X239" i="1"/>
  <c r="Y239" i="1" s="1"/>
  <c r="AM191" i="1"/>
  <c r="AN191" i="1" s="1"/>
  <c r="AD195" i="1"/>
  <c r="AE195" i="1" s="1"/>
  <c r="AA195" i="1"/>
  <c r="AB195" i="1" s="1"/>
  <c r="AG198" i="1"/>
  <c r="AH198" i="1" s="1"/>
  <c r="AD198" i="1"/>
  <c r="AE198" i="1" s="1"/>
  <c r="AJ199" i="1"/>
  <c r="AK199" i="1" s="1"/>
  <c r="AG199" i="1"/>
  <c r="AH199" i="1" s="1"/>
  <c r="AM200" i="1"/>
  <c r="AN200" i="1" s="1"/>
  <c r="AJ200" i="1"/>
  <c r="AK200" i="1" s="1"/>
  <c r="L201" i="1"/>
  <c r="M201" i="1" s="1"/>
  <c r="U204" i="1"/>
  <c r="V204" i="1" s="1"/>
  <c r="R204" i="1"/>
  <c r="S204" i="1" s="1"/>
  <c r="X205" i="1"/>
  <c r="Y205" i="1" s="1"/>
  <c r="U205" i="1"/>
  <c r="V205" i="1" s="1"/>
  <c r="AA207" i="1"/>
  <c r="AB207" i="1" s="1"/>
  <c r="X207" i="1"/>
  <c r="Y207" i="1" s="1"/>
  <c r="AD209" i="1"/>
  <c r="AE209" i="1" s="1"/>
  <c r="AA209" i="1"/>
  <c r="AB209" i="1" s="1"/>
  <c r="X222" i="1"/>
  <c r="Y222" i="1" s="1"/>
  <c r="AA222" i="1"/>
  <c r="AB222" i="1" s="1"/>
  <c r="AP228" i="1"/>
  <c r="AQ228" i="1" s="1"/>
  <c r="AJ236" i="1"/>
  <c r="AK236" i="1" s="1"/>
  <c r="AM236" i="1"/>
  <c r="AN236" i="1" s="1"/>
  <c r="AP239" i="1"/>
  <c r="AQ239" i="1" s="1"/>
  <c r="U190" i="1"/>
  <c r="V190" i="1" s="1"/>
  <c r="R190" i="1"/>
  <c r="S190" i="1" s="1"/>
  <c r="R201" i="1"/>
  <c r="S201" i="1" s="1"/>
  <c r="O201" i="1"/>
  <c r="P201" i="1" s="1"/>
  <c r="O218" i="1"/>
  <c r="P218" i="1" s="1"/>
  <c r="AA234" i="1"/>
  <c r="AB234" i="1" s="1"/>
  <c r="AG186" i="1"/>
  <c r="AH186" i="1" s="1"/>
  <c r="R191" i="1"/>
  <c r="S191" i="1" s="1"/>
  <c r="AP191" i="1"/>
  <c r="AQ191" i="1" s="1"/>
  <c r="L199" i="1"/>
  <c r="M199" i="1" s="1"/>
  <c r="I199" i="1"/>
  <c r="J199" i="1" s="1"/>
  <c r="O200" i="1"/>
  <c r="P200" i="1" s="1"/>
  <c r="L200" i="1"/>
  <c r="M200" i="1" s="1"/>
  <c r="R218" i="1"/>
  <c r="S218" i="1" s="1"/>
  <c r="U224" i="1"/>
  <c r="V224" i="1" s="1"/>
  <c r="U233" i="1"/>
  <c r="V233" i="1" s="1"/>
  <c r="X233" i="1"/>
  <c r="Y233" i="1" s="1"/>
  <c r="I235" i="1"/>
  <c r="J235" i="1" s="1"/>
  <c r="AG264" i="1"/>
  <c r="AH264" i="1" s="1"/>
  <c r="AG215" i="1"/>
  <c r="AH215" i="1" s="1"/>
  <c r="O216" i="1"/>
  <c r="P216" i="1" s="1"/>
  <c r="AJ216" i="1"/>
  <c r="AK216" i="1" s="1"/>
  <c r="AP217" i="1"/>
  <c r="AQ217" i="1" s="1"/>
  <c r="X219" i="1"/>
  <c r="Y219" i="1" s="1"/>
  <c r="AJ226" i="1"/>
  <c r="AK226" i="1" s="1"/>
  <c r="R231" i="1"/>
  <c r="S231" i="1" s="1"/>
  <c r="AG235" i="1"/>
  <c r="AH235" i="1" s="1"/>
  <c r="O238" i="1"/>
  <c r="P238" i="1" s="1"/>
  <c r="AJ238" i="1"/>
  <c r="AK238" i="1" s="1"/>
  <c r="R240" i="1"/>
  <c r="S240" i="1" s="1"/>
  <c r="X241" i="1"/>
  <c r="Y241" i="1" s="1"/>
  <c r="X245" i="1"/>
  <c r="Y245" i="1" s="1"/>
  <c r="U245" i="1"/>
  <c r="V245" i="1" s="1"/>
  <c r="AD234" i="1"/>
  <c r="AE234" i="1" s="1"/>
  <c r="AM226" i="1"/>
  <c r="AN226" i="1" s="1"/>
  <c r="U231" i="1"/>
  <c r="V231" i="1" s="1"/>
  <c r="AP231" i="1"/>
  <c r="AQ231" i="1" s="1"/>
  <c r="AA233" i="1"/>
  <c r="AB233" i="1" s="1"/>
  <c r="L237" i="1"/>
  <c r="M237" i="1" s="1"/>
  <c r="AG237" i="1"/>
  <c r="AH237" i="1" s="1"/>
  <c r="R238" i="1"/>
  <c r="S238" i="1" s="1"/>
  <c r="AM238" i="1"/>
  <c r="AN238" i="1" s="1"/>
  <c r="U240" i="1"/>
  <c r="V240" i="1" s="1"/>
  <c r="AP240" i="1"/>
  <c r="AQ240" i="1" s="1"/>
  <c r="AA241" i="1"/>
  <c r="AB241" i="1" s="1"/>
  <c r="U218" i="1"/>
  <c r="V218" i="1" s="1"/>
  <c r="AP218" i="1"/>
  <c r="AQ218" i="1" s="1"/>
  <c r="U222" i="1"/>
  <c r="V222" i="1" s="1"/>
  <c r="AP222" i="1"/>
  <c r="AQ222" i="1" s="1"/>
  <c r="O228" i="1"/>
  <c r="P228" i="1" s="1"/>
  <c r="AD236" i="1"/>
  <c r="AE236" i="1" s="1"/>
  <c r="O239" i="1"/>
  <c r="P239" i="1" s="1"/>
  <c r="L271" i="1"/>
  <c r="M271" i="1" s="1"/>
  <c r="I215" i="1"/>
  <c r="J215" i="1" s="1"/>
  <c r="O217" i="1"/>
  <c r="P217" i="1" s="1"/>
  <c r="AJ217" i="1"/>
  <c r="AK217" i="1" s="1"/>
  <c r="R219" i="1"/>
  <c r="S219" i="1" s="1"/>
  <c r="AM224" i="1"/>
  <c r="AN224" i="1" s="1"/>
  <c r="AG234" i="1"/>
  <c r="AH234" i="1" s="1"/>
  <c r="AG242" i="1"/>
  <c r="AH242" i="1" s="1"/>
  <c r="AM244" i="1"/>
  <c r="AN244" i="1" s="1"/>
  <c r="O248" i="1"/>
  <c r="P248" i="1" s="1"/>
  <c r="AJ257" i="1"/>
  <c r="AK257" i="1" s="1"/>
  <c r="L265" i="1"/>
  <c r="M265" i="1" s="1"/>
  <c r="X267" i="1"/>
  <c r="Y267" i="1" s="1"/>
  <c r="AD269" i="1"/>
  <c r="AE269" i="1" s="1"/>
  <c r="AP271" i="1"/>
  <c r="AQ271" i="1" s="1"/>
  <c r="U272" i="1"/>
  <c r="V272" i="1" s="1"/>
  <c r="R275" i="1"/>
  <c r="S275" i="1" s="1"/>
  <c r="AM277" i="1"/>
  <c r="AN277" i="1" s="1"/>
  <c r="R278" i="1"/>
  <c r="S278" i="1" s="1"/>
  <c r="AG243" i="1"/>
  <c r="AH243" i="1" s="1"/>
  <c r="AG261" i="1"/>
  <c r="AH261" i="1" s="1"/>
  <c r="AP265" i="1"/>
  <c r="AQ265" i="1" s="1"/>
  <c r="U266" i="1"/>
  <c r="V266" i="1" s="1"/>
  <c r="AG270" i="1"/>
  <c r="AH270" i="1" s="1"/>
  <c r="L243" i="1"/>
  <c r="M243" i="1" s="1"/>
  <c r="U244" i="1"/>
  <c r="V244" i="1" s="1"/>
  <c r="R244" i="1"/>
  <c r="S244" i="1" s="1"/>
  <c r="U248" i="1"/>
  <c r="V248" i="1" s="1"/>
  <c r="U254" i="1"/>
  <c r="V254" i="1" s="1"/>
  <c r="R254" i="1"/>
  <c r="S254" i="1" s="1"/>
  <c r="L257" i="1"/>
  <c r="M257" i="1" s="1"/>
  <c r="I261" i="1"/>
  <c r="J261" i="1" s="1"/>
  <c r="R265" i="1"/>
  <c r="S265" i="1" s="1"/>
  <c r="AP267" i="1"/>
  <c r="AQ267" i="1" s="1"/>
  <c r="I270" i="1"/>
  <c r="J270" i="1" s="1"/>
  <c r="AM272" i="1"/>
  <c r="AN272" i="1" s="1"/>
  <c r="AJ275" i="1"/>
  <c r="AK275" i="1" s="1"/>
  <c r="O277" i="1"/>
  <c r="P277" i="1" s="1"/>
  <c r="X278" i="1"/>
  <c r="Y278" i="1" s="1"/>
  <c r="L262" i="1"/>
  <c r="M262" i="1" s="1"/>
  <c r="O264" i="1"/>
  <c r="P264" i="1" s="1"/>
  <c r="AP243" i="1"/>
  <c r="AQ243" i="1" s="1"/>
  <c r="AP249" i="1"/>
  <c r="AQ249" i="1" s="1"/>
  <c r="X251" i="1"/>
  <c r="Y251" i="1" s="1"/>
  <c r="R251" i="1"/>
  <c r="S251" i="1" s="1"/>
  <c r="AA254" i="1"/>
  <c r="AB254" i="1" s="1"/>
  <c r="X254" i="1"/>
  <c r="Y254" i="1" s="1"/>
  <c r="AD257" i="1"/>
  <c r="AE257" i="1" s="1"/>
  <c r="R267" i="1"/>
  <c r="S267" i="1" s="1"/>
  <c r="X269" i="1"/>
  <c r="Y269" i="1" s="1"/>
  <c r="AJ271" i="1"/>
  <c r="AK271" i="1" s="1"/>
  <c r="O272" i="1"/>
  <c r="P272" i="1" s="1"/>
  <c r="L275" i="1"/>
  <c r="M275" i="1" s="1"/>
  <c r="AP278" i="1"/>
  <c r="AQ278" i="1" s="1"/>
  <c r="O273" i="1" l="1"/>
  <c r="Y273" i="1"/>
  <c r="S273" i="1"/>
  <c r="X273" i="1"/>
  <c r="R273" i="1"/>
  <c r="J273" i="1"/>
  <c r="AM273" i="1"/>
  <c r="AE273" i="1"/>
  <c r="I273" i="1"/>
  <c r="V273" i="1"/>
  <c r="U273" i="1"/>
  <c r="P273" i="1"/>
  <c r="AD273" i="1"/>
  <c r="AQ273" i="1"/>
  <c r="AJ273" i="1"/>
  <c r="AB273" i="1"/>
  <c r="AP273" i="1"/>
  <c r="L273" i="1"/>
  <c r="AA273" i="1"/>
  <c r="AH273" i="1"/>
  <c r="AG273" i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<sst xmlns="http://schemas.openxmlformats.org/spreadsheetml/2006/main" count="640" uniqueCount="321">
  <si>
    <t>การใช้พลังงานไฟฟ้า ของร้านค้า ภายในมหาวิทยาลัย</t>
  </si>
  <si>
    <t>ลำดับ</t>
  </si>
  <si>
    <t>ชื่ออาคาร</t>
  </si>
  <si>
    <t>หมาย</t>
  </si>
  <si>
    <t xml:space="preserve">มิเตอร์  </t>
  </si>
  <si>
    <t>มกราคม 64</t>
  </si>
  <si>
    <t>กุมภาพันธ์ 64</t>
  </si>
  <si>
    <t>มีนาคม 64</t>
  </si>
  <si>
    <t xml:space="preserve">เมษายน 64 </t>
  </si>
  <si>
    <t>พฤษภาคม 64</t>
  </si>
  <si>
    <t xml:space="preserve">มิถุนายน 64 </t>
  </si>
  <si>
    <t>กรกฏาคม 64</t>
  </si>
  <si>
    <t xml:space="preserve">สิงหาคม 64 </t>
  </si>
  <si>
    <t>กันยายน 64</t>
  </si>
  <si>
    <t>ตุลาคม 64</t>
  </si>
  <si>
    <t>พฤศจิกายน 64</t>
  </si>
  <si>
    <t xml:space="preserve">ธันวาคม 64 </t>
  </si>
  <si>
    <t>เหตุ</t>
  </si>
  <si>
    <t>หมายเลขมิเตอร์</t>
  </si>
  <si>
    <t>หน่วย</t>
  </si>
  <si>
    <t>kWh</t>
  </si>
  <si>
    <t>ส่วนกลาง</t>
  </si>
  <si>
    <t xml:space="preserve">อาคารเฉลิมพระเกียรติ  โซน B </t>
  </si>
  <si>
    <t>นางสาวณัตชา  เศวตภิชาว์  (จิบโซนบี)</t>
  </si>
  <si>
    <t>0700561</t>
  </si>
  <si>
    <t>LOTUA' S (โซนบี)</t>
  </si>
  <si>
    <t>0025932</t>
  </si>
  <si>
    <t xml:space="preserve">สนามกีฬาอินทนิล </t>
  </si>
  <si>
    <t>สโมสรแม่โจ้ยูไนเต็ด</t>
  </si>
  <si>
    <t>ห้องแต่งตัวนักกีฬา</t>
  </si>
  <si>
    <t>อาคารเรียนรวมแม่โจ้  70  ปี</t>
  </si>
  <si>
    <t>รักบ้านเกิด 70 ปี</t>
  </si>
  <si>
    <t>-</t>
  </si>
  <si>
    <t>ไทยเดนมาร์ค</t>
  </si>
  <si>
    <t>LOTUA' S 70 ปี</t>
  </si>
  <si>
    <t>0025505</t>
  </si>
  <si>
    <t>นางสายรุ้ง  ทาใจ  (ร้านเกื้อกูลก๊อปปี้)</t>
  </si>
  <si>
    <t>เครื่องชั่งน้ำหนักหน้าห้องอินเตอร์เน็ต</t>
  </si>
  <si>
    <t>รื้อถอน</t>
  </si>
  <si>
    <t>ธนาคารกรุงเทพสาขาย่อย</t>
  </si>
  <si>
    <t>อาคาร 80 ปี</t>
  </si>
  <si>
    <t>apple 80</t>
  </si>
  <si>
    <t>อาคารช่วงเกษตรศิลป์</t>
  </si>
  <si>
    <t>ว่าง  (อาคารช่วง)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</si>
  <si>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</si>
  <si>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</si>
  <si>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 xml:space="preserve">ธนาคารกรุงไทย  (สนอ.) </t>
  </si>
  <si>
    <t xml:space="preserve">ธนาคารไทยพาณิชย์ (สนอ.) </t>
  </si>
  <si>
    <t xml:space="preserve">ธนาคารกรุงเทพ (สนอ.) </t>
  </si>
  <si>
    <t>อาคารสำนักงานมหาวิทยาลัย 2 (สำนักงานอธิการบดี เดิม)</t>
  </si>
  <si>
    <t>นายัทธโน  จันทศิลา  (ร้านกาแฟย้ายยยาย สนม)</t>
  </si>
  <si>
    <t>LOTUA' S (สนม.2)</t>
  </si>
  <si>
    <t>0025470</t>
  </si>
  <si>
    <t>อาคารสำนักงานมหาวิทยาลัย 3   (อิงคศรีกสิการ เดิม)</t>
  </si>
  <si>
    <t>LOTUA' S (สนม.3)</t>
  </si>
  <si>
    <t>0025506</t>
  </si>
  <si>
    <t>สหกรณ์ออมทรัพย์ครูสาขาแม่โจ้</t>
  </si>
  <si>
    <t>สระว่ายน้ำ</t>
  </si>
  <si>
    <t>อาคารสระว่ายน้ำ</t>
  </si>
  <si>
    <t>นางบังอร  เมฆะ  (ขนม) สระว่ายน้ำ</t>
  </si>
  <si>
    <t>ว่าง</t>
  </si>
  <si>
    <t>กาญจนา  พันแสน  (นวดแผนโบราณ)  สระว่ายน้ำ</t>
  </si>
  <si>
    <t>LOTUA' S สระว่ายน้ำ</t>
  </si>
  <si>
    <t>0025895</t>
  </si>
  <si>
    <t>โรงอาหาร</t>
  </si>
  <si>
    <t>อาคารโรงอาหารเทิดกสิกร</t>
  </si>
  <si>
    <t>นางรัตนาภรณ์  ทองยู  (ร้านตัดเย็บผ้า)</t>
  </si>
  <si>
    <t>นางกณกศร  วงค์คำมา  (ร้านเอกโอชา)</t>
  </si>
  <si>
    <t>ธนัฐสิริ  ชนวชิรสิทธิ์ (ครัวคุณอุ๊)</t>
  </si>
  <si>
    <t>พ.อ.บุญสินทร์  เหมโส  (ครัวอยุธยา)</t>
  </si>
  <si>
    <t>เศกสม  ธีระแนว  (น้ำ) (ตายาย)</t>
  </si>
  <si>
    <t>นางทวี  ธีระแนว  (ขนม) (ตายาย)</t>
  </si>
  <si>
    <t>นางสาวสายสวาท  สุเป็ง  (ผลไม้)</t>
  </si>
  <si>
    <t>ศศิชา  แจ้งใบ  (กิน 24)</t>
  </si>
  <si>
    <t>นางประเสริฐ  จั่นทับทิบ (ข้าวแกงคุณแม่)</t>
  </si>
  <si>
    <t>นายศักดา  จินดามาตย์  (แบม)</t>
  </si>
  <si>
    <t>นางศิริพิชญ์ เสถียรพัฒโนดม  (น้ำผลไม้)</t>
  </si>
  <si>
    <t>นายจิตกร  ยิ่งดี ( Triple fast food)</t>
  </si>
  <si>
    <t>นางสาวศรัญญา  พรมพฤกษ์ (แซบยำ ตำอร่อย)</t>
  </si>
  <si>
    <t>วรนัน  บรรโจ  (นครปฐม)</t>
  </si>
  <si>
    <t>นางฃกฤติยา  พรมพฤกษ์ (ชอบกินเส้น)</t>
  </si>
  <si>
    <t>นางสาวณัฐธิญากร จั่นทับทิม  (ลูกอ๊อด)</t>
  </si>
  <si>
    <t>นางศิริวรรณ  สิริภูมิภัค  (ก๋วยเตี๋ยวเป็ด)</t>
  </si>
  <si>
    <t>สมพร  นิเล๊าะ  (มุสลิม)</t>
  </si>
  <si>
    <t>นางญิติมล  เสวนามิตร  (อลัน อาหล่อย)</t>
  </si>
  <si>
    <t>นางสาวดลนภา  วิสุพร (จิบกาแฟสด) 120/22</t>
  </si>
  <si>
    <t>นายนัฐพงศ์  จันทร์แดง  (ร้านลูกชิ้นทิพย์)</t>
  </si>
  <si>
    <t>นางพัชรินทร์  ชัยลอม (เครป)</t>
  </si>
  <si>
    <t>นางนิภาพันธ์  แสนมโนรักษ์  (ปั่นละน้า)</t>
  </si>
  <si>
    <t>นางปรานอม  คิดหงัน  (ปั่นละมุน)</t>
  </si>
  <si>
    <t>อังคณา  บุญดี 1 ร้านถ่ายเอกสาร โรงอาหาร</t>
  </si>
  <si>
    <t>อังคณา  บุญดี 2 ร้านถ่ายเอกสาร โรงอาหาร</t>
  </si>
  <si>
    <t>นางวิจิตรา  สุจินดา ร้านนมสี่แยกโรงอาหาร</t>
  </si>
  <si>
    <t>ธนาคารกรุงเทพ (โรงอาหาร)</t>
  </si>
  <si>
    <t>ธนาคารไทยพาณิชย์ (โรงอาหาร)</t>
  </si>
  <si>
    <t>ธนาคารกสิกรไทย (โรงอาหาร)</t>
  </si>
  <si>
    <t>ธนาคารออมสิน (โรงอาหาร)</t>
  </si>
  <si>
    <t>ธนาคารกรุงไทย (โรงอาหาร)</t>
  </si>
  <si>
    <t>เครื่องชั่งน้ำหนักข้างห้อง ATM</t>
  </si>
  <si>
    <t>นายศิวัชฐ์  มหาวิจิตร  (ไก่ย่าง 5 ดาว)</t>
  </si>
  <si>
    <t>ดนิตา  อิทธิเดชดำรง  (ร้านขนม) (ปังปิ้ง)</t>
  </si>
  <si>
    <t>นางพิชญุตม์  นันทดี (ขายตั๋ว)</t>
  </si>
  <si>
    <t>MJU Shop</t>
  </si>
  <si>
    <t>พรพิรุณ (เครื่องเขียน &amp; กิ๊ฟช็อป)</t>
  </si>
  <si>
    <t>ยังไม่เปิด</t>
  </si>
  <si>
    <t>บริษัทซีบีอุตสาหกรรม (Ichi อาหารญี่ปุ่น)</t>
  </si>
  <si>
    <t>กาดน้อยหลังโรงอาหารเทิดกสิกร</t>
  </si>
  <si>
    <t>นายจิระเดช  ดวงศีลธรรม  น้ำแข็งไส</t>
  </si>
  <si>
    <t>นารีรัตน์  ดีอินทร์  ผลไม้สด</t>
  </si>
  <si>
    <t>นางสุมาลี  ปานสีสด  ส้มตำ</t>
  </si>
  <si>
    <t>นางจริญา  อ่อนนาง  ผลไม้ปั่น</t>
  </si>
  <si>
    <t>วัชรชัย  ภูมิโคกรักษ์  นมปั่น</t>
  </si>
  <si>
    <t>นางกัลยา  ธนันชัย  ผัดไทย</t>
  </si>
  <si>
    <t>วรัทยา  ศุขแก้ว  วาฟเฟิล</t>
  </si>
  <si>
    <t>พนิตนันท์  อินทราวุธ  ราดหน้า</t>
  </si>
  <si>
    <t>อุทัย  พรมชนะ  ของทอด</t>
  </si>
  <si>
    <t>ศิริขวัญ  อินจินดา  หม่าล่า</t>
  </si>
  <si>
    <t xml:space="preserve">ว่าง  </t>
  </si>
  <si>
    <t>นายธีรพล  สุวรรณ  แหนมคลุก</t>
  </si>
  <si>
    <t>นางสาวนภสร  บุญเรือง  หมี่ยำ</t>
  </si>
  <si>
    <t>น.ส.ธันยรัศมิ์  วงศ์เกษม</t>
  </si>
  <si>
    <t xml:space="preserve">นางสาวนวลนิตย์  สกุลทอง  </t>
  </si>
  <si>
    <t>นางธัญลักษณ์  อารยพิทยา  ลูกชิ้น</t>
  </si>
  <si>
    <t>นางสาวสุภาพรรณ  ทาเบี้ยว  ขนมจีบไข่นก</t>
  </si>
  <si>
    <t>ภาคภูมิ  จันทร์เผือก  กะทะร้อน</t>
  </si>
  <si>
    <t>รติรัตน์  คำเฉลย  มดส้ม</t>
  </si>
  <si>
    <t>นางกาญจนา  ถาแก้ว  ไข่เขียว</t>
  </si>
  <si>
    <t>0315465</t>
  </si>
  <si>
    <t>นางผ่องรักษ์  ยศเดช  เหนียวนึ่ง จิ้นปิ้ง</t>
  </si>
  <si>
    <t>038890</t>
  </si>
  <si>
    <t>หอพักนักศึกษา</t>
  </si>
  <si>
    <t>อาคารหอพักนักศึกษาชาย 2</t>
  </si>
  <si>
    <t>สุชาดา  พัฒนมหกุล (ซักอบรีด  หอ  2)</t>
  </si>
  <si>
    <t>เทียมจิต  ตันมาละ (ร้านขายของชำ  หอ 2)</t>
  </si>
  <si>
    <t>อาคารหอพักนักศึกษาชาย 4</t>
  </si>
  <si>
    <t>นางสาวสุพิศ  นันทรัตพันธุ์ (ซักอบรีด  หอ  4)</t>
  </si>
  <si>
    <t>นางสาวศรีสกุล  นิลแก้ว (ร้านขายของชำ  หอ 4)</t>
  </si>
  <si>
    <t>อาคารหอพักนักศึกษาหญิง 6</t>
  </si>
  <si>
    <t>นายนพดล  สถา (ซักอบรีด  หอ  6)</t>
  </si>
  <si>
    <t>นางสาวฟองแก้ว  สุทธหลวง (ร้านขายของชำ  หอ 6)</t>
  </si>
  <si>
    <t>อาคารหอพักนักศึกษาหญิง 7</t>
  </si>
  <si>
    <t>นางสาวพิมพ์มาลา  โชติกุล (ซักอบรีด  หอ  7)</t>
  </si>
  <si>
    <t xml:space="preserve">นางสาวดุจชีวัน  ม่วงมัน (ร้านขายของชำ  หอ 7)  </t>
  </si>
  <si>
    <t>อาคารหอพักนักศึกษาหญิง 8</t>
  </si>
  <si>
    <t>ระรวย  กันทะวงค์  (ซักอบรีด  หอ  8)</t>
  </si>
  <si>
    <t xml:space="preserve">กาญจนา  พิมพ์ภักดี (ร้านขายของชำ  หอ 8)  </t>
  </si>
  <si>
    <t>อาคารหอพักนักศึกษาหญิง 9</t>
  </si>
  <si>
    <t>วรางคนาง  เต๋จ๊ะ (ซักอบรีด  หอ  9)</t>
  </si>
  <si>
    <t xml:space="preserve">พัชรียา  ระวรรณา (ร้านขายของชำ  หอ 9)  </t>
  </si>
  <si>
    <t>อาคารหอพักนักศึกษาหญิง 10</t>
  </si>
  <si>
    <t xml:space="preserve">จิรวิทย์  พงศ์สวัสดิ์  (ซักอบรีด  หอ 10)  </t>
  </si>
  <si>
    <t>09160463</t>
  </si>
  <si>
    <t xml:space="preserve"> (ร้านขายของชำ  หอ 10)  </t>
  </si>
  <si>
    <t>อาคารหอพักนักศึกษาหญิง 11</t>
  </si>
  <si>
    <t xml:space="preserve">นางวราภรณ์  เรืองสกุล  (ซักอบรีด  หอ 11) </t>
  </si>
  <si>
    <t>นายพิชญ์  มั่งมี  (ร้านขายของชำ  หอ 11)</t>
  </si>
  <si>
    <t>คณะพัฒนาการท่องเที่ยว</t>
  </si>
  <si>
    <t xml:space="preserve">อาคารเรียนรวมสุวรรณวาจกกสิกิจ </t>
  </si>
  <si>
    <t>นายเมธัส  แสงจันทร์   ร้านชามุก</t>
  </si>
  <si>
    <t xml:space="preserve">LOTUA' S </t>
  </si>
  <si>
    <t>0014371</t>
  </si>
  <si>
    <t xml:space="preserve">ดับเบิ้ลเอ  </t>
  </si>
  <si>
    <t>0061855</t>
  </si>
  <si>
    <t>อาคารพัฒนาวิสัยทัศน์</t>
  </si>
  <si>
    <t>0061853</t>
  </si>
  <si>
    <t>คณะศิลป์ศาสตร์</t>
  </si>
  <si>
    <t>อาคารประเสริฐ ณ.นคร</t>
  </si>
  <si>
    <t>ชุติกาญจน์  กันธา  (ร้านกาแฟอาคารประเสริฐ)</t>
  </si>
  <si>
    <t>สำนักหอสมุด</t>
  </si>
  <si>
    <t xml:space="preserve">อาคารวิภาต  บุญศรี  วังซ้าย  </t>
  </si>
  <si>
    <t>LOTUA' S (หอสมุด)</t>
  </si>
  <si>
    <t>0024639</t>
  </si>
  <si>
    <t>สัมฤทธิ์  วุฒิยาล์ย  (ถ่ายเอกสารใต้หอสมุด)</t>
  </si>
  <si>
    <t>เด่นดวงจันทร์  สิทธินวล  (ร้านกาแฟสดชื่น หอสมุด)</t>
  </si>
  <si>
    <t>ดับเบิ้ลเอ  หอสมุด ชั้น 1</t>
  </si>
  <si>
    <t>ดับเบิ้ลเอ  หอสมุด ชั้น 2</t>
  </si>
  <si>
    <t>ดับเบิ้ลเอ  หอสมุด ชั้น 3</t>
  </si>
  <si>
    <t>ธนัตศักดิ์  ชัยยศ  (ร้านรีแลค คอนเนอร์ หอสมุด)</t>
  </si>
  <si>
    <t>คณะบริหารธุรกิจ</t>
  </si>
  <si>
    <t>อาคารพิทยาลงกรณ์</t>
  </si>
  <si>
    <t>LOTUA' S (บริหารธุรกิจ บี)</t>
  </si>
  <si>
    <t>0002553</t>
  </si>
  <si>
    <t>LOTUA' S (บริหารธุรกิจ ซี)</t>
  </si>
  <si>
    <t>ดับเบิ้ลเอ บริหารธุรกิจ (หน้าเวที)</t>
  </si>
  <si>
    <t>0092438</t>
  </si>
  <si>
    <t>ดับเบิ้ลเอ บริหารธุรกิจ (ชั้น 3)</t>
  </si>
  <si>
    <t>0092501</t>
  </si>
  <si>
    <t>อาคาร 25 ปี  คณะบริหารธุรกิจ</t>
  </si>
  <si>
    <t>LOTUA' S (บริหารธุรกิจ เอ)</t>
  </si>
  <si>
    <t>ดัชมิลล์ บริหารธุรกิจ 1 No. 1905050334</t>
  </si>
  <si>
    <t>รื้อถอนแล้ว</t>
  </si>
  <si>
    <t>ดับเบิ้ลเอ บริหารธุรกิจ (หน้าลิฟต์)</t>
  </si>
  <si>
    <t>0092335</t>
  </si>
  <si>
    <t>สุรพล  แย้มเกตุหอม  (ครัวบัณฑิต)</t>
  </si>
  <si>
    <t>LOTUA' S (หน้าครัวบัณฑิต)</t>
  </si>
  <si>
    <t>นายสิทธิพล  ป้อมฟั่น (ถ่ายเอกสาร บริหารธุรกิจ)</t>
  </si>
  <si>
    <t>วชิราภรณ์  ศิริสาร  (กรุ้มกริ่ม)</t>
  </si>
  <si>
    <t>TREE &amp; CO (คณะบริหาร)</t>
  </si>
  <si>
    <t>คณะวิทยาศาสตร์</t>
  </si>
  <si>
    <t xml:space="preserve">อาคารแม่โจ้  60  ปี </t>
  </si>
  <si>
    <t>ร้านรักบ้านเกิด  1 ถ่ายเอกสารอาคาร 60 ปีคณะวิทย์</t>
  </si>
  <si>
    <t>ร้านถ่ายเอกสาร ดับเบิ้ลเอ  อาคาร 60 ปีคณะวิทย์</t>
  </si>
  <si>
    <t>นายเกียรติศักดิ์  สว่างอำไพพงษ์ (ดัชมิลล์ 60 ปี)</t>
  </si>
  <si>
    <t>LOTUA' S  60 ปี</t>
  </si>
  <si>
    <t>0002770</t>
  </si>
  <si>
    <t>หนึ่งฤทัย  แสนวาสน์  (60 ปี)</t>
  </si>
  <si>
    <t>อาคม  วงศ์วารเตชะ  กาแฟ (60 ปี)</t>
  </si>
  <si>
    <t>กัลวรัตน์  พูลสวัสดิ์  ข้าวมันไก่ (60 ปี)</t>
  </si>
  <si>
    <t>นายวทัญญู  เชิงปัญญา Love Scise (60 ปี)</t>
  </si>
  <si>
    <t>บริษัท ทรูมูฟ จำกัด  (ออเร้นจ์  อาคารวิทยาศาสตร์ ชั้น 1)</t>
  </si>
  <si>
    <t xml:space="preserve">บริษัท โทเทิ่ลแอ็คเซ็สคอมมูนิเคชั่น ชั้น 6 </t>
  </si>
  <si>
    <t>อาคารเสาวรัจนิตยวรรธนะ</t>
  </si>
  <si>
    <t>นายเกียรติศักดิ์  สว่างอำไพพงษ์ (ดัชมิลล์เสาวรัจ วิทย์เก่า)</t>
  </si>
  <si>
    <t xml:space="preserve">อาคารจุฬาภรณ์   </t>
  </si>
  <si>
    <t>ร้านรักบ้านเกิด  2 ถ่ายเอกสารอาคารจุฬาภรณ์</t>
  </si>
  <si>
    <t>LOTUA' S จุฬาภรณ์</t>
  </si>
  <si>
    <t>0025701</t>
  </si>
  <si>
    <t>นายเกียรติศักดิ์  สว่างอำไพพงษ์ (ดัชมิลล์จุฬาภรณ์)</t>
  </si>
  <si>
    <t>ร้านถ่ายเอกสาร ดับเบิ้ลเอ (จุฬาภรณ์)</t>
  </si>
  <si>
    <t>นายณัฐวัฒน์  ดีกา  (ครัวปราถนา) (อาคารจุฬาภรณ์)</t>
  </si>
  <si>
    <t>นางสิริเพชร  สมบูรณ์ชัย  กาแฟสด (อาคารจุฬาภรณ์)</t>
  </si>
  <si>
    <t>นางสิริเพชร  สมบูรณ์ชัย (ไอศครีมสาหร่าย) (อาคารจุฬาภรณ์)</t>
  </si>
  <si>
    <t>คณะเศรษฐศาสตร์</t>
  </si>
  <si>
    <t>อาคารยรรยง  สิทธิชัย</t>
  </si>
  <si>
    <t>0045356</t>
  </si>
  <si>
    <t>นางพนิดา  อุดมดิษฐเวชกุล  ร้านขายของ (อาคารยรรยง)</t>
  </si>
  <si>
    <t>สุวิทย์  แก้วยะ  (SW Coppy Tech)</t>
  </si>
  <si>
    <t>คณะเทคโนโลยีสารสนเทศและการสื่อสาร</t>
  </si>
  <si>
    <t>อาคาร  75  ปี  แม่โจ้</t>
  </si>
  <si>
    <t>ร้านถ่ายเอกสาร ดับเบิ้ลเอ  (อาคารคณะสารสนเทศ)</t>
  </si>
  <si>
    <t>นางปวีรดา  สุทธิ (อาคารคณะสารสนเทศ) ร้านข้าว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</si>
  <si>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</si>
  <si>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</si>
  <si>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นางหทัยกาญน์  อินต๊ะ    (สถาปัตย์) ซุ้มโค้ก สถาปัตย์</t>
  </si>
  <si>
    <t>นางสาวนิศารัตน์  ปิยะจันทร์  (สถาปัตย์) เครื่องเขียน</t>
  </si>
  <si>
    <t>นายธีรวัฒน์  พูลเขตกัณฐ์   (สถาปัตย์) ซุ้มโค้ก สถาปัตย์</t>
  </si>
  <si>
    <t>คณะผลิตกรรมการเกษตร</t>
  </si>
  <si>
    <t>อาคารรัตนโกสินทร์ 200 ปี</t>
  </si>
  <si>
    <t>อุดม  อินแสง  (ร้านน้องเฟิร์น) ถ่ายเอกสาร</t>
  </si>
  <si>
    <t>อภิริยา  นามวงศ์พรหม  (ร้านนมเกษตรแม่โจ้)</t>
  </si>
  <si>
    <t>อาคารเรียนและปฏิบัติการรวมทางปฐพีวิทยาและฝึกอบรมทางดินและปุ๋ยชั้นสูง</t>
  </si>
  <si>
    <t>นายราชันย์  คันธรส   (ร้านชั้น 1)</t>
  </si>
  <si>
    <t xml:space="preserve">อาคารเพิ่มพูล  </t>
  </si>
  <si>
    <t>ศรีเพ็ญ  วิวัฒนเจริญ (ร้านสามแสน)</t>
  </si>
  <si>
    <t>สำนักวิจัยและส่งเสริมการเกษตร</t>
  </si>
  <si>
    <t>อาคารธรรมศักดิ์มนตรี</t>
  </si>
  <si>
    <t>นายกฤษภาส  แย้มเกตุหอม (ครัวบัณฑิต ศูนย์ต่อเนื่อง)</t>
  </si>
  <si>
    <t>คณะวิศวกรรมศาสตร์</t>
  </si>
  <si>
    <t>อาคารเรียนรวมสาขาวิศวกรรมศาสตร์</t>
  </si>
  <si>
    <t>บัวเรียว  ใจมั่นคง  อาหารตามสั่งคณะวิศวะ</t>
  </si>
  <si>
    <t>001571</t>
  </si>
  <si>
    <t>บัวชร  สมตุ้ย  น้ำคณะวิศวะ</t>
  </si>
  <si>
    <t>001611</t>
  </si>
  <si>
    <t>ประเสริฐ  ยอดชมพู  ข้าวมันไก่</t>
  </si>
  <si>
    <t>002225</t>
  </si>
  <si>
    <t>ประสงค์  ประดิษฐ์วนิช  ก๋ยวเตี๋ยว</t>
  </si>
  <si>
    <t>001221</t>
  </si>
  <si>
    <t>นางสาวปาณิสรา  ใจตุ้ย (ถ่ายเอกสาร วิศวะ)</t>
  </si>
  <si>
    <t>นางสาวธัญธิดา  จันทร์คุ้ม (เครื่องดื่มวิศวะ)</t>
  </si>
  <si>
    <t>ดัชมิลล์ วิศวะ</t>
  </si>
  <si>
    <t>LOTUA' S (วิศวะ)</t>
  </si>
  <si>
    <t>0024444</t>
  </si>
  <si>
    <t>อาคารสมิตานนท์</t>
  </si>
  <si>
    <t>นายสมโภชน์  ก้านเขียว  (สมิตานนท์)</t>
  </si>
  <si>
    <t>ปิด</t>
  </si>
  <si>
    <t>ดัชมิลล์ (สมิตานนท์)</t>
  </si>
  <si>
    <t>LOTUA' S (สมิตานนท์)</t>
  </si>
  <si>
    <t>0025473</t>
  </si>
  <si>
    <t>อาคารคัดบรรจุผลิตผลเกษตร</t>
  </si>
  <si>
    <t>นางสาวรัตนา  วรรณศักดิ์  (Coffee Post)</t>
  </si>
  <si>
    <t>คณะเทคโนโลยีการประมง</t>
  </si>
  <si>
    <t>อาคารเทคโนโลยีการประมง</t>
  </si>
  <si>
    <t>ธนัตศักดิ์  ชัยยศ  (ร้านรีแลค คอนเนอร์ ประมง)</t>
  </si>
  <si>
    <t>06084785</t>
  </si>
  <si>
    <t>โรงอาหารใหม่</t>
  </si>
  <si>
    <t>ธนาคารกรุงไทย (โรงอาหารใหม่)</t>
  </si>
  <si>
    <t>นางสาวพีรวรรณ  บริหาร (กาสะลอง)</t>
  </si>
  <si>
    <t>น้ำทิพย์  เอื้อจิตอารี    (เก็ตถะหวา)</t>
  </si>
  <si>
    <t>นายสมพล  ทองราช  (ทองกวาว)</t>
  </si>
  <si>
    <t>นางสุมาลี  คำนวล  (บัวละวง)</t>
  </si>
  <si>
    <t>อนันต์  อารี  (ฝ้ายคำ)</t>
  </si>
  <si>
    <t>ธัญรักษ์  ชุ่มทองสิริ  (มะลิ)</t>
  </si>
  <si>
    <t>นายเศวตชัย  เหลี่ยมพันธุ์  (สารภี)</t>
  </si>
  <si>
    <t>นางหทัยทิพย์  สุวรรณนิตย์  (สะบันงา)</t>
  </si>
  <si>
    <t>จันทร์ทิพย์  ศิริวรรณ  (เอื้องผึ้ง)</t>
  </si>
  <si>
    <t>นางนนทลี  ยะอนันต์  (อินทนิล)</t>
  </si>
  <si>
    <t>POE_MJOUW_GRNCT 01A</t>
  </si>
  <si>
    <t>ดัชมิลล์ โรงอาหารใหม่</t>
  </si>
  <si>
    <t xml:space="preserve">FLASH ESPRESS </t>
  </si>
  <si>
    <t>LOTUA' S โรงอาหารใหม่</t>
  </si>
  <si>
    <t>0025534</t>
  </si>
  <si>
    <t>ใกล้คอกหมู คณะสัตวศาสตร์และเทคโนโลยี</t>
  </si>
  <si>
    <t>สำนักงานตลาด อกท.</t>
  </si>
  <si>
    <t>คณะสัตวศาสตร์และเทคโนโลยี</t>
  </si>
  <si>
    <t>สหกรณ์เครือข่ายโคเนื้อ จำกัด</t>
  </si>
  <si>
    <t>สหกรณ์เครือข่ายโคเนื้อ จำกัด 1</t>
  </si>
  <si>
    <t>วิทยาลัยพลังงานทดแทน</t>
  </si>
  <si>
    <t>ดัชมิลล์ (วิทยาลัยพลังงาน)</t>
  </si>
  <si>
    <t>LOTUA' S (วิทยาลัยพลังงาน)</t>
  </si>
  <si>
    <t>0024586</t>
  </si>
  <si>
    <t>สมาคมศิษย์เก่าแม่โจ้</t>
  </si>
  <si>
    <t>อาคารสมาคมศิษย์เก่า (ปั๊มน้ำ)</t>
  </si>
  <si>
    <t>หอพักสมาคม 1</t>
  </si>
  <si>
    <t>หอพักสมาคม 2</t>
  </si>
  <si>
    <t>ร้านโครงการหลวง (กาดคาวบอย)</t>
  </si>
  <si>
    <t>น.ส.ดาริน  มั่งสุวรรณ  (กาแฟ 2477)</t>
  </si>
  <si>
    <t>สหกรณ์ออมทรัพย์แม่โจ้</t>
  </si>
  <si>
    <t>ฝ่ายพัฒนาเกษตรที่สูง สำนักวิจัยฯ คอกเป็ด</t>
  </si>
  <si>
    <t>นายทิวา  จามะรี (โครงการสาขาพืชผัก ผศ.ดร.ศิริวัฒน์  สาครวาสี)</t>
  </si>
  <si>
    <t>0050546</t>
  </si>
  <si>
    <t>ก่อสร้างสปอร์ตคอมเพล็กซ์</t>
  </si>
  <si>
    <t xml:space="preserve">ก่อสร้าง  อาคารวิภาต  บุญศรี  วังซ้าย </t>
  </si>
  <si>
    <t>เสร็จแล้ว</t>
  </si>
  <si>
    <t>ก่อสร้าง  คณะเทคโนโลยีการประมง</t>
  </si>
  <si>
    <t>ก่อสร้าง  คลินิกรักษาสัตว์</t>
  </si>
  <si>
    <t>รวม</t>
  </si>
  <si>
    <t>อาคารอำนวย  ยศสุข</t>
  </si>
  <si>
    <t>อาคารคัดบรรจุผลิตผลเกษตร (บริษัท อาราดา กรุ๊ป จำกัด ชั่วคราว)</t>
  </si>
  <si>
    <t>พื้นที่เช่า (ไฟฟ้า)</t>
  </si>
  <si>
    <t>291-8014815</t>
  </si>
  <si>
    <t>ห้องเย็น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</si>
</sst>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AngsanaUPC"/>
      <family val="1"/>
      <charset val="22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16"/>
      <color theme="1"/>
      <name val="AngsanaUPC"/>
      <family val="1"/>
    </font>
    <font>
      <b/>
      <sz val="14"/>
      <color rgb="FF00B0F0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name val="AngsanaUPC"/>
      <family val="1"/>
    </font>
    <font>
      <b/>
      <sz val="14"/>
      <color rgb="FFFF0000"/>
      <name val="AngsanaUPC"/>
      <family val="1"/>
      <charset val="222"/>
    </font>
    <font>
      <b/>
      <sz val="14"/>
      <color rgb="FFFF00FF"/>
      <name val="AngsanaUPC"/>
      <family val="1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17" fontId="2" fillId="0" borderId="0" xfId="1" applyNumberFormat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Continuous"/>
    </xf>
    <xf numFmtId="17" fontId="5" fillId="0" borderId="3" xfId="1" quotePrefix="1" applyNumberFormat="1" applyFont="1" applyBorder="1" applyAlignment="1">
      <alignment horizontal="centerContinuous"/>
    </xf>
    <xf numFmtId="0" fontId="6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/>
    </xf>
    <xf numFmtId="17" fontId="5" fillId="0" borderId="4" xfId="1" quotePrefix="1" applyNumberFormat="1" applyFont="1" applyBorder="1" applyAlignment="1">
      <alignment horizontal="centerContinuous"/>
    </xf>
    <xf numFmtId="17" fontId="5" fillId="0" borderId="6" xfId="1" quotePrefix="1" applyNumberFormat="1" applyFont="1" applyBorder="1" applyAlignment="1">
      <alignment horizontal="centerContinuous"/>
    </xf>
    <xf numFmtId="0" fontId="3" fillId="0" borderId="7" xfId="1" applyFont="1" applyFill="1" applyBorder="1"/>
    <xf numFmtId="0" fontId="4" fillId="0" borderId="7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7" fillId="0" borderId="7" xfId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8" fillId="0" borderId="6" xfId="1" applyFont="1" applyFill="1" applyBorder="1"/>
    <xf numFmtId="0" fontId="3" fillId="0" borderId="4" xfId="1" applyFont="1" applyFill="1" applyBorder="1"/>
    <xf numFmtId="0" fontId="4" fillId="0" borderId="4" xfId="1" applyFont="1" applyFill="1" applyBorder="1" applyAlignment="1">
      <alignment horizontal="center"/>
    </xf>
    <xf numFmtId="0" fontId="6" fillId="0" borderId="9" xfId="1" applyFont="1" applyBorder="1"/>
    <xf numFmtId="0" fontId="6" fillId="0" borderId="0" xfId="1" applyFont="1"/>
    <xf numFmtId="0" fontId="5" fillId="0" borderId="10" xfId="1" applyFont="1" applyBorder="1" applyAlignment="1">
      <alignment horizontal="center"/>
    </xf>
    <xf numFmtId="0" fontId="3" fillId="2" borderId="6" xfId="1" applyFont="1" applyFill="1" applyBorder="1" applyAlignment="1"/>
    <xf numFmtId="0" fontId="3" fillId="2" borderId="6" xfId="1" applyFont="1" applyFill="1" applyBorder="1" applyAlignment="1">
      <alignment shrinkToFit="1"/>
    </xf>
    <xf numFmtId="0" fontId="4" fillId="2" borderId="4" xfId="1" applyFont="1" applyFill="1" applyBorder="1" applyAlignment="1">
      <alignment horizontal="center" shrinkToFit="1"/>
    </xf>
    <xf numFmtId="0" fontId="3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shrinkToFit="1"/>
    </xf>
    <xf numFmtId="0" fontId="3" fillId="0" borderId="3" xfId="1" applyFont="1" applyFill="1" applyBorder="1" applyAlignment="1">
      <alignment shrinkToFit="1"/>
    </xf>
    <xf numFmtId="0" fontId="4" fillId="0" borderId="3" xfId="1" applyFont="1" applyFill="1" applyBorder="1" applyAlignment="1">
      <alignment horizontal="center" shrinkToFit="1"/>
    </xf>
    <xf numFmtId="0" fontId="3" fillId="0" borderId="3" xfId="1" quotePrefix="1" applyFont="1" applyFill="1" applyBorder="1" applyAlignment="1">
      <alignment horizontal="center"/>
    </xf>
    <xf numFmtId="4" fontId="7" fillId="0" borderId="3" xfId="1" applyNumberFormat="1" applyFont="1" applyBorder="1" applyAlignment="1">
      <alignment horizontal="center"/>
    </xf>
    <xf numFmtId="4" fontId="5" fillId="0" borderId="3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/>
    </xf>
    <xf numFmtId="0" fontId="3" fillId="0" borderId="6" xfId="1" applyFont="1" applyFill="1" applyBorder="1" applyAlignment="1">
      <alignment shrinkToFit="1"/>
    </xf>
    <xf numFmtId="0" fontId="4" fillId="0" borderId="6" xfId="1" applyFont="1" applyFill="1" applyBorder="1" applyAlignment="1">
      <alignment horizontal="center" shrinkToFit="1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shrinkToFit="1"/>
    </xf>
    <xf numFmtId="0" fontId="4" fillId="0" borderId="3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6" xfId="0" applyFont="1" applyFill="1" applyBorder="1" applyAlignment="1">
      <alignment shrinkToFit="1"/>
    </xf>
    <xf numFmtId="0" fontId="4" fillId="2" borderId="4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shrinkToFit="1"/>
    </xf>
    <xf numFmtId="0" fontId="3" fillId="0" borderId="3" xfId="0" quotePrefix="1" applyFont="1" applyFill="1" applyBorder="1" applyAlignment="1">
      <alignment horizontal="center"/>
    </xf>
    <xf numFmtId="4" fontId="9" fillId="0" borderId="3" xfId="1" applyNumberFormat="1" applyFont="1" applyBorder="1" applyAlignment="1">
      <alignment horizontal="center"/>
    </xf>
    <xf numFmtId="0" fontId="3" fillId="0" borderId="6" xfId="0" applyFont="1" applyFill="1" applyBorder="1" applyAlignment="1">
      <alignment shrinkToFit="1"/>
    </xf>
    <xf numFmtId="0" fontId="4" fillId="0" borderId="6" xfId="0" applyFont="1" applyFill="1" applyBorder="1" applyAlignment="1">
      <alignment horizontal="center" shrinkToFit="1"/>
    </xf>
    <xf numFmtId="0" fontId="3" fillId="0" borderId="0" xfId="1" applyFont="1" applyFill="1" applyAlignment="1">
      <alignment horizontal="center"/>
    </xf>
    <xf numFmtId="0" fontId="3" fillId="2" borderId="3" xfId="0" applyFont="1" applyFill="1" applyBorder="1" applyAlignment="1"/>
    <xf numFmtId="4" fontId="10" fillId="0" borderId="3" xfId="1" applyNumberFormat="1" applyFont="1" applyBorder="1" applyAlignment="1">
      <alignment horizontal="center"/>
    </xf>
    <xf numFmtId="4" fontId="3" fillId="0" borderId="0" xfId="1" applyNumberFormat="1" applyFont="1" applyFill="1"/>
    <xf numFmtId="4" fontId="4" fillId="0" borderId="3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shrinkToFit="1"/>
    </xf>
    <xf numFmtId="0" fontId="8" fillId="0" borderId="6" xfId="1" applyFont="1" applyFill="1" applyBorder="1" applyAlignment="1">
      <alignment horizontal="left"/>
    </xf>
    <xf numFmtId="0" fontId="3" fillId="0" borderId="4" xfId="0" applyFont="1" applyFill="1" applyBorder="1" applyAlignment="1">
      <alignment shrinkToFit="1"/>
    </xf>
    <xf numFmtId="0" fontId="4" fillId="0" borderId="4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/>
    </xf>
    <xf numFmtId="0" fontId="11" fillId="0" borderId="5" xfId="0" applyFont="1" applyFill="1" applyBorder="1"/>
    <xf numFmtId="0" fontId="11" fillId="0" borderId="4" xfId="0" applyFont="1" applyFill="1" applyBorder="1"/>
    <xf numFmtId="0" fontId="8" fillId="0" borderId="6" xfId="0" applyFont="1" applyFill="1" applyBorder="1" applyAlignment="1">
      <alignment horizontal="left"/>
    </xf>
    <xf numFmtId="0" fontId="8" fillId="0" borderId="3" xfId="1" applyFont="1" applyFill="1" applyBorder="1" applyAlignment="1"/>
    <xf numFmtId="0" fontId="8" fillId="0" borderId="6" xfId="0" applyFont="1" applyFill="1" applyBorder="1"/>
    <xf numFmtId="0" fontId="4" fillId="0" borderId="3" xfId="0" applyFont="1" applyFill="1" applyBorder="1" applyAlignment="1">
      <alignment horizontal="center"/>
    </xf>
    <xf numFmtId="4" fontId="12" fillId="3" borderId="3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4" fontId="13" fillId="2" borderId="6" xfId="1" applyNumberFormat="1" applyFont="1" applyFill="1" applyBorder="1"/>
    <xf numFmtId="4" fontId="13" fillId="2" borderId="4" xfId="1" applyNumberFormat="1" applyFont="1" applyFill="1" applyBorder="1"/>
    <xf numFmtId="4" fontId="13" fillId="2" borderId="5" xfId="1" applyNumberFormat="1" applyFont="1" applyFill="1" applyBorder="1"/>
    <xf numFmtId="4" fontId="13" fillId="2" borderId="3" xfId="1" applyNumberFormat="1" applyFont="1" applyFill="1" applyBorder="1"/>
    <xf numFmtId="0" fontId="3" fillId="0" borderId="0" xfId="1" applyFont="1" applyFill="1" applyAlignment="1">
      <alignment shrinkToFit="1"/>
    </xf>
    <xf numFmtId="0" fontId="4" fillId="0" borderId="0" xfId="1" applyFont="1" applyFill="1" applyAlignment="1">
      <alignment horizontal="center" shrinkToFi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3 "/>
      <sheetName val="มกราคม 64"/>
      <sheetName val="กุมภาพันธ์ 64"/>
      <sheetName val="มีนาคม 64"/>
      <sheetName val="เมษายน 64"/>
      <sheetName val="พฤษภาคม 64"/>
      <sheetName val="มิถุนายน 64"/>
      <sheetName val="กรกฏาคม 64"/>
      <sheetName val="สิงหาคม 64"/>
      <sheetName val="กันยายน 64"/>
      <sheetName val="ตุลาคม 64"/>
      <sheetName val="พฤศจิกายน 64"/>
      <sheetName val="ธันวาคม 64"/>
      <sheetName val="คำนวณหน่วย"/>
      <sheetName val="ค่าไฟฟ้า-2564"/>
    </sheetNames>
    <sheetDataSet>
      <sheetData sheetId="0"/>
      <sheetData sheetId="1"/>
      <sheetData sheetId="2">
        <row r="1">
          <cell r="A1" t="str">
            <v>ธันวาคม 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AJ13">
            <v>2625.85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3 "/>
      <sheetName val="มกราคม 64"/>
      <sheetName val="กุมภาพันธ์ 64"/>
      <sheetName val="มีนาคม 64"/>
      <sheetName val="เมษายน 64 "/>
      <sheetName val="พฤษภาคม 64"/>
      <sheetName val="มิถุนายน 64 "/>
      <sheetName val="กรกฏาคม 64 "/>
      <sheetName val="สิงหาคม 64 "/>
      <sheetName val="กันยายน 64 "/>
      <sheetName val="ตุลาคม 64 "/>
      <sheetName val="พฤศจิกายน 64"/>
      <sheetName val="ธันวาคม 64 "/>
      <sheetName val="คำนวณ"/>
      <sheetName val="คำนวณ (รวมแต่ละอาคาร)"/>
    </sheetNames>
    <sheetDataSet>
      <sheetData sheetId="0"/>
      <sheetData sheetId="1">
        <row r="6">
          <cell r="E6">
            <v>20646</v>
          </cell>
        </row>
        <row r="7">
          <cell r="E7">
            <v>0</v>
          </cell>
        </row>
        <row r="9">
          <cell r="E9">
            <v>0</v>
          </cell>
        </row>
        <row r="10">
          <cell r="E10">
            <v>0</v>
          </cell>
        </row>
        <row r="12">
          <cell r="E12">
            <v>5074</v>
          </cell>
        </row>
        <row r="13">
          <cell r="E13">
            <v>68954</v>
          </cell>
        </row>
        <row r="14">
          <cell r="E14">
            <v>1066</v>
          </cell>
        </row>
        <row r="15">
          <cell r="E15">
            <v>337</v>
          </cell>
        </row>
        <row r="16">
          <cell r="E16">
            <v>0.9</v>
          </cell>
        </row>
        <row r="17">
          <cell r="E17">
            <v>12544</v>
          </cell>
        </row>
        <row r="19">
          <cell r="E19">
            <v>1806</v>
          </cell>
        </row>
        <row r="21">
          <cell r="E21">
            <v>745</v>
          </cell>
        </row>
        <row r="24">
          <cell r="E24">
            <v>1751</v>
          </cell>
        </row>
        <row r="25">
          <cell r="E25">
            <v>1657</v>
          </cell>
        </row>
        <row r="26">
          <cell r="E26">
            <v>8411</v>
          </cell>
        </row>
        <row r="28">
          <cell r="E28">
            <v>8938</v>
          </cell>
        </row>
        <row r="29">
          <cell r="E29">
            <v>663</v>
          </cell>
        </row>
        <row r="31">
          <cell r="E31">
            <v>664</v>
          </cell>
        </row>
        <row r="32">
          <cell r="E32">
            <v>7272</v>
          </cell>
        </row>
        <row r="35">
          <cell r="E35">
            <v>1610</v>
          </cell>
        </row>
        <row r="36">
          <cell r="E36">
            <v>630</v>
          </cell>
        </row>
        <row r="37">
          <cell r="E37">
            <v>5159</v>
          </cell>
        </row>
        <row r="38">
          <cell r="E38">
            <v>0</v>
          </cell>
        </row>
        <row r="41">
          <cell r="E41">
            <v>3810</v>
          </cell>
        </row>
        <row r="42">
          <cell r="E42">
            <v>5472</v>
          </cell>
        </row>
        <row r="43">
          <cell r="E43">
            <v>3580</v>
          </cell>
        </row>
        <row r="44">
          <cell r="E44">
            <v>8952</v>
          </cell>
        </row>
        <row r="45">
          <cell r="E45">
            <v>83181</v>
          </cell>
        </row>
        <row r="46">
          <cell r="E46">
            <v>46698</v>
          </cell>
        </row>
        <row r="47">
          <cell r="E47">
            <v>9861</v>
          </cell>
        </row>
        <row r="48">
          <cell r="E48">
            <v>7468</v>
          </cell>
        </row>
        <row r="49">
          <cell r="E49">
            <v>12791</v>
          </cell>
        </row>
        <row r="50">
          <cell r="E50">
            <v>9267</v>
          </cell>
        </row>
        <row r="51">
          <cell r="E51">
            <v>9289</v>
          </cell>
        </row>
        <row r="52">
          <cell r="E52">
            <v>2653</v>
          </cell>
        </row>
        <row r="53">
          <cell r="E53">
            <v>6581</v>
          </cell>
        </row>
        <row r="54">
          <cell r="E54">
            <v>8033</v>
          </cell>
        </row>
        <row r="55">
          <cell r="E55">
            <v>2828</v>
          </cell>
        </row>
        <row r="56">
          <cell r="E56">
            <v>13079</v>
          </cell>
        </row>
        <row r="57">
          <cell r="E57">
            <v>4305</v>
          </cell>
        </row>
        <row r="58">
          <cell r="E58">
            <v>6137</v>
          </cell>
        </row>
        <row r="59">
          <cell r="E59">
            <v>2646</v>
          </cell>
        </row>
        <row r="61">
          <cell r="E61">
            <v>3848</v>
          </cell>
        </row>
        <row r="62">
          <cell r="E62">
            <v>599</v>
          </cell>
        </row>
        <row r="63">
          <cell r="E63">
            <v>4800</v>
          </cell>
        </row>
        <row r="64">
          <cell r="E64">
            <v>9272</v>
          </cell>
        </row>
        <row r="65">
          <cell r="E65">
            <v>6357</v>
          </cell>
        </row>
        <row r="66">
          <cell r="E66">
            <v>3447</v>
          </cell>
        </row>
        <row r="67">
          <cell r="E67">
            <v>930</v>
          </cell>
        </row>
        <row r="68">
          <cell r="E68">
            <v>8903</v>
          </cell>
        </row>
        <row r="69">
          <cell r="E69">
            <v>7091</v>
          </cell>
        </row>
        <row r="70">
          <cell r="E70">
            <v>5683</v>
          </cell>
        </row>
        <row r="71">
          <cell r="E71">
            <v>1861</v>
          </cell>
        </row>
        <row r="72">
          <cell r="E72">
            <v>5512</v>
          </cell>
        </row>
        <row r="73">
          <cell r="E73">
            <v>4259</v>
          </cell>
        </row>
        <row r="74">
          <cell r="E74">
            <v>4421</v>
          </cell>
        </row>
        <row r="75">
          <cell r="E75">
            <v>261</v>
          </cell>
        </row>
        <row r="76">
          <cell r="E76">
            <v>1301</v>
          </cell>
        </row>
        <row r="77">
          <cell r="E77">
            <v>7211</v>
          </cell>
        </row>
        <row r="78">
          <cell r="E78">
            <v>2529</v>
          </cell>
        </row>
        <row r="79">
          <cell r="E79">
            <v>2094</v>
          </cell>
        </row>
        <row r="80">
          <cell r="E80">
            <v>49390</v>
          </cell>
        </row>
        <row r="81">
          <cell r="E81" t="str">
            <v>ยังไม่เปิด</v>
          </cell>
        </row>
        <row r="82">
          <cell r="E82" t="str">
            <v>ยังไม่เปิด</v>
          </cell>
        </row>
        <row r="84">
          <cell r="E84">
            <v>2460</v>
          </cell>
        </row>
        <row r="85">
          <cell r="E85">
            <v>5136</v>
          </cell>
        </row>
        <row r="86">
          <cell r="E86">
            <v>2176</v>
          </cell>
        </row>
        <row r="87">
          <cell r="E87">
            <v>790</v>
          </cell>
        </row>
        <row r="88">
          <cell r="E88">
            <v>2984</v>
          </cell>
        </row>
        <row r="89">
          <cell r="E89">
            <v>8748</v>
          </cell>
        </row>
        <row r="90">
          <cell r="E90">
            <v>532</v>
          </cell>
        </row>
        <row r="91">
          <cell r="E91">
            <v>1095</v>
          </cell>
        </row>
        <row r="92">
          <cell r="E92">
            <v>8913</v>
          </cell>
        </row>
        <row r="93">
          <cell r="E93">
            <v>559</v>
          </cell>
        </row>
        <row r="94">
          <cell r="E94">
            <v>25</v>
          </cell>
        </row>
        <row r="95">
          <cell r="E95">
            <v>2308</v>
          </cell>
        </row>
        <row r="96">
          <cell r="E96">
            <v>2912</v>
          </cell>
        </row>
        <row r="97">
          <cell r="E97">
            <v>668</v>
          </cell>
        </row>
        <row r="98">
          <cell r="E98">
            <v>1355</v>
          </cell>
        </row>
        <row r="99">
          <cell r="E99">
            <v>1389</v>
          </cell>
        </row>
        <row r="100">
          <cell r="E100">
            <v>552</v>
          </cell>
        </row>
        <row r="101">
          <cell r="E101">
            <v>977</v>
          </cell>
        </row>
        <row r="102">
          <cell r="E102">
            <v>4530</v>
          </cell>
        </row>
        <row r="103">
          <cell r="E103">
            <v>3929</v>
          </cell>
        </row>
        <row r="104">
          <cell r="E104">
            <v>3135</v>
          </cell>
        </row>
        <row r="107">
          <cell r="E107">
            <v>6847</v>
          </cell>
        </row>
        <row r="108">
          <cell r="E108">
            <v>4487</v>
          </cell>
        </row>
        <row r="110">
          <cell r="E110">
            <v>7433</v>
          </cell>
        </row>
        <row r="111">
          <cell r="E111">
            <v>2212</v>
          </cell>
        </row>
        <row r="113">
          <cell r="E113">
            <v>3283</v>
          </cell>
        </row>
        <row r="114">
          <cell r="E114">
            <v>9795</v>
          </cell>
        </row>
        <row r="116">
          <cell r="E116">
            <v>12022</v>
          </cell>
        </row>
        <row r="117">
          <cell r="E117">
            <v>6547</v>
          </cell>
        </row>
        <row r="119">
          <cell r="E119">
            <v>6806</v>
          </cell>
        </row>
        <row r="120">
          <cell r="E120">
            <v>3423</v>
          </cell>
        </row>
        <row r="122">
          <cell r="E122">
            <v>3884</v>
          </cell>
        </row>
        <row r="123">
          <cell r="E123">
            <v>6663</v>
          </cell>
        </row>
        <row r="125">
          <cell r="E125">
            <v>8157</v>
          </cell>
        </row>
        <row r="126">
          <cell r="E126">
            <v>49</v>
          </cell>
        </row>
        <row r="128">
          <cell r="E128">
            <v>2467</v>
          </cell>
        </row>
        <row r="129">
          <cell r="E129">
            <v>8077</v>
          </cell>
        </row>
        <row r="132">
          <cell r="E132">
            <v>6268</v>
          </cell>
        </row>
        <row r="133">
          <cell r="E133">
            <v>0</v>
          </cell>
        </row>
        <row r="134">
          <cell r="E134">
            <v>0</v>
          </cell>
        </row>
        <row r="136">
          <cell r="E136">
            <v>0</v>
          </cell>
        </row>
        <row r="139">
          <cell r="E139">
            <v>4933</v>
          </cell>
        </row>
        <row r="142">
          <cell r="E142">
            <v>2211</v>
          </cell>
        </row>
        <row r="143">
          <cell r="E143">
            <v>2480</v>
          </cell>
        </row>
        <row r="144">
          <cell r="E144">
            <v>5958</v>
          </cell>
        </row>
        <row r="145">
          <cell r="E145">
            <v>76</v>
          </cell>
        </row>
        <row r="146">
          <cell r="E146">
            <v>1036</v>
          </cell>
        </row>
        <row r="147">
          <cell r="E147">
            <v>53</v>
          </cell>
        </row>
        <row r="148">
          <cell r="E148">
            <v>35803</v>
          </cell>
        </row>
        <row r="151">
          <cell r="E151">
            <v>1727</v>
          </cell>
        </row>
        <row r="152">
          <cell r="E152">
            <v>1599</v>
          </cell>
        </row>
        <row r="153">
          <cell r="E153">
            <v>220</v>
          </cell>
        </row>
        <row r="154">
          <cell r="E154">
            <v>195</v>
          </cell>
        </row>
        <row r="156">
          <cell r="E156">
            <v>1693</v>
          </cell>
        </row>
        <row r="157">
          <cell r="E157">
            <v>2571</v>
          </cell>
        </row>
        <row r="158">
          <cell r="E158">
            <v>164</v>
          </cell>
        </row>
        <row r="160">
          <cell r="E160">
            <v>24516</v>
          </cell>
        </row>
        <row r="161">
          <cell r="E161">
            <v>1788</v>
          </cell>
        </row>
        <row r="162">
          <cell r="E162">
            <v>276</v>
          </cell>
        </row>
        <row r="163">
          <cell r="E163">
            <v>4386</v>
          </cell>
        </row>
        <row r="164">
          <cell r="E164">
            <v>0</v>
          </cell>
        </row>
        <row r="167">
          <cell r="E167">
            <v>3923</v>
          </cell>
        </row>
        <row r="168">
          <cell r="E168">
            <v>2021</v>
          </cell>
        </row>
        <row r="169">
          <cell r="E169">
            <v>3563</v>
          </cell>
        </row>
        <row r="170">
          <cell r="E170">
            <v>1643</v>
          </cell>
        </row>
        <row r="171">
          <cell r="E171">
            <v>3754</v>
          </cell>
        </row>
        <row r="172">
          <cell r="E172">
            <v>8866</v>
          </cell>
        </row>
        <row r="173">
          <cell r="E173">
            <v>3538</v>
          </cell>
        </row>
        <row r="174">
          <cell r="E174">
            <v>1991</v>
          </cell>
        </row>
        <row r="175">
          <cell r="E175">
            <v>79961</v>
          </cell>
        </row>
        <row r="176">
          <cell r="E176">
            <v>16576</v>
          </cell>
        </row>
        <row r="178">
          <cell r="E178">
            <v>1073</v>
          </cell>
        </row>
        <row r="180">
          <cell r="E180">
            <v>3093</v>
          </cell>
        </row>
        <row r="181">
          <cell r="E181">
            <v>1700</v>
          </cell>
        </row>
        <row r="182">
          <cell r="E182">
            <v>2629</v>
          </cell>
        </row>
        <row r="183">
          <cell r="E183">
            <v>450</v>
          </cell>
        </row>
        <row r="184">
          <cell r="E184">
            <v>5422</v>
          </cell>
        </row>
        <row r="185">
          <cell r="E185">
            <v>4640</v>
          </cell>
        </row>
        <row r="186">
          <cell r="E186">
            <v>1490</v>
          </cell>
        </row>
        <row r="190">
          <cell r="E190">
            <v>0</v>
          </cell>
        </row>
        <row r="191">
          <cell r="E191">
            <v>25093</v>
          </cell>
        </row>
        <row r="192">
          <cell r="E192">
            <v>4364</v>
          </cell>
        </row>
        <row r="195">
          <cell r="E195">
            <v>590</v>
          </cell>
        </row>
        <row r="196">
          <cell r="E196">
            <v>143</v>
          </cell>
        </row>
        <row r="199">
          <cell r="E199">
            <v>7490</v>
          </cell>
        </row>
        <row r="200">
          <cell r="E200">
            <v>9280</v>
          </cell>
        </row>
        <row r="201">
          <cell r="E201">
            <v>8017</v>
          </cell>
        </row>
        <row r="202">
          <cell r="E202">
            <v>1151</v>
          </cell>
        </row>
        <row r="205">
          <cell r="E205">
            <v>1265</v>
          </cell>
        </row>
        <row r="206">
          <cell r="E206">
            <v>18324</v>
          </cell>
        </row>
        <row r="208">
          <cell r="E208">
            <v>4709</v>
          </cell>
        </row>
        <row r="210">
          <cell r="E210">
            <v>590</v>
          </cell>
        </row>
        <row r="213">
          <cell r="E213">
            <v>6484</v>
          </cell>
        </row>
        <row r="216">
          <cell r="E216">
            <v>1858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2559</v>
          </cell>
        </row>
        <row r="221">
          <cell r="E221" t="str">
            <v>-</v>
          </cell>
        </row>
        <row r="222">
          <cell r="E222">
            <v>2055</v>
          </cell>
        </row>
        <row r="223">
          <cell r="E223">
            <v>3077</v>
          </cell>
        </row>
        <row r="225">
          <cell r="E225">
            <v>3708</v>
          </cell>
        </row>
        <row r="226">
          <cell r="E226">
            <v>1299</v>
          </cell>
        </row>
        <row r="227">
          <cell r="E227">
            <v>3728</v>
          </cell>
        </row>
        <row r="229">
          <cell r="E229">
            <v>2641</v>
          </cell>
        </row>
        <row r="232">
          <cell r="E232">
            <v>36038</v>
          </cell>
        </row>
        <row r="234">
          <cell r="E234">
            <v>6774</v>
          </cell>
        </row>
        <row r="235">
          <cell r="E235">
            <v>79</v>
          </cell>
        </row>
        <row r="236">
          <cell r="E236">
            <v>1749</v>
          </cell>
        </row>
        <row r="237">
          <cell r="E237">
            <v>3507</v>
          </cell>
        </row>
        <row r="238">
          <cell r="E238">
            <v>1642</v>
          </cell>
        </row>
        <row r="239">
          <cell r="E239">
            <v>4333</v>
          </cell>
        </row>
        <row r="240">
          <cell r="E240">
            <v>723</v>
          </cell>
        </row>
        <row r="241">
          <cell r="E241">
            <v>1664</v>
          </cell>
        </row>
        <row r="242">
          <cell r="E242">
            <v>1290</v>
          </cell>
        </row>
        <row r="243">
          <cell r="E243">
            <v>1347</v>
          </cell>
        </row>
        <row r="244">
          <cell r="E244">
            <v>5554</v>
          </cell>
        </row>
        <row r="245">
          <cell r="E245">
            <v>6586</v>
          </cell>
        </row>
        <row r="246">
          <cell r="E246">
            <v>302</v>
          </cell>
        </row>
        <row r="247">
          <cell r="E247">
            <v>4273</v>
          </cell>
        </row>
        <row r="248">
          <cell r="E248">
            <v>483</v>
          </cell>
        </row>
        <row r="249">
          <cell r="E249">
            <v>14044</v>
          </cell>
        </row>
        <row r="250">
          <cell r="E250">
            <v>1651</v>
          </cell>
        </row>
        <row r="252">
          <cell r="E252">
            <v>51836</v>
          </cell>
        </row>
        <row r="254">
          <cell r="E254">
            <v>6833</v>
          </cell>
        </row>
        <row r="255">
          <cell r="E255">
            <v>42202</v>
          </cell>
        </row>
        <row r="257">
          <cell r="E257">
            <v>1107</v>
          </cell>
        </row>
        <row r="258">
          <cell r="E258">
            <v>1318</v>
          </cell>
        </row>
        <row r="260">
          <cell r="E260">
            <v>90584</v>
          </cell>
        </row>
        <row r="261">
          <cell r="E261" t="str">
            <v>ยังไม่เปิด</v>
          </cell>
        </row>
        <row r="262">
          <cell r="E262">
            <v>42861</v>
          </cell>
        </row>
        <row r="263">
          <cell r="E263">
            <v>1208</v>
          </cell>
        </row>
        <row r="265">
          <cell r="E265">
            <v>47267</v>
          </cell>
        </row>
        <row r="266">
          <cell r="E266">
            <v>0</v>
          </cell>
        </row>
        <row r="267">
          <cell r="E267">
            <v>27830</v>
          </cell>
        </row>
        <row r="268">
          <cell r="E268">
            <v>48440</v>
          </cell>
        </row>
        <row r="269">
          <cell r="E269">
            <v>1140</v>
          </cell>
        </row>
        <row r="270">
          <cell r="E270">
            <v>943</v>
          </cell>
        </row>
        <row r="271">
          <cell r="E271">
            <v>0</v>
          </cell>
        </row>
        <row r="272">
          <cell r="E272">
            <v>0</v>
          </cell>
        </row>
        <row r="273">
          <cell r="E273">
            <v>0</v>
          </cell>
        </row>
        <row r="275">
          <cell r="E275">
            <v>0</v>
          </cell>
        </row>
        <row r="277">
          <cell r="E277">
            <v>0</v>
          </cell>
        </row>
        <row r="278">
          <cell r="E278">
            <v>0</v>
          </cell>
        </row>
      </sheetData>
      <sheetData sheetId="2">
        <row r="6">
          <cell r="E6">
            <v>20749</v>
          </cell>
        </row>
        <row r="7">
          <cell r="E7">
            <v>0</v>
          </cell>
        </row>
        <row r="9">
          <cell r="E9">
            <v>0</v>
          </cell>
        </row>
        <row r="10">
          <cell r="E10">
            <v>0</v>
          </cell>
        </row>
        <row r="12">
          <cell r="E12">
            <v>5144</v>
          </cell>
        </row>
        <row r="13">
          <cell r="E13">
            <v>68954</v>
          </cell>
        </row>
        <row r="14">
          <cell r="E14">
            <v>1066</v>
          </cell>
        </row>
        <row r="15">
          <cell r="E15">
            <v>462</v>
          </cell>
        </row>
        <row r="16">
          <cell r="E16">
            <v>0.9</v>
          </cell>
        </row>
        <row r="17">
          <cell r="E17">
            <v>14368</v>
          </cell>
        </row>
        <row r="19">
          <cell r="E19">
            <v>2178</v>
          </cell>
        </row>
        <row r="21">
          <cell r="E21">
            <v>745</v>
          </cell>
        </row>
        <row r="24">
          <cell r="E24">
            <v>1827</v>
          </cell>
        </row>
        <row r="25">
          <cell r="E25">
            <v>1896</v>
          </cell>
        </row>
        <row r="26">
          <cell r="E26">
            <v>8517</v>
          </cell>
        </row>
        <row r="28">
          <cell r="E28">
            <v>8946</v>
          </cell>
        </row>
        <row r="29">
          <cell r="E29">
            <v>1036</v>
          </cell>
        </row>
        <row r="31">
          <cell r="E31">
            <v>1065</v>
          </cell>
        </row>
        <row r="32">
          <cell r="E32">
            <v>7272</v>
          </cell>
        </row>
        <row r="35">
          <cell r="E35">
            <v>1610</v>
          </cell>
        </row>
        <row r="36">
          <cell r="E36">
            <v>630</v>
          </cell>
        </row>
        <row r="37">
          <cell r="E37">
            <v>5188</v>
          </cell>
        </row>
        <row r="38">
          <cell r="E38">
            <v>0</v>
          </cell>
        </row>
        <row r="41">
          <cell r="E41">
            <v>3825</v>
          </cell>
        </row>
        <row r="42">
          <cell r="E42">
            <v>5707</v>
          </cell>
        </row>
        <row r="43">
          <cell r="E43">
            <v>3597</v>
          </cell>
        </row>
        <row r="44">
          <cell r="E44">
            <v>9254</v>
          </cell>
        </row>
        <row r="45">
          <cell r="E45">
            <v>83806</v>
          </cell>
        </row>
        <row r="46">
          <cell r="E46">
            <v>46787</v>
          </cell>
        </row>
        <row r="47">
          <cell r="E47">
            <v>9903</v>
          </cell>
        </row>
        <row r="48">
          <cell r="E48">
            <v>7973</v>
          </cell>
        </row>
        <row r="49">
          <cell r="E49">
            <v>12791</v>
          </cell>
        </row>
        <row r="50">
          <cell r="E50">
            <v>9413</v>
          </cell>
        </row>
        <row r="51">
          <cell r="E51">
            <v>9406</v>
          </cell>
        </row>
        <row r="52">
          <cell r="E52">
            <v>2653</v>
          </cell>
        </row>
        <row r="53">
          <cell r="E53">
            <v>6667</v>
          </cell>
        </row>
        <row r="54">
          <cell r="E54">
            <v>8124</v>
          </cell>
        </row>
        <row r="55">
          <cell r="E55">
            <v>2828</v>
          </cell>
        </row>
        <row r="56">
          <cell r="E56">
            <v>13293</v>
          </cell>
        </row>
        <row r="57">
          <cell r="E57">
            <v>4419</v>
          </cell>
        </row>
        <row r="58">
          <cell r="E58">
            <v>6182</v>
          </cell>
        </row>
        <row r="59">
          <cell r="E59">
            <v>2692</v>
          </cell>
        </row>
        <row r="61">
          <cell r="E61">
            <v>3985</v>
          </cell>
        </row>
        <row r="62">
          <cell r="E62">
            <v>599</v>
          </cell>
        </row>
        <row r="63">
          <cell r="E63">
            <v>4817</v>
          </cell>
        </row>
        <row r="64">
          <cell r="E64">
            <v>9272</v>
          </cell>
        </row>
        <row r="65">
          <cell r="E65">
            <v>6410</v>
          </cell>
        </row>
        <row r="66">
          <cell r="E66">
            <v>3550</v>
          </cell>
        </row>
        <row r="67">
          <cell r="E67">
            <v>930</v>
          </cell>
        </row>
        <row r="68">
          <cell r="E68">
            <v>8903</v>
          </cell>
        </row>
        <row r="69">
          <cell r="E69">
            <v>7201</v>
          </cell>
        </row>
        <row r="70">
          <cell r="E70">
            <v>5709</v>
          </cell>
        </row>
        <row r="71">
          <cell r="E71">
            <v>2197</v>
          </cell>
        </row>
        <row r="72">
          <cell r="E72">
            <v>5680</v>
          </cell>
        </row>
        <row r="73">
          <cell r="E73">
            <v>4371</v>
          </cell>
        </row>
        <row r="74">
          <cell r="E74">
            <v>4488</v>
          </cell>
        </row>
        <row r="75">
          <cell r="E75">
            <v>261</v>
          </cell>
        </row>
        <row r="76">
          <cell r="E76">
            <v>1303</v>
          </cell>
        </row>
        <row r="77">
          <cell r="E77">
            <v>7671</v>
          </cell>
        </row>
        <row r="78">
          <cell r="E78">
            <v>2662</v>
          </cell>
        </row>
        <row r="79">
          <cell r="E79">
            <v>2180</v>
          </cell>
        </row>
        <row r="80">
          <cell r="E80">
            <v>49390</v>
          </cell>
        </row>
        <row r="81">
          <cell r="E81" t="str">
            <v>ยังไม่เปิด</v>
          </cell>
        </row>
        <row r="82">
          <cell r="E82" t="str">
            <v>ยังไม่เปิด</v>
          </cell>
        </row>
        <row r="84">
          <cell r="E84">
            <v>2460</v>
          </cell>
        </row>
        <row r="85">
          <cell r="E85">
            <v>5136</v>
          </cell>
        </row>
        <row r="86">
          <cell r="E86">
            <v>2180</v>
          </cell>
        </row>
        <row r="87">
          <cell r="E87">
            <v>823</v>
          </cell>
        </row>
        <row r="88">
          <cell r="E88">
            <v>3001</v>
          </cell>
        </row>
        <row r="89">
          <cell r="E89">
            <v>8748</v>
          </cell>
        </row>
        <row r="90">
          <cell r="E90">
            <v>545</v>
          </cell>
        </row>
        <row r="91">
          <cell r="E91">
            <v>1127</v>
          </cell>
        </row>
        <row r="92">
          <cell r="E92">
            <v>8915</v>
          </cell>
        </row>
        <row r="93">
          <cell r="E93">
            <v>567</v>
          </cell>
        </row>
        <row r="94">
          <cell r="E94">
            <v>25</v>
          </cell>
        </row>
        <row r="95">
          <cell r="E95">
            <v>2312</v>
          </cell>
        </row>
        <row r="96">
          <cell r="E96">
            <v>2912</v>
          </cell>
        </row>
        <row r="97">
          <cell r="E97">
            <v>689</v>
          </cell>
        </row>
        <row r="98">
          <cell r="E98">
            <v>1355</v>
          </cell>
        </row>
        <row r="99">
          <cell r="E99">
            <v>1412</v>
          </cell>
        </row>
        <row r="100">
          <cell r="E100">
            <v>561</v>
          </cell>
        </row>
        <row r="101">
          <cell r="E101">
            <v>979</v>
          </cell>
        </row>
        <row r="102">
          <cell r="E102">
            <v>4534</v>
          </cell>
        </row>
        <row r="103">
          <cell r="E103">
            <v>3952</v>
          </cell>
        </row>
        <row r="104">
          <cell r="E104">
            <v>3206</v>
          </cell>
        </row>
        <row r="107">
          <cell r="E107">
            <v>6960</v>
          </cell>
        </row>
        <row r="108">
          <cell r="E108">
            <v>4615</v>
          </cell>
        </row>
        <row r="110">
          <cell r="E110">
            <v>7480</v>
          </cell>
        </row>
        <row r="111">
          <cell r="E111">
            <v>2468</v>
          </cell>
        </row>
        <row r="113">
          <cell r="E113">
            <v>3342</v>
          </cell>
        </row>
        <row r="114">
          <cell r="E114">
            <v>10021</v>
          </cell>
        </row>
        <row r="116">
          <cell r="E116">
            <v>12082</v>
          </cell>
        </row>
        <row r="117">
          <cell r="E117">
            <v>6906</v>
          </cell>
        </row>
        <row r="119">
          <cell r="E119">
            <v>6837</v>
          </cell>
        </row>
        <row r="120">
          <cell r="E120">
            <v>3930</v>
          </cell>
        </row>
        <row r="122">
          <cell r="E122">
            <v>3975</v>
          </cell>
        </row>
        <row r="123">
          <cell r="E123">
            <v>6988</v>
          </cell>
        </row>
        <row r="125">
          <cell r="E125">
            <v>8201</v>
          </cell>
        </row>
        <row r="126">
          <cell r="E126">
            <v>49</v>
          </cell>
        </row>
        <row r="128">
          <cell r="E128">
            <v>2573</v>
          </cell>
        </row>
        <row r="129">
          <cell r="E129">
            <v>8414</v>
          </cell>
        </row>
        <row r="132">
          <cell r="E132">
            <v>6317</v>
          </cell>
        </row>
        <row r="133">
          <cell r="E133">
            <v>0</v>
          </cell>
        </row>
        <row r="134">
          <cell r="E134">
            <v>0</v>
          </cell>
        </row>
        <row r="136">
          <cell r="E136">
            <v>0</v>
          </cell>
        </row>
        <row r="139">
          <cell r="E139">
            <v>5039</v>
          </cell>
        </row>
        <row r="142">
          <cell r="E142">
            <v>2606</v>
          </cell>
        </row>
        <row r="143">
          <cell r="E143">
            <v>2480</v>
          </cell>
        </row>
        <row r="144">
          <cell r="E144">
            <v>6560</v>
          </cell>
        </row>
        <row r="145">
          <cell r="E145">
            <v>88</v>
          </cell>
        </row>
        <row r="146">
          <cell r="E146">
            <v>1039</v>
          </cell>
        </row>
        <row r="147">
          <cell r="E147">
            <v>56</v>
          </cell>
        </row>
        <row r="148">
          <cell r="E148">
            <v>36158</v>
          </cell>
        </row>
        <row r="151">
          <cell r="E151">
            <v>2125</v>
          </cell>
        </row>
        <row r="152">
          <cell r="E152">
            <v>1986</v>
          </cell>
        </row>
        <row r="153">
          <cell r="E153">
            <v>319</v>
          </cell>
        </row>
        <row r="154">
          <cell r="E154">
            <v>293</v>
          </cell>
        </row>
        <row r="156">
          <cell r="E156">
            <v>2097</v>
          </cell>
        </row>
        <row r="157">
          <cell r="E157">
            <v>2750</v>
          </cell>
        </row>
        <row r="158">
          <cell r="E158">
            <v>215</v>
          </cell>
        </row>
        <row r="160">
          <cell r="E160">
            <v>25660</v>
          </cell>
        </row>
        <row r="161">
          <cell r="E161">
            <v>2228</v>
          </cell>
        </row>
        <row r="162">
          <cell r="E162">
            <v>304</v>
          </cell>
        </row>
        <row r="163">
          <cell r="E163">
            <v>4386</v>
          </cell>
        </row>
        <row r="164">
          <cell r="E164">
            <v>0</v>
          </cell>
        </row>
        <row r="167">
          <cell r="E167">
            <v>4013</v>
          </cell>
        </row>
        <row r="168">
          <cell r="E168">
            <v>2077</v>
          </cell>
        </row>
        <row r="169">
          <cell r="E169">
            <v>3732</v>
          </cell>
        </row>
        <row r="170">
          <cell r="E170">
            <v>2012</v>
          </cell>
        </row>
        <row r="171">
          <cell r="E171">
            <v>4078</v>
          </cell>
        </row>
        <row r="172">
          <cell r="E172">
            <v>9012</v>
          </cell>
        </row>
        <row r="173">
          <cell r="E173">
            <v>3551</v>
          </cell>
        </row>
        <row r="174">
          <cell r="E174">
            <v>2027</v>
          </cell>
        </row>
        <row r="175">
          <cell r="E175">
            <v>84076</v>
          </cell>
        </row>
        <row r="176">
          <cell r="E176">
            <v>20680</v>
          </cell>
        </row>
        <row r="178">
          <cell r="E178">
            <v>1259</v>
          </cell>
        </row>
        <row r="180">
          <cell r="E180">
            <v>3280</v>
          </cell>
        </row>
        <row r="181">
          <cell r="E181">
            <v>2098</v>
          </cell>
        </row>
        <row r="182">
          <cell r="E182">
            <v>2809</v>
          </cell>
        </row>
        <row r="183">
          <cell r="E183">
            <v>500</v>
          </cell>
        </row>
        <row r="184">
          <cell r="E184">
            <v>5427</v>
          </cell>
        </row>
        <row r="185">
          <cell r="E185">
            <v>4884</v>
          </cell>
        </row>
        <row r="186">
          <cell r="E186">
            <v>1490</v>
          </cell>
        </row>
        <row r="190">
          <cell r="E190">
            <v>25241</v>
          </cell>
        </row>
        <row r="191">
          <cell r="E191">
            <v>4383</v>
          </cell>
        </row>
        <row r="195">
          <cell r="E195">
            <v>644</v>
          </cell>
        </row>
        <row r="196">
          <cell r="E196">
            <v>143</v>
          </cell>
        </row>
        <row r="199">
          <cell r="E199">
            <v>7562</v>
          </cell>
        </row>
        <row r="200">
          <cell r="E200">
            <v>9280</v>
          </cell>
        </row>
        <row r="201">
          <cell r="E201">
            <v>8032</v>
          </cell>
        </row>
        <row r="202">
          <cell r="E202">
            <v>1151</v>
          </cell>
        </row>
        <row r="205">
          <cell r="E205">
            <v>1368</v>
          </cell>
        </row>
        <row r="206">
          <cell r="E206">
            <v>18324</v>
          </cell>
        </row>
        <row r="208">
          <cell r="E208">
            <v>4710</v>
          </cell>
        </row>
        <row r="210">
          <cell r="E210">
            <v>997</v>
          </cell>
        </row>
        <row r="213">
          <cell r="E213">
            <v>7070</v>
          </cell>
        </row>
        <row r="216">
          <cell r="E216">
            <v>1862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2683</v>
          </cell>
        </row>
        <row r="221">
          <cell r="E221" t="str">
            <v>-</v>
          </cell>
        </row>
        <row r="222">
          <cell r="E222">
            <v>2223</v>
          </cell>
        </row>
        <row r="223">
          <cell r="E223">
            <v>3472</v>
          </cell>
        </row>
        <row r="225">
          <cell r="E225">
            <v>3828</v>
          </cell>
        </row>
        <row r="226">
          <cell r="E226">
            <v>1472</v>
          </cell>
        </row>
        <row r="227">
          <cell r="E227">
            <v>4127</v>
          </cell>
        </row>
        <row r="229">
          <cell r="E229">
            <v>2641</v>
          </cell>
        </row>
        <row r="232">
          <cell r="E232">
            <v>36185</v>
          </cell>
        </row>
        <row r="234">
          <cell r="E234">
            <v>7430</v>
          </cell>
        </row>
        <row r="235">
          <cell r="E235">
            <v>79</v>
          </cell>
        </row>
        <row r="236">
          <cell r="E236">
            <v>1749</v>
          </cell>
        </row>
        <row r="237">
          <cell r="E237">
            <v>3548</v>
          </cell>
        </row>
        <row r="238">
          <cell r="E238">
            <v>1642</v>
          </cell>
        </row>
        <row r="239">
          <cell r="E239">
            <v>4333</v>
          </cell>
        </row>
        <row r="240">
          <cell r="E240">
            <v>723</v>
          </cell>
        </row>
        <row r="241">
          <cell r="E241">
            <v>1681</v>
          </cell>
        </row>
        <row r="242">
          <cell r="E242">
            <v>1290</v>
          </cell>
        </row>
        <row r="243">
          <cell r="E243">
            <v>1347</v>
          </cell>
        </row>
        <row r="244">
          <cell r="E244">
            <v>5567</v>
          </cell>
        </row>
        <row r="245">
          <cell r="E245">
            <v>6729</v>
          </cell>
        </row>
        <row r="246">
          <cell r="E246">
            <v>302</v>
          </cell>
        </row>
        <row r="247">
          <cell r="E247">
            <v>4273</v>
          </cell>
        </row>
        <row r="248">
          <cell r="E248">
            <v>672</v>
          </cell>
        </row>
        <row r="249">
          <cell r="E249">
            <v>14322</v>
          </cell>
        </row>
        <row r="250">
          <cell r="E250">
            <v>2061</v>
          </cell>
        </row>
        <row r="252">
          <cell r="E252">
            <v>52807</v>
          </cell>
        </row>
        <row r="254">
          <cell r="E254">
            <v>6855</v>
          </cell>
        </row>
        <row r="255">
          <cell r="E255">
            <v>46174</v>
          </cell>
        </row>
        <row r="257">
          <cell r="E257">
            <v>1297</v>
          </cell>
        </row>
        <row r="258">
          <cell r="E258">
            <v>1666</v>
          </cell>
        </row>
        <row r="260">
          <cell r="E260">
            <v>90682</v>
          </cell>
        </row>
        <row r="261">
          <cell r="E261" t="str">
            <v>ยังไม่เปิด</v>
          </cell>
        </row>
        <row r="262">
          <cell r="E262">
            <v>44261</v>
          </cell>
        </row>
        <row r="263">
          <cell r="E263">
            <v>1223</v>
          </cell>
        </row>
        <row r="265">
          <cell r="E265">
            <v>47267</v>
          </cell>
        </row>
        <row r="266">
          <cell r="E266">
            <v>0</v>
          </cell>
        </row>
        <row r="267">
          <cell r="E267">
            <v>29106</v>
          </cell>
        </row>
        <row r="268">
          <cell r="E268">
            <v>48549</v>
          </cell>
        </row>
        <row r="269">
          <cell r="E269">
            <v>1300</v>
          </cell>
        </row>
        <row r="270">
          <cell r="E270">
            <v>1023</v>
          </cell>
        </row>
        <row r="271">
          <cell r="E271">
            <v>0</v>
          </cell>
        </row>
        <row r="272">
          <cell r="E272">
            <v>0</v>
          </cell>
        </row>
        <row r="273">
          <cell r="E273">
            <v>0</v>
          </cell>
        </row>
        <row r="275">
          <cell r="E275">
            <v>0</v>
          </cell>
        </row>
        <row r="277">
          <cell r="E277">
            <v>0</v>
          </cell>
        </row>
        <row r="278">
          <cell r="E278">
            <v>0</v>
          </cell>
        </row>
      </sheetData>
      <sheetData sheetId="3">
        <row r="6">
          <cell r="E6">
            <v>20873</v>
          </cell>
        </row>
        <row r="7">
          <cell r="E7">
            <v>25</v>
          </cell>
        </row>
        <row r="9">
          <cell r="E9">
            <v>0</v>
          </cell>
        </row>
        <row r="10">
          <cell r="E10">
            <v>0</v>
          </cell>
        </row>
        <row r="12">
          <cell r="E12">
            <v>5340</v>
          </cell>
        </row>
        <row r="13">
          <cell r="E13">
            <v>68954</v>
          </cell>
        </row>
        <row r="14">
          <cell r="E14">
            <v>1460</v>
          </cell>
        </row>
        <row r="15">
          <cell r="E15">
            <v>670</v>
          </cell>
        </row>
        <row r="16">
          <cell r="E16">
            <v>0.9</v>
          </cell>
        </row>
        <row r="17">
          <cell r="E17">
            <v>16171</v>
          </cell>
        </row>
        <row r="19">
          <cell r="E19">
            <v>2623</v>
          </cell>
        </row>
        <row r="21">
          <cell r="E21">
            <v>745</v>
          </cell>
        </row>
        <row r="24">
          <cell r="E24">
            <v>1896</v>
          </cell>
        </row>
        <row r="25">
          <cell r="E25">
            <v>2114</v>
          </cell>
        </row>
        <row r="26">
          <cell r="E26">
            <v>8617</v>
          </cell>
        </row>
        <row r="28">
          <cell r="E28">
            <v>8973</v>
          </cell>
        </row>
        <row r="29">
          <cell r="E29">
            <v>1378</v>
          </cell>
        </row>
        <row r="31">
          <cell r="E31">
            <v>1446</v>
          </cell>
        </row>
        <row r="32">
          <cell r="E32">
            <v>7323</v>
          </cell>
        </row>
        <row r="35">
          <cell r="E35">
            <v>1610</v>
          </cell>
        </row>
        <row r="36">
          <cell r="E36">
            <v>630</v>
          </cell>
        </row>
        <row r="37">
          <cell r="E37">
            <v>5220</v>
          </cell>
        </row>
        <row r="38">
          <cell r="E38">
            <v>0</v>
          </cell>
        </row>
        <row r="41">
          <cell r="E41">
            <v>3845</v>
          </cell>
        </row>
        <row r="42">
          <cell r="E42">
            <v>6009</v>
          </cell>
        </row>
        <row r="43">
          <cell r="E43">
            <v>3623</v>
          </cell>
        </row>
        <row r="44">
          <cell r="E44">
            <v>9561</v>
          </cell>
        </row>
        <row r="45">
          <cell r="E45">
            <v>84535</v>
          </cell>
        </row>
        <row r="46">
          <cell r="E46">
            <v>46893</v>
          </cell>
        </row>
        <row r="47">
          <cell r="E47">
            <v>9954</v>
          </cell>
        </row>
        <row r="48">
          <cell r="E48">
            <v>8530</v>
          </cell>
        </row>
        <row r="49">
          <cell r="E49">
            <v>12791</v>
          </cell>
        </row>
        <row r="50">
          <cell r="E50">
            <v>9632</v>
          </cell>
        </row>
        <row r="51">
          <cell r="E51">
            <v>9515</v>
          </cell>
        </row>
        <row r="52">
          <cell r="E52">
            <v>2653</v>
          </cell>
        </row>
        <row r="53">
          <cell r="E53">
            <v>6826</v>
          </cell>
        </row>
        <row r="54">
          <cell r="E54">
            <v>8233</v>
          </cell>
        </row>
        <row r="55">
          <cell r="E55">
            <v>2828</v>
          </cell>
        </row>
        <row r="56">
          <cell r="E56">
            <v>13481</v>
          </cell>
        </row>
        <row r="57">
          <cell r="E57">
            <v>4556</v>
          </cell>
        </row>
        <row r="58">
          <cell r="E58">
            <v>6215</v>
          </cell>
        </row>
        <row r="59">
          <cell r="E59">
            <v>2773</v>
          </cell>
        </row>
        <row r="60">
          <cell r="E60">
            <v>0</v>
          </cell>
        </row>
        <row r="61">
          <cell r="E61">
            <v>4177</v>
          </cell>
        </row>
        <row r="62">
          <cell r="E62">
            <v>601</v>
          </cell>
        </row>
        <row r="63">
          <cell r="E63">
            <v>4836</v>
          </cell>
        </row>
        <row r="64">
          <cell r="E64">
            <v>9621</v>
          </cell>
        </row>
        <row r="65">
          <cell r="E65">
            <v>6414</v>
          </cell>
        </row>
        <row r="66">
          <cell r="E66">
            <v>3696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7332</v>
          </cell>
        </row>
        <row r="70">
          <cell r="E70">
            <v>5730</v>
          </cell>
        </row>
        <row r="71">
          <cell r="E71">
            <v>2466</v>
          </cell>
        </row>
        <row r="72">
          <cell r="E72">
            <v>5835</v>
          </cell>
        </row>
        <row r="73">
          <cell r="E73">
            <v>4471</v>
          </cell>
        </row>
        <row r="74">
          <cell r="E74">
            <v>4551</v>
          </cell>
        </row>
        <row r="75">
          <cell r="E75">
            <v>261</v>
          </cell>
        </row>
        <row r="76">
          <cell r="E76">
            <v>1314</v>
          </cell>
        </row>
        <row r="77">
          <cell r="E77">
            <v>8251</v>
          </cell>
        </row>
        <row r="78">
          <cell r="E78">
            <v>2808</v>
          </cell>
        </row>
        <row r="79">
          <cell r="E79">
            <v>2290</v>
          </cell>
        </row>
        <row r="80">
          <cell r="E80">
            <v>49461</v>
          </cell>
        </row>
        <row r="84">
          <cell r="E84">
            <v>2460</v>
          </cell>
        </row>
        <row r="85">
          <cell r="E85">
            <v>5136</v>
          </cell>
        </row>
        <row r="86">
          <cell r="E86">
            <v>2185</v>
          </cell>
        </row>
        <row r="87">
          <cell r="E87">
            <v>867</v>
          </cell>
        </row>
        <row r="88">
          <cell r="E88">
            <v>3026</v>
          </cell>
        </row>
        <row r="89">
          <cell r="E89">
            <v>8749</v>
          </cell>
        </row>
        <row r="90">
          <cell r="E90">
            <v>566</v>
          </cell>
        </row>
        <row r="91">
          <cell r="E91">
            <v>1170</v>
          </cell>
        </row>
        <row r="92">
          <cell r="E92">
            <v>8917</v>
          </cell>
        </row>
        <row r="93">
          <cell r="E93">
            <v>579</v>
          </cell>
        </row>
        <row r="94">
          <cell r="E94">
            <v>25</v>
          </cell>
        </row>
        <row r="95">
          <cell r="E95">
            <v>2318</v>
          </cell>
        </row>
        <row r="96">
          <cell r="E96">
            <v>2912</v>
          </cell>
        </row>
        <row r="97">
          <cell r="E97">
            <v>722</v>
          </cell>
        </row>
        <row r="98">
          <cell r="E98">
            <v>1357</v>
          </cell>
        </row>
        <row r="99">
          <cell r="E99">
            <v>1438</v>
          </cell>
        </row>
        <row r="100">
          <cell r="E100">
            <v>576</v>
          </cell>
        </row>
        <row r="101">
          <cell r="E101">
            <v>983</v>
          </cell>
        </row>
        <row r="102">
          <cell r="E102">
            <v>4544</v>
          </cell>
        </row>
        <row r="103">
          <cell r="E103">
            <v>4024</v>
          </cell>
        </row>
        <row r="104">
          <cell r="E104">
            <v>3289</v>
          </cell>
        </row>
        <row r="107">
          <cell r="E107">
            <v>7074</v>
          </cell>
        </row>
        <row r="108">
          <cell r="E108">
            <v>4760</v>
          </cell>
        </row>
        <row r="110">
          <cell r="E110">
            <v>7547</v>
          </cell>
        </row>
        <row r="111">
          <cell r="E111">
            <v>2753</v>
          </cell>
        </row>
        <row r="113">
          <cell r="E113">
            <v>3410</v>
          </cell>
        </row>
        <row r="114">
          <cell r="E114">
            <v>373</v>
          </cell>
        </row>
        <row r="116">
          <cell r="E116">
            <v>12153</v>
          </cell>
        </row>
        <row r="117">
          <cell r="E117">
            <v>7277</v>
          </cell>
        </row>
        <row r="119">
          <cell r="E119">
            <v>6883</v>
          </cell>
        </row>
        <row r="120">
          <cell r="E120">
            <v>4508</v>
          </cell>
        </row>
        <row r="122">
          <cell r="E122">
            <v>4091</v>
          </cell>
        </row>
        <row r="123">
          <cell r="E123">
            <v>7380</v>
          </cell>
        </row>
        <row r="125">
          <cell r="E125">
            <v>8201</v>
          </cell>
        </row>
        <row r="126">
          <cell r="E126">
            <v>49</v>
          </cell>
        </row>
        <row r="128">
          <cell r="E128">
            <v>2720</v>
          </cell>
        </row>
        <row r="129">
          <cell r="E129">
            <v>8847</v>
          </cell>
        </row>
        <row r="132">
          <cell r="E132">
            <v>6418</v>
          </cell>
        </row>
        <row r="133">
          <cell r="E133">
            <v>0</v>
          </cell>
        </row>
        <row r="134">
          <cell r="E134">
            <v>0</v>
          </cell>
        </row>
        <row r="136">
          <cell r="E136">
            <v>0</v>
          </cell>
        </row>
        <row r="139">
          <cell r="E139">
            <v>5186</v>
          </cell>
        </row>
        <row r="142">
          <cell r="E142">
            <v>2979</v>
          </cell>
        </row>
        <row r="143">
          <cell r="E143">
            <v>2730</v>
          </cell>
        </row>
        <row r="144">
          <cell r="E144">
            <v>7233</v>
          </cell>
        </row>
        <row r="145">
          <cell r="E145">
            <v>101</v>
          </cell>
        </row>
        <row r="146">
          <cell r="E146">
            <v>1049</v>
          </cell>
        </row>
        <row r="147">
          <cell r="E147">
            <v>56</v>
          </cell>
        </row>
        <row r="148">
          <cell r="E148">
            <v>36869</v>
          </cell>
        </row>
        <row r="151">
          <cell r="E151">
            <v>2488</v>
          </cell>
        </row>
        <row r="152">
          <cell r="E152">
            <v>2351</v>
          </cell>
        </row>
        <row r="153">
          <cell r="E153">
            <v>367</v>
          </cell>
        </row>
        <row r="154">
          <cell r="E154">
            <v>344</v>
          </cell>
        </row>
        <row r="156">
          <cell r="E156">
            <v>2479</v>
          </cell>
        </row>
        <row r="157">
          <cell r="E157">
            <v>2923</v>
          </cell>
        </row>
        <row r="158">
          <cell r="E158">
            <v>263</v>
          </cell>
        </row>
        <row r="160">
          <cell r="E160">
            <v>26985</v>
          </cell>
        </row>
        <row r="161">
          <cell r="E161">
            <v>2643</v>
          </cell>
        </row>
        <row r="162">
          <cell r="E162">
            <v>381</v>
          </cell>
        </row>
        <row r="163">
          <cell r="E163">
            <v>4386</v>
          </cell>
        </row>
        <row r="164">
          <cell r="E164">
            <v>510</v>
          </cell>
        </row>
        <row r="167">
          <cell r="E167">
            <v>4121</v>
          </cell>
        </row>
        <row r="168">
          <cell r="E168">
            <v>2126</v>
          </cell>
        </row>
        <row r="169">
          <cell r="E169">
            <v>3906</v>
          </cell>
        </row>
        <row r="170">
          <cell r="E170">
            <v>2348</v>
          </cell>
        </row>
        <row r="171">
          <cell r="E171">
            <v>4473</v>
          </cell>
        </row>
        <row r="172">
          <cell r="E172">
            <v>9255</v>
          </cell>
        </row>
        <row r="173">
          <cell r="E173">
            <v>3597</v>
          </cell>
        </row>
        <row r="174">
          <cell r="E174">
            <v>2200</v>
          </cell>
        </row>
        <row r="175">
          <cell r="E175">
            <v>88140</v>
          </cell>
        </row>
        <row r="176">
          <cell r="E176">
            <v>24567</v>
          </cell>
        </row>
        <row r="178">
          <cell r="E178">
            <v>1439</v>
          </cell>
        </row>
        <row r="180">
          <cell r="E180">
            <v>3517</v>
          </cell>
        </row>
        <row r="181">
          <cell r="E181">
            <v>2475</v>
          </cell>
        </row>
        <row r="182">
          <cell r="E182">
            <v>2986</v>
          </cell>
        </row>
        <row r="183">
          <cell r="E183">
            <v>547</v>
          </cell>
        </row>
        <row r="184">
          <cell r="E184">
            <v>5433</v>
          </cell>
        </row>
        <row r="185">
          <cell r="E185">
            <v>5153</v>
          </cell>
        </row>
        <row r="186">
          <cell r="E186">
            <v>1490</v>
          </cell>
        </row>
        <row r="189">
          <cell r="E189">
            <v>0</v>
          </cell>
        </row>
        <row r="190">
          <cell r="E190">
            <v>25425</v>
          </cell>
        </row>
        <row r="191">
          <cell r="E191">
            <v>4433</v>
          </cell>
        </row>
        <row r="194">
          <cell r="E194">
            <v>719</v>
          </cell>
        </row>
        <row r="195">
          <cell r="E195">
            <v>159</v>
          </cell>
        </row>
        <row r="198">
          <cell r="E198">
            <v>7661</v>
          </cell>
        </row>
        <row r="199">
          <cell r="E199">
            <v>9370</v>
          </cell>
        </row>
        <row r="200">
          <cell r="E200">
            <v>8061</v>
          </cell>
        </row>
        <row r="201">
          <cell r="E201">
            <v>1222</v>
          </cell>
        </row>
        <row r="204">
          <cell r="E204">
            <v>1473</v>
          </cell>
        </row>
        <row r="205">
          <cell r="E205">
            <v>19052</v>
          </cell>
        </row>
        <row r="207">
          <cell r="E207">
            <v>4756</v>
          </cell>
        </row>
        <row r="209">
          <cell r="E209">
            <v>1486</v>
          </cell>
        </row>
        <row r="212">
          <cell r="E212">
            <v>7714</v>
          </cell>
        </row>
        <row r="215">
          <cell r="E215">
            <v>1871</v>
          </cell>
        </row>
        <row r="216">
          <cell r="E216">
            <v>263</v>
          </cell>
        </row>
        <row r="217">
          <cell r="E217">
            <v>393</v>
          </cell>
        </row>
        <row r="218">
          <cell r="E218">
            <v>61</v>
          </cell>
        </row>
        <row r="219">
          <cell r="E219">
            <v>2844</v>
          </cell>
        </row>
        <row r="220">
          <cell r="E220" t="str">
            <v>-</v>
          </cell>
        </row>
        <row r="221">
          <cell r="E221">
            <v>2390</v>
          </cell>
        </row>
        <row r="222">
          <cell r="E222">
            <v>3847</v>
          </cell>
        </row>
        <row r="224">
          <cell r="E224">
            <v>4020</v>
          </cell>
        </row>
        <row r="225">
          <cell r="E225">
            <v>1645</v>
          </cell>
        </row>
        <row r="226">
          <cell r="E226">
            <v>4503</v>
          </cell>
        </row>
        <row r="228">
          <cell r="E228">
            <v>2804</v>
          </cell>
        </row>
        <row r="231">
          <cell r="E231">
            <v>36390</v>
          </cell>
        </row>
        <row r="233">
          <cell r="E233">
            <v>8020</v>
          </cell>
        </row>
        <row r="234">
          <cell r="E234">
            <v>80</v>
          </cell>
        </row>
        <row r="235">
          <cell r="E235">
            <v>1762</v>
          </cell>
        </row>
        <row r="236">
          <cell r="E236">
            <v>3601</v>
          </cell>
        </row>
        <row r="237">
          <cell r="E237">
            <v>1642</v>
          </cell>
        </row>
        <row r="238">
          <cell r="E238">
            <v>4333</v>
          </cell>
        </row>
        <row r="239">
          <cell r="E239">
            <v>732</v>
          </cell>
        </row>
        <row r="240">
          <cell r="E240">
            <v>1702</v>
          </cell>
        </row>
        <row r="241">
          <cell r="E241">
            <v>1290</v>
          </cell>
        </row>
        <row r="242">
          <cell r="E242">
            <v>1358</v>
          </cell>
        </row>
        <row r="243">
          <cell r="E243">
            <v>5615</v>
          </cell>
        </row>
        <row r="244">
          <cell r="E244">
            <v>6889</v>
          </cell>
        </row>
        <row r="245">
          <cell r="E245">
            <v>302</v>
          </cell>
        </row>
        <row r="246">
          <cell r="E246">
            <v>4273</v>
          </cell>
        </row>
        <row r="247">
          <cell r="E247">
            <v>860</v>
          </cell>
        </row>
        <row r="248">
          <cell r="E248">
            <v>14840</v>
          </cell>
        </row>
        <row r="249">
          <cell r="E249">
            <v>2451</v>
          </cell>
        </row>
        <row r="251">
          <cell r="E251">
            <v>53835</v>
          </cell>
        </row>
        <row r="253">
          <cell r="E253">
            <v>6962</v>
          </cell>
        </row>
        <row r="254">
          <cell r="E254">
            <v>52625</v>
          </cell>
        </row>
        <row r="256">
          <cell r="E256">
            <v>1484</v>
          </cell>
        </row>
        <row r="257">
          <cell r="E257">
            <v>2003</v>
          </cell>
        </row>
        <row r="259">
          <cell r="E259">
            <v>90874</v>
          </cell>
        </row>
        <row r="260">
          <cell r="E260" t="str">
            <v>ยังไม่เปิด</v>
          </cell>
        </row>
        <row r="261">
          <cell r="E261">
            <v>45834</v>
          </cell>
        </row>
        <row r="262">
          <cell r="E262">
            <v>1241</v>
          </cell>
        </row>
        <row r="264">
          <cell r="E264">
            <v>47267</v>
          </cell>
        </row>
        <row r="265">
          <cell r="E265">
            <v>0</v>
          </cell>
        </row>
        <row r="266">
          <cell r="E266">
            <v>30563</v>
          </cell>
        </row>
        <row r="267">
          <cell r="E267">
            <v>48657</v>
          </cell>
        </row>
        <row r="268">
          <cell r="E268">
            <v>1673</v>
          </cell>
        </row>
        <row r="269">
          <cell r="E269">
            <v>1195</v>
          </cell>
        </row>
        <row r="270">
          <cell r="E270">
            <v>0</v>
          </cell>
        </row>
        <row r="271">
          <cell r="E271">
            <v>0</v>
          </cell>
        </row>
        <row r="272">
          <cell r="E272">
            <v>0</v>
          </cell>
        </row>
        <row r="274">
          <cell r="E274">
            <v>0</v>
          </cell>
        </row>
        <row r="276">
          <cell r="E276">
            <v>0</v>
          </cell>
        </row>
        <row r="277">
          <cell r="E277">
            <v>0</v>
          </cell>
        </row>
      </sheetData>
      <sheetData sheetId="4">
        <row r="6">
          <cell r="E6">
            <v>21016</v>
          </cell>
        </row>
        <row r="7">
          <cell r="E7">
            <v>378</v>
          </cell>
        </row>
        <row r="9">
          <cell r="E9">
            <v>0</v>
          </cell>
        </row>
        <row r="10">
          <cell r="E10">
            <v>0</v>
          </cell>
        </row>
        <row r="12">
          <cell r="E12">
            <v>5639</v>
          </cell>
        </row>
        <row r="13">
          <cell r="E13">
            <v>68954</v>
          </cell>
        </row>
        <row r="14">
          <cell r="E14">
            <v>256</v>
          </cell>
        </row>
        <row r="15">
          <cell r="E15">
            <v>994</v>
          </cell>
        </row>
        <row r="16">
          <cell r="E16">
            <v>0.9</v>
          </cell>
        </row>
        <row r="17">
          <cell r="E17">
            <v>18171</v>
          </cell>
        </row>
        <row r="19">
          <cell r="E19">
            <v>3216</v>
          </cell>
        </row>
        <row r="21">
          <cell r="E21">
            <v>745</v>
          </cell>
        </row>
        <row r="24">
          <cell r="E24">
            <v>1966</v>
          </cell>
        </row>
        <row r="25">
          <cell r="E25">
            <v>2324</v>
          </cell>
        </row>
        <row r="26">
          <cell r="E26">
            <v>8715</v>
          </cell>
        </row>
        <row r="28">
          <cell r="E28">
            <v>9019</v>
          </cell>
        </row>
        <row r="29">
          <cell r="E29">
            <v>259</v>
          </cell>
        </row>
        <row r="31">
          <cell r="E31">
            <v>234</v>
          </cell>
        </row>
        <row r="32">
          <cell r="E32">
            <v>7532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5220</v>
          </cell>
        </row>
        <row r="38">
          <cell r="E38">
            <v>0</v>
          </cell>
        </row>
        <row r="41">
          <cell r="E41">
            <v>3861</v>
          </cell>
        </row>
        <row r="42">
          <cell r="E42">
            <v>6334</v>
          </cell>
        </row>
        <row r="43">
          <cell r="E43">
            <v>3644</v>
          </cell>
        </row>
        <row r="44">
          <cell r="E44">
            <v>9890</v>
          </cell>
        </row>
        <row r="45">
          <cell r="E45">
            <v>85314</v>
          </cell>
        </row>
        <row r="46">
          <cell r="E46">
            <v>46995</v>
          </cell>
        </row>
        <row r="47">
          <cell r="E47">
            <v>8</v>
          </cell>
        </row>
        <row r="48">
          <cell r="E48">
            <v>9230</v>
          </cell>
        </row>
        <row r="49">
          <cell r="E49">
            <v>12791</v>
          </cell>
        </row>
        <row r="50">
          <cell r="E50">
            <v>9827</v>
          </cell>
        </row>
        <row r="51">
          <cell r="E51">
            <v>9616</v>
          </cell>
        </row>
        <row r="52">
          <cell r="E52">
            <v>2653</v>
          </cell>
        </row>
        <row r="53">
          <cell r="E53">
            <v>6935</v>
          </cell>
        </row>
        <row r="54">
          <cell r="E54">
            <v>8351</v>
          </cell>
        </row>
        <row r="55">
          <cell r="E55">
            <v>2828</v>
          </cell>
        </row>
        <row r="56">
          <cell r="E56">
            <v>13662</v>
          </cell>
        </row>
        <row r="57">
          <cell r="E57">
            <v>4713</v>
          </cell>
        </row>
        <row r="58">
          <cell r="E58">
            <v>6252</v>
          </cell>
        </row>
        <row r="59">
          <cell r="E59">
            <v>2799</v>
          </cell>
        </row>
        <row r="60">
          <cell r="E60">
            <v>6469</v>
          </cell>
        </row>
        <row r="61">
          <cell r="E61">
            <v>4388</v>
          </cell>
        </row>
        <row r="62">
          <cell r="E62">
            <v>601</v>
          </cell>
        </row>
        <row r="63">
          <cell r="E63">
            <v>4859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3872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5746</v>
          </cell>
        </row>
        <row r="71">
          <cell r="E71">
            <v>2713</v>
          </cell>
        </row>
        <row r="72">
          <cell r="E72">
            <v>5986</v>
          </cell>
        </row>
        <row r="73">
          <cell r="E73">
            <v>4569</v>
          </cell>
        </row>
        <row r="74">
          <cell r="E74">
            <v>4612</v>
          </cell>
        </row>
        <row r="75">
          <cell r="E75">
            <v>261</v>
          </cell>
        </row>
        <row r="76">
          <cell r="E76">
            <v>1329</v>
          </cell>
        </row>
        <row r="77">
          <cell r="E77">
            <v>8822</v>
          </cell>
        </row>
        <row r="78">
          <cell r="E78">
            <v>2929</v>
          </cell>
        </row>
        <row r="79">
          <cell r="E79">
            <v>2421</v>
          </cell>
        </row>
        <row r="80">
          <cell r="E80">
            <v>49497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910</v>
          </cell>
        </row>
        <row r="88">
          <cell r="E88">
            <v>3049</v>
          </cell>
        </row>
        <row r="89">
          <cell r="E89">
            <v>8751</v>
          </cell>
        </row>
        <row r="90">
          <cell r="E90">
            <v>590</v>
          </cell>
        </row>
        <row r="91">
          <cell r="E91">
            <v>1203</v>
          </cell>
        </row>
        <row r="92">
          <cell r="E92">
            <v>8920</v>
          </cell>
        </row>
        <row r="93">
          <cell r="E93">
            <v>591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757</v>
          </cell>
        </row>
        <row r="98">
          <cell r="E98">
            <v>1357</v>
          </cell>
        </row>
        <row r="99">
          <cell r="E99">
            <v>1468</v>
          </cell>
        </row>
        <row r="100">
          <cell r="E100">
            <v>593</v>
          </cell>
        </row>
        <row r="101">
          <cell r="E101">
            <v>990</v>
          </cell>
        </row>
        <row r="102">
          <cell r="E102">
            <v>4552</v>
          </cell>
        </row>
        <row r="103">
          <cell r="E103">
            <v>4096</v>
          </cell>
        </row>
        <row r="104">
          <cell r="E104">
            <v>3387</v>
          </cell>
        </row>
        <row r="107">
          <cell r="E107">
            <v>7198</v>
          </cell>
        </row>
        <row r="108">
          <cell r="E108">
            <v>4957</v>
          </cell>
        </row>
        <row r="110">
          <cell r="E110">
            <v>7620</v>
          </cell>
        </row>
        <row r="111">
          <cell r="E111">
            <v>3108</v>
          </cell>
        </row>
        <row r="113">
          <cell r="E113">
            <v>3488</v>
          </cell>
        </row>
        <row r="114">
          <cell r="E114">
            <v>373</v>
          </cell>
        </row>
        <row r="116">
          <cell r="E116">
            <v>12216</v>
          </cell>
        </row>
        <row r="117">
          <cell r="E117">
            <v>7641</v>
          </cell>
        </row>
        <row r="119">
          <cell r="E119">
            <v>6936</v>
          </cell>
        </row>
        <row r="120">
          <cell r="E120">
            <v>5032</v>
          </cell>
        </row>
        <row r="122">
          <cell r="E122">
            <v>4091</v>
          </cell>
        </row>
        <row r="123">
          <cell r="E123">
            <v>7830</v>
          </cell>
        </row>
        <row r="125">
          <cell r="E125">
            <v>8331</v>
          </cell>
        </row>
        <row r="126">
          <cell r="E126">
            <v>49</v>
          </cell>
        </row>
        <row r="128">
          <cell r="E128">
            <v>2871</v>
          </cell>
        </row>
        <row r="129">
          <cell r="E129">
            <v>9410</v>
          </cell>
        </row>
        <row r="132">
          <cell r="E132">
            <v>6539</v>
          </cell>
        </row>
        <row r="133">
          <cell r="E133">
            <v>0</v>
          </cell>
        </row>
        <row r="134">
          <cell r="E134">
            <v>0</v>
          </cell>
        </row>
        <row r="136">
          <cell r="E136">
            <v>0</v>
          </cell>
        </row>
        <row r="139">
          <cell r="E139">
            <v>5358</v>
          </cell>
        </row>
        <row r="142">
          <cell r="E142">
            <v>362</v>
          </cell>
        </row>
        <row r="143">
          <cell r="E143">
            <v>2982</v>
          </cell>
        </row>
        <row r="144">
          <cell r="E144">
            <v>7820</v>
          </cell>
        </row>
        <row r="145">
          <cell r="E145">
            <v>114</v>
          </cell>
        </row>
        <row r="146">
          <cell r="E146">
            <v>1060</v>
          </cell>
        </row>
        <row r="147">
          <cell r="E147">
            <v>56</v>
          </cell>
        </row>
        <row r="148">
          <cell r="E148">
            <v>37894</v>
          </cell>
        </row>
        <row r="151">
          <cell r="E151">
            <v>361</v>
          </cell>
        </row>
        <row r="152">
          <cell r="E152">
            <v>360</v>
          </cell>
        </row>
        <row r="153">
          <cell r="E153">
            <v>411</v>
          </cell>
        </row>
        <row r="154">
          <cell r="E154">
            <v>392</v>
          </cell>
        </row>
        <row r="156">
          <cell r="E156">
            <v>352</v>
          </cell>
        </row>
        <row r="157">
          <cell r="E157">
            <v>3102</v>
          </cell>
        </row>
        <row r="158">
          <cell r="E158">
            <v>309</v>
          </cell>
        </row>
        <row r="160">
          <cell r="E160">
            <v>28444</v>
          </cell>
        </row>
        <row r="161">
          <cell r="E161">
            <v>379</v>
          </cell>
        </row>
        <row r="162">
          <cell r="E162">
            <v>508</v>
          </cell>
        </row>
        <row r="163">
          <cell r="E163">
            <v>4386</v>
          </cell>
        </row>
        <row r="164">
          <cell r="E164">
            <v>1708</v>
          </cell>
        </row>
        <row r="167">
          <cell r="E167">
            <v>4244</v>
          </cell>
        </row>
        <row r="168">
          <cell r="E168">
            <v>2171</v>
          </cell>
        </row>
        <row r="169">
          <cell r="E169">
            <v>4090</v>
          </cell>
        </row>
        <row r="170">
          <cell r="E170">
            <v>364</v>
          </cell>
        </row>
        <row r="171">
          <cell r="E171">
            <v>4922</v>
          </cell>
        </row>
        <row r="172">
          <cell r="E172">
            <v>9579</v>
          </cell>
        </row>
        <row r="173">
          <cell r="E173">
            <v>3659</v>
          </cell>
        </row>
        <row r="174">
          <cell r="E174">
            <v>2440</v>
          </cell>
        </row>
        <row r="175">
          <cell r="E175">
            <v>92505</v>
          </cell>
        </row>
        <row r="176">
          <cell r="E176">
            <v>29174</v>
          </cell>
        </row>
        <row r="178">
          <cell r="E178">
            <v>1620</v>
          </cell>
        </row>
        <row r="180">
          <cell r="E180">
            <v>3759</v>
          </cell>
        </row>
        <row r="181">
          <cell r="E181">
            <v>215</v>
          </cell>
        </row>
        <row r="182">
          <cell r="E182">
            <v>3170</v>
          </cell>
        </row>
        <row r="183">
          <cell r="E183">
            <v>595</v>
          </cell>
        </row>
        <row r="184">
          <cell r="E184">
            <v>5439</v>
          </cell>
        </row>
        <row r="185">
          <cell r="E185">
            <v>5420</v>
          </cell>
        </row>
        <row r="186">
          <cell r="E186">
            <v>1490</v>
          </cell>
        </row>
        <row r="189">
          <cell r="E189">
            <v>0</v>
          </cell>
        </row>
        <row r="190">
          <cell r="E190">
            <v>25870</v>
          </cell>
        </row>
        <row r="191">
          <cell r="E191">
            <v>4482</v>
          </cell>
        </row>
        <row r="194">
          <cell r="E194">
            <v>753</v>
          </cell>
        </row>
        <row r="195">
          <cell r="E195">
            <v>177</v>
          </cell>
        </row>
        <row r="198">
          <cell r="E198">
            <v>7753</v>
          </cell>
        </row>
        <row r="199">
          <cell r="E199">
            <v>9464</v>
          </cell>
        </row>
        <row r="200">
          <cell r="E200">
            <v>8095</v>
          </cell>
        </row>
        <row r="201">
          <cell r="E201">
            <v>1331</v>
          </cell>
        </row>
        <row r="204">
          <cell r="E204">
            <v>1473</v>
          </cell>
        </row>
        <row r="205">
          <cell r="E205">
            <v>19627</v>
          </cell>
        </row>
        <row r="207">
          <cell r="E207">
            <v>4806</v>
          </cell>
        </row>
        <row r="209">
          <cell r="E209">
            <v>2036</v>
          </cell>
        </row>
        <row r="212">
          <cell r="E212">
            <v>8473</v>
          </cell>
        </row>
        <row r="215">
          <cell r="E215">
            <v>1881</v>
          </cell>
        </row>
        <row r="216">
          <cell r="E216">
            <v>263</v>
          </cell>
        </row>
        <row r="217">
          <cell r="E217">
            <v>393</v>
          </cell>
        </row>
        <row r="218">
          <cell r="E218">
            <v>61</v>
          </cell>
        </row>
        <row r="219">
          <cell r="E219">
            <v>2981</v>
          </cell>
        </row>
        <row r="220">
          <cell r="E220" t="str">
            <v>-</v>
          </cell>
        </row>
        <row r="221">
          <cell r="E221">
            <v>2562</v>
          </cell>
        </row>
        <row r="222">
          <cell r="E222">
            <v>204</v>
          </cell>
        </row>
        <row r="224">
          <cell r="E224">
            <v>4195</v>
          </cell>
        </row>
        <row r="225">
          <cell r="E225">
            <v>1820</v>
          </cell>
        </row>
        <row r="226">
          <cell r="E226">
            <v>202</v>
          </cell>
        </row>
        <row r="228">
          <cell r="E228">
            <v>2902</v>
          </cell>
        </row>
        <row r="231">
          <cell r="E231">
            <v>36647</v>
          </cell>
        </row>
        <row r="233">
          <cell r="E233">
            <v>8582</v>
          </cell>
        </row>
        <row r="234">
          <cell r="E234">
            <v>83</v>
          </cell>
        </row>
        <row r="235">
          <cell r="E235">
            <v>1774</v>
          </cell>
        </row>
        <row r="236">
          <cell r="E236">
            <v>3655</v>
          </cell>
        </row>
        <row r="237">
          <cell r="E237">
            <v>1739</v>
          </cell>
        </row>
        <row r="238">
          <cell r="E238">
            <v>4333</v>
          </cell>
        </row>
        <row r="239">
          <cell r="E239">
            <v>747</v>
          </cell>
        </row>
        <row r="240">
          <cell r="E240">
            <v>1733</v>
          </cell>
        </row>
        <row r="241">
          <cell r="E241">
            <v>1338</v>
          </cell>
        </row>
        <row r="242">
          <cell r="E242">
            <v>1358</v>
          </cell>
        </row>
        <row r="243">
          <cell r="E243">
            <v>5655</v>
          </cell>
        </row>
        <row r="244">
          <cell r="E244">
            <v>7058</v>
          </cell>
        </row>
        <row r="245">
          <cell r="E245">
            <v>302</v>
          </cell>
        </row>
        <row r="246">
          <cell r="E246">
            <v>4273</v>
          </cell>
        </row>
        <row r="247">
          <cell r="E247">
            <v>1052</v>
          </cell>
        </row>
        <row r="248">
          <cell r="E248">
            <v>15524</v>
          </cell>
        </row>
        <row r="249">
          <cell r="E249">
            <v>256</v>
          </cell>
        </row>
        <row r="251">
          <cell r="E251">
            <v>53835</v>
          </cell>
        </row>
        <row r="253">
          <cell r="E253">
            <v>7072</v>
          </cell>
        </row>
        <row r="254">
          <cell r="E254">
            <v>60092</v>
          </cell>
        </row>
        <row r="256">
          <cell r="E256">
            <v>1671</v>
          </cell>
        </row>
        <row r="257">
          <cell r="E257">
            <v>287</v>
          </cell>
        </row>
        <row r="259">
          <cell r="E259">
            <v>91315</v>
          </cell>
        </row>
        <row r="260">
          <cell r="E260" t="str">
            <v>ยังไม่เปิด</v>
          </cell>
        </row>
        <row r="261">
          <cell r="E261">
            <v>48753</v>
          </cell>
        </row>
        <row r="262">
          <cell r="E262">
            <v>1271</v>
          </cell>
        </row>
        <row r="264">
          <cell r="E264">
            <v>47267</v>
          </cell>
        </row>
        <row r="265">
          <cell r="E265">
            <v>0</v>
          </cell>
        </row>
        <row r="266">
          <cell r="E266">
            <v>32306</v>
          </cell>
        </row>
        <row r="267">
          <cell r="E267">
            <v>48795</v>
          </cell>
        </row>
        <row r="268">
          <cell r="E268">
            <v>386</v>
          </cell>
        </row>
        <row r="269">
          <cell r="E269">
            <v>1378</v>
          </cell>
        </row>
        <row r="270">
          <cell r="E270">
            <v>0</v>
          </cell>
        </row>
        <row r="271">
          <cell r="E271">
            <v>0</v>
          </cell>
        </row>
        <row r="272">
          <cell r="E272">
            <v>0</v>
          </cell>
        </row>
        <row r="274">
          <cell r="E274">
            <v>0</v>
          </cell>
        </row>
        <row r="276">
          <cell r="E276">
            <v>0</v>
          </cell>
        </row>
        <row r="277">
          <cell r="E277">
            <v>0</v>
          </cell>
        </row>
      </sheetData>
      <sheetData sheetId="5">
        <row r="6">
          <cell r="E6">
            <v>21109</v>
          </cell>
        </row>
        <row r="7">
          <cell r="E7">
            <v>692</v>
          </cell>
        </row>
        <row r="9">
          <cell r="E9">
            <v>6</v>
          </cell>
        </row>
        <row r="10">
          <cell r="E10">
            <v>0</v>
          </cell>
        </row>
        <row r="12">
          <cell r="E12">
            <v>5735</v>
          </cell>
        </row>
        <row r="13">
          <cell r="E13">
            <v>68954</v>
          </cell>
        </row>
        <row r="14">
          <cell r="E14">
            <v>608</v>
          </cell>
        </row>
        <row r="15">
          <cell r="E15">
            <v>994</v>
          </cell>
        </row>
        <row r="16">
          <cell r="E16">
            <v>0.9</v>
          </cell>
        </row>
        <row r="17">
          <cell r="E17">
            <v>19996</v>
          </cell>
        </row>
        <row r="19">
          <cell r="E19">
            <v>3841</v>
          </cell>
        </row>
        <row r="21">
          <cell r="E21">
            <v>745</v>
          </cell>
        </row>
        <row r="24">
          <cell r="E24">
            <v>2035</v>
          </cell>
        </row>
        <row r="25">
          <cell r="E25">
            <v>2531</v>
          </cell>
        </row>
        <row r="26">
          <cell r="E26">
            <v>8811</v>
          </cell>
        </row>
        <row r="28">
          <cell r="E28">
            <v>9062</v>
          </cell>
        </row>
        <row r="29">
          <cell r="E29">
            <v>582</v>
          </cell>
        </row>
        <row r="31">
          <cell r="E31">
            <v>559</v>
          </cell>
        </row>
        <row r="32">
          <cell r="E32">
            <v>7672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5271</v>
          </cell>
        </row>
        <row r="38">
          <cell r="E38">
            <v>285</v>
          </cell>
        </row>
        <row r="41">
          <cell r="E41">
            <v>3871</v>
          </cell>
        </row>
        <row r="42">
          <cell r="E42">
            <v>6334</v>
          </cell>
        </row>
        <row r="43">
          <cell r="E43">
            <v>3644</v>
          </cell>
        </row>
        <row r="44">
          <cell r="E44">
            <v>9890</v>
          </cell>
        </row>
        <row r="45">
          <cell r="E45">
            <v>85314</v>
          </cell>
        </row>
        <row r="46">
          <cell r="E46">
            <v>46995</v>
          </cell>
        </row>
        <row r="47">
          <cell r="E47">
            <v>8</v>
          </cell>
        </row>
        <row r="48">
          <cell r="E48">
            <v>9230</v>
          </cell>
        </row>
        <row r="49">
          <cell r="E49">
            <v>12791</v>
          </cell>
        </row>
        <row r="50">
          <cell r="E50">
            <v>9880</v>
          </cell>
        </row>
        <row r="51">
          <cell r="E51">
            <v>9662</v>
          </cell>
        </row>
        <row r="52">
          <cell r="E52">
            <v>2653</v>
          </cell>
        </row>
        <row r="53">
          <cell r="E53">
            <v>6951</v>
          </cell>
        </row>
        <row r="54">
          <cell r="E54">
            <v>8395</v>
          </cell>
        </row>
        <row r="55">
          <cell r="E55">
            <v>2828</v>
          </cell>
        </row>
        <row r="56">
          <cell r="E56">
            <v>13728</v>
          </cell>
        </row>
        <row r="57">
          <cell r="E57">
            <v>4790</v>
          </cell>
        </row>
        <row r="58">
          <cell r="E58">
            <v>6264</v>
          </cell>
        </row>
        <row r="59">
          <cell r="E59">
            <v>2810</v>
          </cell>
        </row>
        <row r="60">
          <cell r="E60">
            <v>6509</v>
          </cell>
        </row>
        <row r="61">
          <cell r="E61">
            <v>4443</v>
          </cell>
        </row>
        <row r="62">
          <cell r="E62">
            <v>601</v>
          </cell>
        </row>
        <row r="63">
          <cell r="E63">
            <v>4863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4004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5761</v>
          </cell>
        </row>
        <row r="71">
          <cell r="E71">
            <v>2934</v>
          </cell>
        </row>
        <row r="72">
          <cell r="E72">
            <v>6134</v>
          </cell>
        </row>
        <row r="73">
          <cell r="E73">
            <v>4665</v>
          </cell>
        </row>
        <row r="74">
          <cell r="E74">
            <v>4673</v>
          </cell>
        </row>
        <row r="75">
          <cell r="E75">
            <v>261</v>
          </cell>
        </row>
        <row r="76">
          <cell r="E76">
            <v>1343</v>
          </cell>
        </row>
        <row r="77">
          <cell r="E77">
            <v>9015</v>
          </cell>
        </row>
        <row r="78">
          <cell r="E78">
            <v>2968</v>
          </cell>
        </row>
        <row r="79">
          <cell r="E79">
            <v>2516</v>
          </cell>
        </row>
        <row r="80">
          <cell r="E80">
            <v>49497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990</v>
          </cell>
        </row>
        <row r="102">
          <cell r="E102">
            <v>4552</v>
          </cell>
        </row>
        <row r="103">
          <cell r="E103">
            <v>4098</v>
          </cell>
        </row>
        <row r="104">
          <cell r="E104">
            <v>3392</v>
          </cell>
        </row>
        <row r="107">
          <cell r="E107">
            <v>7235</v>
          </cell>
        </row>
        <row r="108">
          <cell r="E108">
            <v>4991</v>
          </cell>
        </row>
        <row r="110">
          <cell r="E110">
            <v>7622</v>
          </cell>
        </row>
        <row r="111">
          <cell r="E111">
            <v>3225</v>
          </cell>
        </row>
        <row r="113">
          <cell r="E113">
            <v>3499</v>
          </cell>
        </row>
        <row r="114">
          <cell r="E114">
            <v>373</v>
          </cell>
        </row>
        <row r="116">
          <cell r="E116">
            <v>12224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5048</v>
          </cell>
        </row>
        <row r="122">
          <cell r="E122">
            <v>4091</v>
          </cell>
        </row>
        <row r="123">
          <cell r="E123">
            <v>7834</v>
          </cell>
        </row>
        <row r="125">
          <cell r="E125">
            <v>8336</v>
          </cell>
        </row>
        <row r="126">
          <cell r="E126">
            <v>49</v>
          </cell>
        </row>
        <row r="128">
          <cell r="E128">
            <v>2871</v>
          </cell>
        </row>
        <row r="129">
          <cell r="E129">
            <v>9523</v>
          </cell>
        </row>
        <row r="132">
          <cell r="E132">
            <v>6544</v>
          </cell>
        </row>
        <row r="133">
          <cell r="E133">
            <v>0</v>
          </cell>
        </row>
        <row r="134">
          <cell r="E134">
            <v>0</v>
          </cell>
        </row>
        <row r="136">
          <cell r="E136">
            <v>0</v>
          </cell>
        </row>
        <row r="139">
          <cell r="E139">
            <v>5439</v>
          </cell>
        </row>
        <row r="142">
          <cell r="E142">
            <v>708</v>
          </cell>
        </row>
        <row r="143">
          <cell r="E143">
            <v>2982</v>
          </cell>
        </row>
        <row r="144">
          <cell r="E144">
            <v>7820</v>
          </cell>
        </row>
        <row r="145">
          <cell r="E145">
            <v>120</v>
          </cell>
        </row>
        <row r="146">
          <cell r="E146">
            <v>1066</v>
          </cell>
        </row>
        <row r="147">
          <cell r="E147">
            <v>56</v>
          </cell>
        </row>
        <row r="148">
          <cell r="E148">
            <v>37894</v>
          </cell>
        </row>
        <row r="151">
          <cell r="E151">
            <v>743</v>
          </cell>
        </row>
        <row r="152">
          <cell r="E152">
            <v>721</v>
          </cell>
        </row>
        <row r="153">
          <cell r="E153">
            <v>453</v>
          </cell>
        </row>
        <row r="154">
          <cell r="E154">
            <v>447</v>
          </cell>
        </row>
        <row r="156">
          <cell r="E156">
            <v>701</v>
          </cell>
        </row>
        <row r="157">
          <cell r="E157" t="str">
            <v>รื้อถอน</v>
          </cell>
        </row>
        <row r="158">
          <cell r="E158">
            <v>357</v>
          </cell>
        </row>
        <row r="160">
          <cell r="E160">
            <v>29453</v>
          </cell>
        </row>
        <row r="161">
          <cell r="E161">
            <v>723</v>
          </cell>
        </row>
        <row r="162">
          <cell r="E162">
            <v>600</v>
          </cell>
        </row>
        <row r="163">
          <cell r="E163" t="str">
            <v>รื้อถอน</v>
          </cell>
        </row>
        <row r="164">
          <cell r="E164">
            <v>2792</v>
          </cell>
        </row>
        <row r="167">
          <cell r="E167">
            <v>4314</v>
          </cell>
        </row>
        <row r="168">
          <cell r="E168">
            <v>2220</v>
          </cell>
        </row>
        <row r="169">
          <cell r="E169" t="str">
            <v>รื้อถอน</v>
          </cell>
        </row>
        <row r="170">
          <cell r="E170">
            <v>711</v>
          </cell>
        </row>
        <row r="171">
          <cell r="E171">
            <v>5217</v>
          </cell>
        </row>
        <row r="172">
          <cell r="E172">
            <v>9757</v>
          </cell>
        </row>
        <row r="173">
          <cell r="E173">
            <v>3680</v>
          </cell>
        </row>
        <row r="174">
          <cell r="E174">
            <v>2513</v>
          </cell>
        </row>
        <row r="175">
          <cell r="E175">
            <v>95601</v>
          </cell>
        </row>
        <row r="176">
          <cell r="E176">
            <v>32558</v>
          </cell>
        </row>
        <row r="178">
          <cell r="E178">
            <v>1816</v>
          </cell>
        </row>
        <row r="180">
          <cell r="E180">
            <v>3759</v>
          </cell>
        </row>
        <row r="181">
          <cell r="E181">
            <v>637</v>
          </cell>
        </row>
        <row r="182">
          <cell r="E182">
            <v>3376</v>
          </cell>
        </row>
        <row r="183">
          <cell r="E183">
            <v>658</v>
          </cell>
        </row>
        <row r="184">
          <cell r="E184">
            <v>5441</v>
          </cell>
        </row>
        <row r="185">
          <cell r="E185">
            <v>5420</v>
          </cell>
        </row>
        <row r="186">
          <cell r="E186">
            <v>1490</v>
          </cell>
        </row>
        <row r="189">
          <cell r="E189">
            <v>210</v>
          </cell>
        </row>
        <row r="190">
          <cell r="E190">
            <v>25870</v>
          </cell>
        </row>
        <row r="191">
          <cell r="E191">
            <v>4529</v>
          </cell>
        </row>
        <row r="194">
          <cell r="E194">
            <v>795</v>
          </cell>
        </row>
        <row r="195">
          <cell r="E195">
            <v>177</v>
          </cell>
        </row>
        <row r="198">
          <cell r="E198">
            <v>7753</v>
          </cell>
        </row>
        <row r="199">
          <cell r="E199">
            <v>9494</v>
          </cell>
        </row>
        <row r="200">
          <cell r="E200">
            <v>8104</v>
          </cell>
        </row>
        <row r="201">
          <cell r="E201">
            <v>1331</v>
          </cell>
        </row>
        <row r="204">
          <cell r="E204">
            <v>1619</v>
          </cell>
        </row>
        <row r="205">
          <cell r="E205">
            <v>19697</v>
          </cell>
        </row>
        <row r="207">
          <cell r="E207">
            <v>4811</v>
          </cell>
        </row>
        <row r="209">
          <cell r="E209">
            <v>2400</v>
          </cell>
        </row>
        <row r="212">
          <cell r="E212">
            <v>9130</v>
          </cell>
        </row>
        <row r="215">
          <cell r="E215">
            <v>1881</v>
          </cell>
        </row>
        <row r="216">
          <cell r="E216">
            <v>263</v>
          </cell>
        </row>
        <row r="217">
          <cell r="E217">
            <v>393</v>
          </cell>
        </row>
        <row r="218">
          <cell r="E218">
            <v>61</v>
          </cell>
        </row>
        <row r="219">
          <cell r="E219">
            <v>3009</v>
          </cell>
        </row>
        <row r="220">
          <cell r="E220" t="str">
            <v>-</v>
          </cell>
        </row>
        <row r="221">
          <cell r="E221" t="str">
            <v>รื้อถอน</v>
          </cell>
        </row>
        <row r="222">
          <cell r="E222">
            <v>547</v>
          </cell>
        </row>
        <row r="224">
          <cell r="E224">
            <v>4195</v>
          </cell>
        </row>
        <row r="225">
          <cell r="E225" t="str">
            <v>รื้อถอน</v>
          </cell>
        </row>
        <row r="226">
          <cell r="E226">
            <v>540</v>
          </cell>
        </row>
        <row r="228">
          <cell r="E228">
            <v>2902</v>
          </cell>
        </row>
        <row r="231">
          <cell r="E231">
            <v>36849</v>
          </cell>
        </row>
        <row r="233">
          <cell r="E233">
            <v>8582</v>
          </cell>
        </row>
        <row r="234">
          <cell r="E234">
            <v>83</v>
          </cell>
        </row>
        <row r="235">
          <cell r="E235">
            <v>1774</v>
          </cell>
        </row>
        <row r="236">
          <cell r="E236">
            <v>3655</v>
          </cell>
        </row>
        <row r="237">
          <cell r="E237">
            <v>1739</v>
          </cell>
        </row>
        <row r="238">
          <cell r="E238">
            <v>4333</v>
          </cell>
        </row>
        <row r="239">
          <cell r="E239">
            <v>747</v>
          </cell>
        </row>
        <row r="240">
          <cell r="E240">
            <v>1733</v>
          </cell>
        </row>
        <row r="241">
          <cell r="E241">
            <v>1338</v>
          </cell>
        </row>
        <row r="242">
          <cell r="E242">
            <v>1358</v>
          </cell>
        </row>
        <row r="243">
          <cell r="E243">
            <v>5655</v>
          </cell>
        </row>
        <row r="244">
          <cell r="E244">
            <v>7058</v>
          </cell>
        </row>
        <row r="245">
          <cell r="E245">
            <v>302</v>
          </cell>
        </row>
        <row r="246">
          <cell r="E246">
            <v>4273</v>
          </cell>
        </row>
        <row r="247">
          <cell r="E247" t="str">
            <v>รื้อถอน</v>
          </cell>
        </row>
        <row r="248">
          <cell r="E248">
            <v>15524</v>
          </cell>
        </row>
        <row r="249">
          <cell r="E249">
            <v>606</v>
          </cell>
        </row>
        <row r="251">
          <cell r="E251">
            <v>56822</v>
          </cell>
        </row>
        <row r="253">
          <cell r="E253">
            <v>7173</v>
          </cell>
        </row>
        <row r="254">
          <cell r="E254">
            <v>65437</v>
          </cell>
        </row>
        <row r="256">
          <cell r="E256" t="str">
            <v>รื้อถอน</v>
          </cell>
        </row>
        <row r="257">
          <cell r="E257">
            <v>571</v>
          </cell>
        </row>
        <row r="259">
          <cell r="E259">
            <v>91315</v>
          </cell>
        </row>
        <row r="260">
          <cell r="E260" t="str">
            <v>ยังไม่เปิด</v>
          </cell>
        </row>
        <row r="261">
          <cell r="E261">
            <v>51116</v>
          </cell>
        </row>
        <row r="262">
          <cell r="E262">
            <v>1294</v>
          </cell>
        </row>
        <row r="264">
          <cell r="E264">
            <v>47267</v>
          </cell>
        </row>
        <row r="265">
          <cell r="E265">
            <v>0</v>
          </cell>
        </row>
        <row r="266">
          <cell r="E266">
            <v>33681</v>
          </cell>
        </row>
        <row r="267">
          <cell r="E267">
            <v>48903</v>
          </cell>
        </row>
        <row r="268">
          <cell r="E268">
            <v>387</v>
          </cell>
        </row>
        <row r="269">
          <cell r="E269">
            <v>1508</v>
          </cell>
        </row>
        <row r="270">
          <cell r="E270">
            <v>0</v>
          </cell>
        </row>
        <row r="271">
          <cell r="E271">
            <v>0</v>
          </cell>
        </row>
        <row r="272">
          <cell r="E272">
            <v>0</v>
          </cell>
        </row>
        <row r="274">
          <cell r="E274">
            <v>0</v>
          </cell>
        </row>
        <row r="276">
          <cell r="E276">
            <v>0</v>
          </cell>
        </row>
        <row r="277">
          <cell r="E277">
            <v>0</v>
          </cell>
        </row>
      </sheetData>
      <sheetData sheetId="6">
        <row r="6">
          <cell r="E6">
            <v>21143</v>
          </cell>
        </row>
        <row r="7">
          <cell r="E7">
            <v>692</v>
          </cell>
        </row>
        <row r="9">
          <cell r="E9">
            <v>273</v>
          </cell>
        </row>
        <row r="10">
          <cell r="E10">
            <v>31</v>
          </cell>
        </row>
        <row r="12">
          <cell r="E12">
            <v>5804</v>
          </cell>
        </row>
        <row r="13">
          <cell r="E13">
            <v>68972</v>
          </cell>
        </row>
        <row r="14">
          <cell r="E14">
            <v>608</v>
          </cell>
        </row>
        <row r="15">
          <cell r="E15">
            <v>994</v>
          </cell>
        </row>
        <row r="16">
          <cell r="E16">
            <v>0.9</v>
          </cell>
        </row>
        <row r="17">
          <cell r="E17">
            <v>21757</v>
          </cell>
        </row>
        <row r="19">
          <cell r="E19">
            <v>4600</v>
          </cell>
        </row>
        <row r="21">
          <cell r="E21">
            <v>745</v>
          </cell>
        </row>
        <row r="24">
          <cell r="E24">
            <v>2110</v>
          </cell>
        </row>
        <row r="25">
          <cell r="E25">
            <v>2748</v>
          </cell>
        </row>
        <row r="26">
          <cell r="E26">
            <v>8926</v>
          </cell>
        </row>
        <row r="28">
          <cell r="E28">
            <v>9105</v>
          </cell>
        </row>
        <row r="29">
          <cell r="E29">
            <v>582</v>
          </cell>
        </row>
        <row r="31">
          <cell r="E31">
            <v>559</v>
          </cell>
        </row>
        <row r="32">
          <cell r="E32">
            <v>7928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5283</v>
          </cell>
        </row>
        <row r="38">
          <cell r="E38">
            <v>285</v>
          </cell>
        </row>
        <row r="41">
          <cell r="E41">
            <v>3871</v>
          </cell>
        </row>
        <row r="42">
          <cell r="E42">
            <v>6334</v>
          </cell>
        </row>
        <row r="43">
          <cell r="E43">
            <v>3644</v>
          </cell>
        </row>
        <row r="44">
          <cell r="E44">
            <v>9890</v>
          </cell>
        </row>
        <row r="45">
          <cell r="E45">
            <v>85314</v>
          </cell>
        </row>
        <row r="46">
          <cell r="E46">
            <v>46995</v>
          </cell>
        </row>
        <row r="47">
          <cell r="E47">
            <v>8</v>
          </cell>
        </row>
        <row r="48">
          <cell r="E48">
            <v>9230</v>
          </cell>
        </row>
        <row r="49">
          <cell r="E49">
            <v>12791</v>
          </cell>
        </row>
        <row r="50">
          <cell r="E50">
            <v>9882</v>
          </cell>
        </row>
        <row r="51">
          <cell r="E51">
            <v>9662</v>
          </cell>
        </row>
        <row r="52">
          <cell r="E52">
            <v>2653</v>
          </cell>
        </row>
        <row r="53">
          <cell r="E53">
            <v>6951</v>
          </cell>
        </row>
        <row r="54">
          <cell r="E54">
            <v>8421</v>
          </cell>
        </row>
        <row r="55">
          <cell r="E55">
            <v>2828</v>
          </cell>
        </row>
        <row r="56">
          <cell r="E56">
            <v>13728</v>
          </cell>
        </row>
        <row r="57">
          <cell r="E57">
            <v>4821</v>
          </cell>
        </row>
        <row r="58">
          <cell r="E58">
            <v>6264</v>
          </cell>
        </row>
        <row r="59">
          <cell r="E59">
            <v>2812</v>
          </cell>
        </row>
        <row r="60">
          <cell r="E60">
            <v>6532</v>
          </cell>
        </row>
        <row r="61">
          <cell r="E61">
            <v>4443</v>
          </cell>
        </row>
        <row r="62">
          <cell r="E62">
            <v>601</v>
          </cell>
        </row>
        <row r="63">
          <cell r="E63">
            <v>4863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4048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5774</v>
          </cell>
        </row>
        <row r="71">
          <cell r="E71">
            <v>3104</v>
          </cell>
        </row>
        <row r="72">
          <cell r="E72">
            <v>6291</v>
          </cell>
        </row>
        <row r="73">
          <cell r="E73">
            <v>4764</v>
          </cell>
        </row>
        <row r="74">
          <cell r="E74">
            <v>4739</v>
          </cell>
        </row>
        <row r="75">
          <cell r="E75">
            <v>261</v>
          </cell>
        </row>
        <row r="76">
          <cell r="E76">
            <v>1364</v>
          </cell>
        </row>
        <row r="77">
          <cell r="E77">
            <v>9030</v>
          </cell>
        </row>
        <row r="78">
          <cell r="E78">
            <v>3004</v>
          </cell>
        </row>
        <row r="79">
          <cell r="E79">
            <v>2556</v>
          </cell>
        </row>
        <row r="80">
          <cell r="E80">
            <v>49497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990</v>
          </cell>
        </row>
        <row r="102">
          <cell r="E102">
            <v>4552</v>
          </cell>
        </row>
        <row r="103">
          <cell r="E103">
            <v>4098</v>
          </cell>
        </row>
        <row r="104">
          <cell r="E104">
            <v>3392</v>
          </cell>
        </row>
        <row r="107">
          <cell r="E107">
            <v>7246</v>
          </cell>
        </row>
        <row r="108">
          <cell r="E108">
            <v>4991</v>
          </cell>
        </row>
        <row r="110">
          <cell r="E110">
            <v>7623</v>
          </cell>
        </row>
        <row r="111">
          <cell r="E111">
            <v>3274</v>
          </cell>
        </row>
        <row r="113">
          <cell r="E113">
            <v>3507</v>
          </cell>
        </row>
        <row r="114">
          <cell r="E114">
            <v>373</v>
          </cell>
        </row>
        <row r="116">
          <cell r="E116">
            <v>12229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5048</v>
          </cell>
        </row>
        <row r="122">
          <cell r="E122">
            <v>4091</v>
          </cell>
        </row>
        <row r="123">
          <cell r="E123">
            <v>7834</v>
          </cell>
        </row>
        <row r="125">
          <cell r="E125">
            <v>8336</v>
          </cell>
        </row>
        <row r="126">
          <cell r="E126">
            <v>49</v>
          </cell>
        </row>
        <row r="128">
          <cell r="E128">
            <v>2871</v>
          </cell>
        </row>
        <row r="129">
          <cell r="E129">
            <v>9535</v>
          </cell>
        </row>
        <row r="132">
          <cell r="E132">
            <v>6544</v>
          </cell>
        </row>
        <row r="133">
          <cell r="E133">
            <v>196</v>
          </cell>
        </row>
        <row r="134">
          <cell r="E134">
            <v>99</v>
          </cell>
        </row>
        <row r="136">
          <cell r="E136">
            <v>0</v>
          </cell>
        </row>
        <row r="139">
          <cell r="E139">
            <v>5472</v>
          </cell>
        </row>
        <row r="142">
          <cell r="E142">
            <v>708</v>
          </cell>
        </row>
        <row r="143">
          <cell r="E143">
            <v>2982</v>
          </cell>
        </row>
        <row r="144">
          <cell r="E144">
            <v>8631</v>
          </cell>
        </row>
        <row r="145">
          <cell r="E145">
            <v>124</v>
          </cell>
        </row>
        <row r="146">
          <cell r="E146">
            <v>1069</v>
          </cell>
        </row>
        <row r="147">
          <cell r="E147">
            <v>56</v>
          </cell>
        </row>
        <row r="148">
          <cell r="E148">
            <v>37894</v>
          </cell>
        </row>
        <row r="151">
          <cell r="E151">
            <v>743</v>
          </cell>
        </row>
        <row r="152">
          <cell r="E152">
            <v>721</v>
          </cell>
        </row>
        <row r="153">
          <cell r="E153">
            <v>529</v>
          </cell>
        </row>
        <row r="154">
          <cell r="E154">
            <v>501</v>
          </cell>
        </row>
        <row r="156">
          <cell r="E156">
            <v>701</v>
          </cell>
        </row>
        <row r="157">
          <cell r="E157" t="str">
            <v>รื้อถอน</v>
          </cell>
        </row>
        <row r="158">
          <cell r="E158">
            <v>406</v>
          </cell>
        </row>
        <row r="160">
          <cell r="E160">
            <v>30884</v>
          </cell>
        </row>
        <row r="161">
          <cell r="E161">
            <v>723</v>
          </cell>
        </row>
        <row r="162">
          <cell r="E162">
            <v>664</v>
          </cell>
        </row>
        <row r="163">
          <cell r="E163" t="str">
            <v>รื้อถอน</v>
          </cell>
        </row>
        <row r="164">
          <cell r="E164">
            <v>3941</v>
          </cell>
        </row>
        <row r="167">
          <cell r="E167">
            <v>4364</v>
          </cell>
        </row>
        <row r="168">
          <cell r="E168">
            <v>2271</v>
          </cell>
        </row>
        <row r="169">
          <cell r="E169" t="str">
            <v>รื้อถอน</v>
          </cell>
        </row>
        <row r="170">
          <cell r="E170">
            <v>711</v>
          </cell>
        </row>
        <row r="171">
          <cell r="E171">
            <v>5445</v>
          </cell>
        </row>
        <row r="172">
          <cell r="E172">
            <v>9765</v>
          </cell>
        </row>
        <row r="173">
          <cell r="E173">
            <v>3681</v>
          </cell>
        </row>
        <row r="174">
          <cell r="E174">
            <v>2513</v>
          </cell>
        </row>
        <row r="175">
          <cell r="E175">
            <v>99481</v>
          </cell>
        </row>
        <row r="176">
          <cell r="E176">
            <v>36671</v>
          </cell>
        </row>
        <row r="178">
          <cell r="E178">
            <v>2029</v>
          </cell>
        </row>
        <row r="180">
          <cell r="E180">
            <v>3759</v>
          </cell>
        </row>
        <row r="181">
          <cell r="E181">
            <v>637</v>
          </cell>
        </row>
        <row r="182">
          <cell r="E182">
            <v>3602</v>
          </cell>
        </row>
        <row r="183">
          <cell r="E183">
            <v>708</v>
          </cell>
        </row>
        <row r="184">
          <cell r="E184">
            <v>5442</v>
          </cell>
        </row>
        <row r="185">
          <cell r="E185">
            <v>5745</v>
          </cell>
        </row>
        <row r="186">
          <cell r="E186">
            <v>1490</v>
          </cell>
        </row>
        <row r="189">
          <cell r="E189">
            <v>210</v>
          </cell>
        </row>
        <row r="190">
          <cell r="E190">
            <v>25870</v>
          </cell>
        </row>
        <row r="191">
          <cell r="E191">
            <v>4529</v>
          </cell>
        </row>
        <row r="194">
          <cell r="E194">
            <v>846</v>
          </cell>
        </row>
        <row r="195">
          <cell r="E195">
            <v>177</v>
          </cell>
        </row>
        <row r="198">
          <cell r="E198">
            <v>7753</v>
          </cell>
        </row>
        <row r="199">
          <cell r="E199">
            <v>9464</v>
          </cell>
        </row>
        <row r="200">
          <cell r="E200">
            <v>8106</v>
          </cell>
        </row>
        <row r="201">
          <cell r="E201">
            <v>1331</v>
          </cell>
        </row>
        <row r="204">
          <cell r="E204">
            <v>1700</v>
          </cell>
        </row>
        <row r="205">
          <cell r="E205">
            <v>19721</v>
          </cell>
        </row>
        <row r="207">
          <cell r="E207">
            <v>4811</v>
          </cell>
        </row>
        <row r="209">
          <cell r="E209">
            <v>2691</v>
          </cell>
        </row>
        <row r="212">
          <cell r="E212">
            <v>9547</v>
          </cell>
        </row>
        <row r="215">
          <cell r="E215">
            <v>1881</v>
          </cell>
        </row>
        <row r="216">
          <cell r="E216">
            <v>263</v>
          </cell>
        </row>
        <row r="217">
          <cell r="E217">
            <v>393</v>
          </cell>
        </row>
        <row r="218">
          <cell r="E218">
            <v>61</v>
          </cell>
        </row>
        <row r="219">
          <cell r="E219">
            <v>3024</v>
          </cell>
        </row>
        <row r="220">
          <cell r="E220" t="str">
            <v>-</v>
          </cell>
        </row>
        <row r="221">
          <cell r="E221" t="str">
            <v>รื้อถอน</v>
          </cell>
        </row>
        <row r="222">
          <cell r="E222">
            <v>547</v>
          </cell>
        </row>
        <row r="224">
          <cell r="E224">
            <v>4195</v>
          </cell>
        </row>
        <row r="225">
          <cell r="E225" t="str">
            <v>รื้อถอน</v>
          </cell>
        </row>
        <row r="226">
          <cell r="E226">
            <v>540</v>
          </cell>
        </row>
        <row r="228">
          <cell r="E228">
            <v>2982</v>
          </cell>
        </row>
        <row r="231">
          <cell r="E231">
            <v>37082</v>
          </cell>
        </row>
        <row r="233">
          <cell r="E233">
            <v>9889</v>
          </cell>
        </row>
        <row r="234">
          <cell r="E234">
            <v>83</v>
          </cell>
        </row>
        <row r="235">
          <cell r="E235">
            <v>1774</v>
          </cell>
        </row>
        <row r="236">
          <cell r="E236">
            <v>3655</v>
          </cell>
        </row>
        <row r="237">
          <cell r="E237">
            <v>1739</v>
          </cell>
        </row>
        <row r="238">
          <cell r="E238">
            <v>4333</v>
          </cell>
        </row>
        <row r="239">
          <cell r="E239">
            <v>747</v>
          </cell>
        </row>
        <row r="240">
          <cell r="E240">
            <v>1733</v>
          </cell>
        </row>
        <row r="241">
          <cell r="E241">
            <v>1338</v>
          </cell>
        </row>
        <row r="242">
          <cell r="E242">
            <v>1358</v>
          </cell>
        </row>
        <row r="243">
          <cell r="E243">
            <v>5655</v>
          </cell>
        </row>
        <row r="244">
          <cell r="E244">
            <v>7095</v>
          </cell>
        </row>
        <row r="245">
          <cell r="E245">
            <v>302</v>
          </cell>
        </row>
        <row r="246">
          <cell r="E246">
            <v>4301</v>
          </cell>
        </row>
        <row r="247">
          <cell r="E247" t="str">
            <v>รื้อถอน</v>
          </cell>
        </row>
        <row r="248">
          <cell r="E248">
            <v>17409</v>
          </cell>
        </row>
        <row r="249">
          <cell r="E249">
            <v>606</v>
          </cell>
        </row>
        <row r="251">
          <cell r="E251" t="str">
            <v>ปิด</v>
          </cell>
        </row>
        <row r="253">
          <cell r="E253">
            <v>7284</v>
          </cell>
        </row>
        <row r="254">
          <cell r="E254">
            <v>69035</v>
          </cell>
        </row>
        <row r="256">
          <cell r="E256" t="str">
            <v>รื้อถอน</v>
          </cell>
        </row>
        <row r="257">
          <cell r="E257">
            <v>571</v>
          </cell>
        </row>
        <row r="259">
          <cell r="E259">
            <v>92274</v>
          </cell>
        </row>
        <row r="260">
          <cell r="E260" t="str">
            <v>ยังไม่เปิด</v>
          </cell>
        </row>
        <row r="261">
          <cell r="E261">
            <v>52615</v>
          </cell>
        </row>
        <row r="262">
          <cell r="E262">
            <v>1315</v>
          </cell>
        </row>
        <row r="264">
          <cell r="E264">
            <v>47267</v>
          </cell>
        </row>
        <row r="265">
          <cell r="E265">
            <v>0</v>
          </cell>
        </row>
        <row r="266">
          <cell r="E266">
            <v>35760</v>
          </cell>
        </row>
        <row r="267">
          <cell r="E267">
            <v>49044</v>
          </cell>
        </row>
        <row r="268">
          <cell r="E268">
            <v>389</v>
          </cell>
        </row>
        <row r="269">
          <cell r="E269">
            <v>1705</v>
          </cell>
        </row>
        <row r="270">
          <cell r="E270">
            <v>0</v>
          </cell>
        </row>
        <row r="271">
          <cell r="E271">
            <v>0</v>
          </cell>
        </row>
        <row r="272">
          <cell r="E272">
            <v>0</v>
          </cell>
        </row>
        <row r="274">
          <cell r="E274">
            <v>0</v>
          </cell>
        </row>
        <row r="276">
          <cell r="E276">
            <v>0</v>
          </cell>
        </row>
        <row r="277">
          <cell r="E277">
            <v>0</v>
          </cell>
        </row>
      </sheetData>
      <sheetData sheetId="7">
        <row r="6">
          <cell r="E6">
            <v>21208</v>
          </cell>
        </row>
        <row r="7">
          <cell r="E7">
            <v>692</v>
          </cell>
        </row>
        <row r="9">
          <cell r="E9">
            <v>755</v>
          </cell>
        </row>
        <row r="10">
          <cell r="E10">
            <v>87</v>
          </cell>
        </row>
        <row r="12">
          <cell r="E12">
            <v>5874</v>
          </cell>
        </row>
        <row r="13">
          <cell r="E13">
            <v>69683</v>
          </cell>
        </row>
        <row r="14">
          <cell r="E14">
            <v>608</v>
          </cell>
        </row>
        <row r="15">
          <cell r="E15">
            <v>1329</v>
          </cell>
        </row>
        <row r="16">
          <cell r="E16">
            <v>0.9</v>
          </cell>
        </row>
        <row r="17">
          <cell r="E17">
            <v>24102</v>
          </cell>
        </row>
        <row r="19">
          <cell r="E19">
            <v>5350</v>
          </cell>
        </row>
        <row r="21">
          <cell r="E21">
            <v>745</v>
          </cell>
        </row>
        <row r="24">
          <cell r="E24">
            <v>2185</v>
          </cell>
        </row>
        <row r="25">
          <cell r="E25">
            <v>2976</v>
          </cell>
        </row>
        <row r="26">
          <cell r="E26">
            <v>9065</v>
          </cell>
        </row>
        <row r="28">
          <cell r="E28">
            <v>9151</v>
          </cell>
        </row>
        <row r="29">
          <cell r="E29">
            <v>582</v>
          </cell>
        </row>
        <row r="31">
          <cell r="E31">
            <v>559</v>
          </cell>
        </row>
        <row r="32">
          <cell r="E32">
            <v>8184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5291</v>
          </cell>
        </row>
        <row r="38">
          <cell r="E38">
            <v>285</v>
          </cell>
        </row>
        <row r="41">
          <cell r="E41">
            <v>3971</v>
          </cell>
        </row>
        <row r="42">
          <cell r="E42">
            <v>6334</v>
          </cell>
        </row>
        <row r="43">
          <cell r="E43">
            <v>3644</v>
          </cell>
        </row>
        <row r="44">
          <cell r="E44">
            <v>9890</v>
          </cell>
        </row>
        <row r="45">
          <cell r="E45">
            <v>85314</v>
          </cell>
        </row>
        <row r="46">
          <cell r="E46">
            <v>46995</v>
          </cell>
        </row>
        <row r="47">
          <cell r="E47">
            <v>8</v>
          </cell>
        </row>
        <row r="48">
          <cell r="E48">
            <v>9230</v>
          </cell>
        </row>
        <row r="49">
          <cell r="E49">
            <v>12791</v>
          </cell>
        </row>
        <row r="50">
          <cell r="E50">
            <v>9882</v>
          </cell>
        </row>
        <row r="51">
          <cell r="E51">
            <v>9662</v>
          </cell>
        </row>
        <row r="52">
          <cell r="E52">
            <v>2653</v>
          </cell>
        </row>
        <row r="53">
          <cell r="E53">
            <v>6951</v>
          </cell>
        </row>
        <row r="54">
          <cell r="E54">
            <v>8450</v>
          </cell>
        </row>
        <row r="55">
          <cell r="E55">
            <v>2828</v>
          </cell>
        </row>
        <row r="56">
          <cell r="E56">
            <v>13728</v>
          </cell>
        </row>
        <row r="57">
          <cell r="E57">
            <v>4851</v>
          </cell>
        </row>
        <row r="58">
          <cell r="E58">
            <v>6264</v>
          </cell>
        </row>
        <row r="59">
          <cell r="E59">
            <v>2813</v>
          </cell>
        </row>
        <row r="60">
          <cell r="E60">
            <v>6532</v>
          </cell>
        </row>
        <row r="61">
          <cell r="E61">
            <v>4443</v>
          </cell>
        </row>
        <row r="62">
          <cell r="E62">
            <v>601</v>
          </cell>
        </row>
        <row r="63">
          <cell r="E63">
            <v>4863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4048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5785</v>
          </cell>
        </row>
        <row r="71">
          <cell r="E71">
            <v>3311</v>
          </cell>
        </row>
        <row r="72">
          <cell r="E72">
            <v>6449</v>
          </cell>
        </row>
        <row r="73">
          <cell r="E73">
            <v>4868</v>
          </cell>
        </row>
        <row r="74">
          <cell r="E74">
            <v>4811</v>
          </cell>
        </row>
        <row r="75">
          <cell r="E75">
            <v>261</v>
          </cell>
        </row>
        <row r="76">
          <cell r="E76">
            <v>1375</v>
          </cell>
        </row>
        <row r="77">
          <cell r="E77">
            <v>9060</v>
          </cell>
        </row>
        <row r="78">
          <cell r="E78">
            <v>3040</v>
          </cell>
        </row>
        <row r="79">
          <cell r="E79">
            <v>2556</v>
          </cell>
        </row>
        <row r="80">
          <cell r="E80">
            <v>49518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990</v>
          </cell>
        </row>
        <row r="102">
          <cell r="E102">
            <v>4552</v>
          </cell>
        </row>
        <row r="103">
          <cell r="E103">
            <v>4098</v>
          </cell>
        </row>
        <row r="104">
          <cell r="E104">
            <v>3392</v>
          </cell>
        </row>
        <row r="107">
          <cell r="E107">
            <v>7263</v>
          </cell>
        </row>
        <row r="108">
          <cell r="E108">
            <v>4991</v>
          </cell>
        </row>
        <row r="110">
          <cell r="E110">
            <v>7624</v>
          </cell>
        </row>
        <row r="111">
          <cell r="E111">
            <v>3322</v>
          </cell>
        </row>
        <row r="113">
          <cell r="E113">
            <v>3515</v>
          </cell>
        </row>
        <row r="114">
          <cell r="E114">
            <v>373</v>
          </cell>
        </row>
        <row r="116">
          <cell r="E116">
            <v>12235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5048</v>
          </cell>
        </row>
        <row r="122">
          <cell r="E122">
            <v>4091</v>
          </cell>
        </row>
        <row r="123">
          <cell r="E123">
            <v>7834</v>
          </cell>
        </row>
        <row r="125">
          <cell r="E125">
            <v>8336</v>
          </cell>
        </row>
        <row r="126">
          <cell r="E126">
            <v>49</v>
          </cell>
        </row>
        <row r="128">
          <cell r="E128">
            <v>2871</v>
          </cell>
        </row>
        <row r="129">
          <cell r="E129">
            <v>9544</v>
          </cell>
        </row>
        <row r="132">
          <cell r="E132">
            <v>6544</v>
          </cell>
        </row>
        <row r="133">
          <cell r="E133">
            <v>196</v>
          </cell>
        </row>
        <row r="134">
          <cell r="E134">
            <v>177</v>
          </cell>
        </row>
        <row r="136">
          <cell r="E136">
            <v>0</v>
          </cell>
        </row>
        <row r="139">
          <cell r="E139">
            <v>5504</v>
          </cell>
        </row>
        <row r="142">
          <cell r="E142">
            <v>708</v>
          </cell>
        </row>
        <row r="143">
          <cell r="E143">
            <v>2982</v>
          </cell>
        </row>
        <row r="144">
          <cell r="E144">
            <v>9330</v>
          </cell>
        </row>
        <row r="145">
          <cell r="E145">
            <v>139</v>
          </cell>
        </row>
        <row r="146">
          <cell r="E146">
            <v>1081</v>
          </cell>
        </row>
        <row r="147">
          <cell r="E147">
            <v>56</v>
          </cell>
        </row>
        <row r="148">
          <cell r="E148">
            <v>37894</v>
          </cell>
        </row>
        <row r="151">
          <cell r="E151">
            <v>743</v>
          </cell>
        </row>
        <row r="152">
          <cell r="E152">
            <v>721</v>
          </cell>
        </row>
        <row r="153">
          <cell r="E153">
            <v>597</v>
          </cell>
        </row>
        <row r="154">
          <cell r="E154">
            <v>556</v>
          </cell>
        </row>
        <row r="156">
          <cell r="E156">
            <v>701</v>
          </cell>
        </row>
        <row r="157">
          <cell r="E157" t="str">
            <v>รื้อถอน</v>
          </cell>
        </row>
        <row r="158">
          <cell r="E158">
            <v>455</v>
          </cell>
        </row>
        <row r="160">
          <cell r="E160">
            <v>32308</v>
          </cell>
        </row>
        <row r="161">
          <cell r="E161">
            <v>723</v>
          </cell>
        </row>
        <row r="162">
          <cell r="E162">
            <v>713</v>
          </cell>
        </row>
        <row r="163">
          <cell r="E163" t="str">
            <v>รื้อถอน</v>
          </cell>
        </row>
        <row r="164">
          <cell r="E164">
            <v>5318</v>
          </cell>
        </row>
        <row r="167">
          <cell r="E167">
            <v>4433</v>
          </cell>
        </row>
        <row r="168">
          <cell r="E168">
            <v>2288</v>
          </cell>
        </row>
        <row r="169">
          <cell r="E169" t="str">
            <v>รื้อถอน</v>
          </cell>
        </row>
        <row r="170">
          <cell r="E170">
            <v>711</v>
          </cell>
        </row>
        <row r="171">
          <cell r="E171">
            <v>5680</v>
          </cell>
        </row>
        <row r="172">
          <cell r="E172">
            <v>9794</v>
          </cell>
        </row>
        <row r="173">
          <cell r="E173">
            <v>3914</v>
          </cell>
        </row>
        <row r="174">
          <cell r="E174">
            <v>2514</v>
          </cell>
        </row>
        <row r="175">
          <cell r="E175">
            <v>3290</v>
          </cell>
        </row>
        <row r="176">
          <cell r="E176">
            <v>40803</v>
          </cell>
        </row>
        <row r="178">
          <cell r="E178">
            <v>2239</v>
          </cell>
        </row>
        <row r="180">
          <cell r="E180">
            <v>3759</v>
          </cell>
        </row>
        <row r="181">
          <cell r="E181">
            <v>637</v>
          </cell>
        </row>
        <row r="182">
          <cell r="E182">
            <v>3818</v>
          </cell>
        </row>
        <row r="183">
          <cell r="E183">
            <v>756</v>
          </cell>
        </row>
        <row r="184">
          <cell r="E184">
            <v>5446</v>
          </cell>
        </row>
        <row r="185">
          <cell r="E185">
            <v>6014</v>
          </cell>
        </row>
        <row r="186">
          <cell r="E186">
            <v>1490</v>
          </cell>
        </row>
        <row r="189">
          <cell r="E189">
            <v>210</v>
          </cell>
        </row>
        <row r="190">
          <cell r="E190">
            <v>25870</v>
          </cell>
        </row>
        <row r="191">
          <cell r="E191">
            <v>4626</v>
          </cell>
        </row>
        <row r="194">
          <cell r="E194">
            <v>892</v>
          </cell>
        </row>
        <row r="195">
          <cell r="E195">
            <v>177</v>
          </cell>
        </row>
        <row r="198">
          <cell r="E198">
            <v>7753</v>
          </cell>
        </row>
        <row r="199">
          <cell r="E199">
            <v>9464</v>
          </cell>
        </row>
        <row r="200">
          <cell r="E200">
            <v>8108</v>
          </cell>
        </row>
        <row r="201">
          <cell r="E201">
            <v>1331</v>
          </cell>
        </row>
        <row r="204">
          <cell r="E204">
            <v>1784</v>
          </cell>
        </row>
        <row r="205">
          <cell r="E205">
            <v>19745</v>
          </cell>
        </row>
        <row r="207">
          <cell r="E207">
            <v>4811</v>
          </cell>
        </row>
        <row r="209">
          <cell r="E209">
            <v>2996</v>
          </cell>
        </row>
        <row r="212">
          <cell r="E212">
            <v>9942</v>
          </cell>
        </row>
        <row r="215">
          <cell r="E215">
            <v>1881</v>
          </cell>
        </row>
        <row r="216">
          <cell r="E216">
            <v>263</v>
          </cell>
        </row>
        <row r="217">
          <cell r="E217">
            <v>393</v>
          </cell>
        </row>
        <row r="218">
          <cell r="E218">
            <v>61</v>
          </cell>
        </row>
        <row r="219">
          <cell r="E219">
            <v>3047</v>
          </cell>
        </row>
        <row r="220">
          <cell r="E220" t="str">
            <v>-</v>
          </cell>
        </row>
        <row r="221">
          <cell r="E221" t="str">
            <v>รื้อถอน</v>
          </cell>
        </row>
        <row r="222">
          <cell r="E222">
            <v>547</v>
          </cell>
        </row>
        <row r="224">
          <cell r="E224">
            <v>4195</v>
          </cell>
        </row>
        <row r="225">
          <cell r="E225" t="str">
            <v>รื้อถอน</v>
          </cell>
        </row>
        <row r="226">
          <cell r="E226">
            <v>540</v>
          </cell>
        </row>
        <row r="228">
          <cell r="E228">
            <v>3017</v>
          </cell>
        </row>
        <row r="231">
          <cell r="E231">
            <v>37301</v>
          </cell>
        </row>
        <row r="233">
          <cell r="E233">
            <v>690</v>
          </cell>
        </row>
        <row r="234">
          <cell r="E234">
            <v>83</v>
          </cell>
        </row>
        <row r="235">
          <cell r="E235">
            <v>1774</v>
          </cell>
        </row>
        <row r="236">
          <cell r="E236">
            <v>3655</v>
          </cell>
        </row>
        <row r="237">
          <cell r="E237">
            <v>1739</v>
          </cell>
        </row>
        <row r="238">
          <cell r="E238">
            <v>4333</v>
          </cell>
        </row>
        <row r="239">
          <cell r="E239">
            <v>747</v>
          </cell>
        </row>
        <row r="240">
          <cell r="E240">
            <v>1733</v>
          </cell>
        </row>
        <row r="241">
          <cell r="E241">
            <v>1338</v>
          </cell>
        </row>
        <row r="242">
          <cell r="E242">
            <v>1358</v>
          </cell>
        </row>
        <row r="243">
          <cell r="E243">
            <v>5655</v>
          </cell>
        </row>
        <row r="244">
          <cell r="E244">
            <v>7095</v>
          </cell>
        </row>
        <row r="245">
          <cell r="E245">
            <v>302</v>
          </cell>
        </row>
        <row r="246">
          <cell r="E246">
            <v>4359</v>
          </cell>
        </row>
        <row r="247">
          <cell r="E247" t="str">
            <v>รื้อถอน</v>
          </cell>
        </row>
        <row r="248">
          <cell r="E248">
            <v>18301</v>
          </cell>
        </row>
        <row r="249">
          <cell r="E249">
            <v>606</v>
          </cell>
        </row>
        <row r="251">
          <cell r="E251">
            <v>60978</v>
          </cell>
        </row>
        <row r="253">
          <cell r="E253">
            <v>7398.5</v>
          </cell>
        </row>
        <row r="254">
          <cell r="E254">
            <v>74377</v>
          </cell>
        </row>
        <row r="257">
          <cell r="E257">
            <v>571</v>
          </cell>
        </row>
        <row r="259">
          <cell r="E259">
            <v>92940</v>
          </cell>
        </row>
        <row r="260">
          <cell r="E260" t="str">
            <v>ยังไม่เปิด</v>
          </cell>
        </row>
        <row r="261">
          <cell r="E261">
            <v>53913</v>
          </cell>
        </row>
        <row r="262">
          <cell r="E262">
            <v>1344</v>
          </cell>
        </row>
        <row r="264">
          <cell r="E264">
            <v>47267</v>
          </cell>
        </row>
        <row r="265">
          <cell r="E265">
            <v>0</v>
          </cell>
        </row>
        <row r="266">
          <cell r="E266">
            <v>37741</v>
          </cell>
        </row>
        <row r="267">
          <cell r="E267">
            <v>49184</v>
          </cell>
        </row>
        <row r="268">
          <cell r="E268">
            <v>415</v>
          </cell>
        </row>
        <row r="269">
          <cell r="E269">
            <v>1868</v>
          </cell>
        </row>
        <row r="270">
          <cell r="E270">
            <v>0</v>
          </cell>
        </row>
        <row r="271">
          <cell r="E271">
            <v>0</v>
          </cell>
        </row>
        <row r="272">
          <cell r="E272">
            <v>0</v>
          </cell>
        </row>
        <row r="274">
          <cell r="E274">
            <v>0</v>
          </cell>
        </row>
        <row r="276">
          <cell r="E276">
            <v>0</v>
          </cell>
        </row>
        <row r="277">
          <cell r="E277">
            <v>0</v>
          </cell>
        </row>
      </sheetData>
      <sheetData sheetId="8">
        <row r="6">
          <cell r="E6">
            <v>21278</v>
          </cell>
        </row>
        <row r="7">
          <cell r="E7">
            <v>692</v>
          </cell>
        </row>
        <row r="9">
          <cell r="E9">
            <v>1162</v>
          </cell>
        </row>
        <row r="10">
          <cell r="E10">
            <v>91</v>
          </cell>
        </row>
        <row r="12">
          <cell r="E12">
            <v>5937</v>
          </cell>
        </row>
        <row r="13">
          <cell r="E13">
            <v>70271</v>
          </cell>
        </row>
        <row r="14">
          <cell r="E14">
            <v>608</v>
          </cell>
        </row>
        <row r="15">
          <cell r="E15">
            <v>1494</v>
          </cell>
        </row>
        <row r="16">
          <cell r="E16">
            <v>0.9</v>
          </cell>
        </row>
        <row r="17">
          <cell r="E17">
            <v>26204</v>
          </cell>
        </row>
        <row r="19">
          <cell r="E19">
            <v>6066</v>
          </cell>
        </row>
        <row r="21">
          <cell r="E21">
            <v>745</v>
          </cell>
        </row>
        <row r="24">
          <cell r="E24">
            <v>2254</v>
          </cell>
        </row>
        <row r="25">
          <cell r="E25">
            <v>3187</v>
          </cell>
        </row>
        <row r="26">
          <cell r="E26">
            <v>9195</v>
          </cell>
        </row>
        <row r="28">
          <cell r="E28">
            <v>9208</v>
          </cell>
        </row>
        <row r="29">
          <cell r="E29">
            <v>582</v>
          </cell>
        </row>
        <row r="31">
          <cell r="E31">
            <v>559</v>
          </cell>
        </row>
        <row r="32">
          <cell r="E32">
            <v>8423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5291</v>
          </cell>
        </row>
        <row r="38">
          <cell r="E38">
            <v>285</v>
          </cell>
        </row>
        <row r="41">
          <cell r="E41">
            <v>3871</v>
          </cell>
        </row>
        <row r="42">
          <cell r="E42">
            <v>6334</v>
          </cell>
        </row>
        <row r="43">
          <cell r="E43">
            <v>3644</v>
          </cell>
        </row>
        <row r="44">
          <cell r="E44">
            <v>9890</v>
          </cell>
        </row>
        <row r="45">
          <cell r="E45">
            <v>85314</v>
          </cell>
        </row>
        <row r="46">
          <cell r="E46">
            <v>46995</v>
          </cell>
        </row>
        <row r="47">
          <cell r="E47">
            <v>8</v>
          </cell>
        </row>
        <row r="48">
          <cell r="E48">
            <v>9230</v>
          </cell>
        </row>
        <row r="49">
          <cell r="E49">
            <v>12791</v>
          </cell>
        </row>
        <row r="50">
          <cell r="E50">
            <v>9882</v>
          </cell>
        </row>
        <row r="51">
          <cell r="E51">
            <v>9662</v>
          </cell>
        </row>
        <row r="52">
          <cell r="E52">
            <v>2707</v>
          </cell>
        </row>
        <row r="53">
          <cell r="E53">
            <v>6952</v>
          </cell>
        </row>
        <row r="54">
          <cell r="E54">
            <v>8475</v>
          </cell>
        </row>
        <row r="55">
          <cell r="E55">
            <v>2830</v>
          </cell>
        </row>
        <row r="56">
          <cell r="E56">
            <v>13734</v>
          </cell>
        </row>
        <row r="57">
          <cell r="E57">
            <v>4879</v>
          </cell>
        </row>
        <row r="58">
          <cell r="E58">
            <v>6265</v>
          </cell>
        </row>
        <row r="59">
          <cell r="E59">
            <v>2814</v>
          </cell>
        </row>
        <row r="60">
          <cell r="E60">
            <v>6532</v>
          </cell>
        </row>
        <row r="61">
          <cell r="E61">
            <v>4443</v>
          </cell>
        </row>
        <row r="62">
          <cell r="E62">
            <v>601</v>
          </cell>
        </row>
        <row r="63">
          <cell r="E63">
            <v>4863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4048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5797</v>
          </cell>
        </row>
        <row r="71">
          <cell r="E71">
            <v>3505</v>
          </cell>
        </row>
        <row r="72">
          <cell r="E72">
            <v>6598</v>
          </cell>
        </row>
        <row r="73">
          <cell r="E73">
            <v>4960</v>
          </cell>
        </row>
        <row r="74">
          <cell r="E74">
            <v>4870</v>
          </cell>
        </row>
        <row r="75">
          <cell r="E75">
            <v>261</v>
          </cell>
        </row>
        <row r="76">
          <cell r="E76">
            <v>1391</v>
          </cell>
        </row>
        <row r="77">
          <cell r="E77">
            <v>9060</v>
          </cell>
        </row>
        <row r="78">
          <cell r="E78">
            <v>3072</v>
          </cell>
        </row>
        <row r="79">
          <cell r="E79">
            <v>2556</v>
          </cell>
        </row>
        <row r="80">
          <cell r="E80">
            <v>49522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990</v>
          </cell>
        </row>
        <row r="102">
          <cell r="E102">
            <v>4552</v>
          </cell>
        </row>
        <row r="103">
          <cell r="E103">
            <v>4098</v>
          </cell>
        </row>
        <row r="104">
          <cell r="E104">
            <v>3392</v>
          </cell>
        </row>
        <row r="107">
          <cell r="E107">
            <v>7293</v>
          </cell>
        </row>
        <row r="108">
          <cell r="E108">
            <v>5020</v>
          </cell>
        </row>
        <row r="110">
          <cell r="E110">
            <v>7625</v>
          </cell>
        </row>
        <row r="111">
          <cell r="E111">
            <v>3389</v>
          </cell>
        </row>
        <row r="113">
          <cell r="E113">
            <v>3527</v>
          </cell>
        </row>
        <row r="114">
          <cell r="E114">
            <v>373</v>
          </cell>
        </row>
        <row r="116">
          <cell r="E116">
            <v>12245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5048</v>
          </cell>
        </row>
        <row r="122">
          <cell r="E122">
            <v>4091</v>
          </cell>
        </row>
        <row r="123">
          <cell r="E123">
            <v>7834</v>
          </cell>
        </row>
        <row r="125">
          <cell r="E125">
            <v>8338</v>
          </cell>
        </row>
        <row r="126">
          <cell r="E126">
            <v>49</v>
          </cell>
        </row>
        <row r="128">
          <cell r="E128">
            <v>2894</v>
          </cell>
        </row>
        <row r="129">
          <cell r="E129">
            <v>9648</v>
          </cell>
        </row>
        <row r="132">
          <cell r="E132">
            <v>6544</v>
          </cell>
        </row>
        <row r="133">
          <cell r="E133">
            <v>196</v>
          </cell>
        </row>
        <row r="134">
          <cell r="E134">
            <v>222</v>
          </cell>
        </row>
        <row r="136">
          <cell r="E136">
            <v>25</v>
          </cell>
        </row>
        <row r="139">
          <cell r="E139">
            <v>5534</v>
          </cell>
        </row>
        <row r="142">
          <cell r="E142">
            <v>819</v>
          </cell>
        </row>
        <row r="143">
          <cell r="E143">
            <v>2982</v>
          </cell>
        </row>
        <row r="144">
          <cell r="E144">
            <v>9330</v>
          </cell>
        </row>
        <row r="145">
          <cell r="E145">
            <v>147</v>
          </cell>
        </row>
        <row r="146">
          <cell r="E146">
            <v>1088</v>
          </cell>
        </row>
        <row r="147">
          <cell r="E147">
            <v>56</v>
          </cell>
        </row>
        <row r="148">
          <cell r="E148">
            <v>37894</v>
          </cell>
        </row>
        <row r="151">
          <cell r="E151">
            <v>743</v>
          </cell>
        </row>
        <row r="152">
          <cell r="E152">
            <v>721</v>
          </cell>
        </row>
        <row r="153">
          <cell r="E153">
            <v>633</v>
          </cell>
        </row>
        <row r="154">
          <cell r="E154">
            <v>602</v>
          </cell>
        </row>
        <row r="156">
          <cell r="E156">
            <v>701</v>
          </cell>
        </row>
        <row r="157">
          <cell r="E157" t="str">
            <v>รื้อถอน</v>
          </cell>
        </row>
        <row r="158">
          <cell r="E158">
            <v>501</v>
          </cell>
        </row>
        <row r="160">
          <cell r="E160">
            <v>33534</v>
          </cell>
        </row>
        <row r="161">
          <cell r="E161">
            <v>723</v>
          </cell>
        </row>
        <row r="162">
          <cell r="E162">
            <v>817</v>
          </cell>
        </row>
        <row r="163">
          <cell r="E163" t="str">
            <v>รื้อถอน</v>
          </cell>
        </row>
        <row r="164">
          <cell r="E164">
            <v>6397</v>
          </cell>
        </row>
        <row r="167">
          <cell r="E167">
            <v>4590</v>
          </cell>
        </row>
        <row r="168">
          <cell r="E168">
            <v>2312</v>
          </cell>
        </row>
        <row r="169">
          <cell r="E169" t="str">
            <v>รื้อถอน</v>
          </cell>
        </row>
        <row r="170">
          <cell r="E170">
            <v>711</v>
          </cell>
        </row>
        <row r="171">
          <cell r="E171">
            <v>5851</v>
          </cell>
        </row>
        <row r="172">
          <cell r="E172">
            <v>9942</v>
          </cell>
        </row>
        <row r="173">
          <cell r="E173">
            <v>3925</v>
          </cell>
        </row>
        <row r="174">
          <cell r="E174">
            <v>2514</v>
          </cell>
        </row>
        <row r="175">
          <cell r="E175">
            <v>6914</v>
          </cell>
        </row>
        <row r="176">
          <cell r="E176">
            <v>44691</v>
          </cell>
        </row>
        <row r="178">
          <cell r="E178">
            <v>2432</v>
          </cell>
        </row>
        <row r="180">
          <cell r="E180">
            <v>4018</v>
          </cell>
        </row>
        <row r="181">
          <cell r="E181">
            <v>637</v>
          </cell>
        </row>
        <row r="182">
          <cell r="E182">
            <v>4019</v>
          </cell>
        </row>
        <row r="183">
          <cell r="E183">
            <v>800</v>
          </cell>
        </row>
        <row r="184">
          <cell r="E184">
            <v>5448</v>
          </cell>
        </row>
        <row r="185">
          <cell r="E185">
            <v>6282</v>
          </cell>
        </row>
        <row r="186">
          <cell r="E186">
            <v>1490</v>
          </cell>
        </row>
        <row r="189">
          <cell r="E189">
            <v>210</v>
          </cell>
        </row>
        <row r="190">
          <cell r="E190">
            <v>25870</v>
          </cell>
        </row>
        <row r="191">
          <cell r="E191">
            <v>4673</v>
          </cell>
        </row>
        <row r="194">
          <cell r="E194">
            <v>934</v>
          </cell>
        </row>
        <row r="195">
          <cell r="E195">
            <v>177</v>
          </cell>
        </row>
        <row r="198">
          <cell r="E198">
            <v>7753</v>
          </cell>
        </row>
        <row r="199">
          <cell r="E199">
            <v>9464</v>
          </cell>
        </row>
        <row r="200">
          <cell r="E200">
            <v>8115</v>
          </cell>
        </row>
        <row r="201">
          <cell r="E201">
            <v>1331</v>
          </cell>
        </row>
        <row r="204">
          <cell r="E204">
            <v>1855</v>
          </cell>
        </row>
        <row r="205">
          <cell r="E205">
            <v>19769</v>
          </cell>
        </row>
        <row r="207">
          <cell r="E207">
            <v>4811</v>
          </cell>
        </row>
        <row r="209">
          <cell r="E209">
            <v>3416</v>
          </cell>
        </row>
        <row r="212">
          <cell r="E212">
            <v>548</v>
          </cell>
        </row>
        <row r="215">
          <cell r="E215">
            <v>1881</v>
          </cell>
        </row>
        <row r="216">
          <cell r="E216">
            <v>263</v>
          </cell>
        </row>
        <row r="217">
          <cell r="E217">
            <v>393</v>
          </cell>
        </row>
        <row r="218">
          <cell r="E218">
            <v>61</v>
          </cell>
        </row>
        <row r="219">
          <cell r="E219">
            <v>3068</v>
          </cell>
        </row>
        <row r="220">
          <cell r="E220" t="str">
            <v>-</v>
          </cell>
        </row>
        <row r="221">
          <cell r="E221" t="str">
            <v>รื้อถอน</v>
          </cell>
        </row>
        <row r="222">
          <cell r="E222">
            <v>547</v>
          </cell>
        </row>
        <row r="224">
          <cell r="E224">
            <v>4195</v>
          </cell>
        </row>
        <row r="225">
          <cell r="E225" t="str">
            <v>รื้อถอน</v>
          </cell>
        </row>
        <row r="226">
          <cell r="E226">
            <v>540</v>
          </cell>
        </row>
        <row r="228">
          <cell r="E228">
            <v>3017</v>
          </cell>
        </row>
        <row r="231">
          <cell r="E231">
            <v>37506</v>
          </cell>
        </row>
        <row r="233">
          <cell r="E233">
            <v>1268</v>
          </cell>
        </row>
        <row r="234">
          <cell r="E234">
            <v>83</v>
          </cell>
        </row>
        <row r="235">
          <cell r="E235">
            <v>1774</v>
          </cell>
        </row>
        <row r="236">
          <cell r="E236">
            <v>3655</v>
          </cell>
        </row>
        <row r="237">
          <cell r="E237">
            <v>1739</v>
          </cell>
        </row>
        <row r="238">
          <cell r="E238">
            <v>4333</v>
          </cell>
        </row>
        <row r="239">
          <cell r="E239">
            <v>747</v>
          </cell>
        </row>
        <row r="240">
          <cell r="E240">
            <v>1733</v>
          </cell>
        </row>
        <row r="241">
          <cell r="E241">
            <v>1338</v>
          </cell>
        </row>
        <row r="242">
          <cell r="E242">
            <v>1358</v>
          </cell>
        </row>
        <row r="243">
          <cell r="E243">
            <v>5655</v>
          </cell>
        </row>
        <row r="244">
          <cell r="E244">
            <v>7095</v>
          </cell>
        </row>
        <row r="245">
          <cell r="E245">
            <v>302</v>
          </cell>
        </row>
        <row r="246">
          <cell r="E246">
            <v>4426</v>
          </cell>
        </row>
        <row r="247">
          <cell r="E247" t="str">
            <v>รื้อถอน</v>
          </cell>
        </row>
        <row r="248">
          <cell r="E248">
            <v>19229</v>
          </cell>
        </row>
        <row r="249">
          <cell r="E249">
            <v>606</v>
          </cell>
        </row>
        <row r="251">
          <cell r="E251">
            <v>62788</v>
          </cell>
        </row>
        <row r="253">
          <cell r="E253">
            <v>7497</v>
          </cell>
        </row>
        <row r="254">
          <cell r="E254">
            <v>79452</v>
          </cell>
        </row>
        <row r="256">
          <cell r="E256" t="str">
            <v>รื้อถอน</v>
          </cell>
        </row>
        <row r="257">
          <cell r="E257">
            <v>571</v>
          </cell>
        </row>
        <row r="259">
          <cell r="E259">
            <v>93346</v>
          </cell>
        </row>
        <row r="260">
          <cell r="E260" t="str">
            <v>ยังไม่เปิด</v>
          </cell>
        </row>
        <row r="261">
          <cell r="E261">
            <v>55448</v>
          </cell>
        </row>
        <row r="262">
          <cell r="E262">
            <v>1375</v>
          </cell>
        </row>
        <row r="264">
          <cell r="E264">
            <v>47267</v>
          </cell>
        </row>
        <row r="265">
          <cell r="E265">
            <v>0</v>
          </cell>
        </row>
        <row r="266">
          <cell r="E266">
            <v>39609</v>
          </cell>
        </row>
        <row r="267">
          <cell r="E267">
            <v>49323</v>
          </cell>
        </row>
        <row r="268">
          <cell r="E268">
            <v>862</v>
          </cell>
        </row>
        <row r="269">
          <cell r="E269">
            <v>1991</v>
          </cell>
        </row>
        <row r="270">
          <cell r="E270">
            <v>63</v>
          </cell>
        </row>
        <row r="271">
          <cell r="E271">
            <v>310</v>
          </cell>
        </row>
        <row r="272">
          <cell r="E272">
            <v>1025</v>
          </cell>
        </row>
        <row r="274">
          <cell r="E274">
            <v>0</v>
          </cell>
        </row>
        <row r="276">
          <cell r="E276">
            <v>0</v>
          </cell>
        </row>
        <row r="277">
          <cell r="E277">
            <v>0</v>
          </cell>
        </row>
      </sheetData>
      <sheetData sheetId="9">
        <row r="6">
          <cell r="E6">
            <v>21356</v>
          </cell>
        </row>
        <row r="7">
          <cell r="E7">
            <v>692</v>
          </cell>
        </row>
        <row r="9">
          <cell r="E9">
            <v>1622</v>
          </cell>
        </row>
        <row r="10">
          <cell r="E10">
            <v>100</v>
          </cell>
        </row>
        <row r="12">
          <cell r="E12">
            <v>6011</v>
          </cell>
        </row>
        <row r="13">
          <cell r="E13">
            <v>70831</v>
          </cell>
        </row>
        <row r="14">
          <cell r="E14">
            <v>608</v>
          </cell>
        </row>
        <row r="15">
          <cell r="E15">
            <v>1626</v>
          </cell>
        </row>
        <row r="16">
          <cell r="E16">
            <v>0.9</v>
          </cell>
        </row>
        <row r="17">
          <cell r="E17">
            <v>28575</v>
          </cell>
        </row>
        <row r="19">
          <cell r="E19">
            <v>6814</v>
          </cell>
        </row>
        <row r="21">
          <cell r="E21">
            <v>745</v>
          </cell>
        </row>
        <row r="24">
          <cell r="E24">
            <v>2333</v>
          </cell>
        </row>
        <row r="25">
          <cell r="E25">
            <v>3428</v>
          </cell>
        </row>
        <row r="26">
          <cell r="E26">
            <v>9343</v>
          </cell>
        </row>
        <row r="28">
          <cell r="E28">
            <v>9250</v>
          </cell>
        </row>
        <row r="29">
          <cell r="E29">
            <v>860</v>
          </cell>
        </row>
        <row r="31">
          <cell r="E31">
            <v>559</v>
          </cell>
        </row>
        <row r="32">
          <cell r="E32">
            <v>8644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>
            <v>285</v>
          </cell>
        </row>
        <row r="41">
          <cell r="E41">
            <v>3886</v>
          </cell>
        </row>
        <row r="42">
          <cell r="E42">
            <v>6584</v>
          </cell>
        </row>
        <row r="43">
          <cell r="E43">
            <v>3644</v>
          </cell>
        </row>
        <row r="44">
          <cell r="E44">
            <v>385</v>
          </cell>
        </row>
        <row r="45">
          <cell r="E45">
            <v>86129</v>
          </cell>
        </row>
        <row r="46">
          <cell r="E46">
            <v>46995</v>
          </cell>
        </row>
        <row r="47">
          <cell r="E47">
            <v>8</v>
          </cell>
        </row>
        <row r="48">
          <cell r="E48">
            <v>653</v>
          </cell>
        </row>
        <row r="49">
          <cell r="E49">
            <v>13016</v>
          </cell>
        </row>
        <row r="50">
          <cell r="E50">
            <v>9957</v>
          </cell>
        </row>
        <row r="51">
          <cell r="E51">
            <v>9801</v>
          </cell>
        </row>
        <row r="52">
          <cell r="E52">
            <v>3439</v>
          </cell>
        </row>
        <row r="53">
          <cell r="E53">
            <v>7020</v>
          </cell>
        </row>
        <row r="54">
          <cell r="E54">
            <v>8516</v>
          </cell>
        </row>
        <row r="55">
          <cell r="E55">
            <v>2880</v>
          </cell>
        </row>
        <row r="56">
          <cell r="E56">
            <v>13984</v>
          </cell>
        </row>
        <row r="57">
          <cell r="E57">
            <v>5056</v>
          </cell>
        </row>
        <row r="58">
          <cell r="E58">
            <v>6319</v>
          </cell>
        </row>
        <row r="59">
          <cell r="E59">
            <v>2814</v>
          </cell>
        </row>
        <row r="60">
          <cell r="E60">
            <v>6706</v>
          </cell>
        </row>
        <row r="61">
          <cell r="E61">
            <v>4443</v>
          </cell>
        </row>
        <row r="62">
          <cell r="E62">
            <v>604</v>
          </cell>
        </row>
        <row r="63">
          <cell r="E63">
            <v>4915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4217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5815</v>
          </cell>
        </row>
        <row r="71">
          <cell r="E71">
            <v>3724</v>
          </cell>
        </row>
        <row r="72">
          <cell r="E72">
            <v>6768</v>
          </cell>
        </row>
        <row r="73">
          <cell r="E73">
            <v>5063</v>
          </cell>
        </row>
        <row r="74">
          <cell r="E74">
            <v>4938</v>
          </cell>
        </row>
        <row r="75">
          <cell r="E75">
            <v>261</v>
          </cell>
        </row>
        <row r="76">
          <cell r="E76">
            <v>1411</v>
          </cell>
        </row>
        <row r="77">
          <cell r="E77">
            <v>9060</v>
          </cell>
        </row>
        <row r="78">
          <cell r="E78">
            <v>3074</v>
          </cell>
        </row>
        <row r="79">
          <cell r="E79">
            <v>2560</v>
          </cell>
        </row>
        <row r="80">
          <cell r="E80">
            <v>49555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990</v>
          </cell>
        </row>
        <row r="102">
          <cell r="E102">
            <v>4552</v>
          </cell>
        </row>
        <row r="103">
          <cell r="E103">
            <v>4098</v>
          </cell>
        </row>
        <row r="104">
          <cell r="E104">
            <v>3471</v>
          </cell>
        </row>
        <row r="107">
          <cell r="E107">
            <v>7370</v>
          </cell>
        </row>
        <row r="108">
          <cell r="E108">
            <v>5159</v>
          </cell>
        </row>
        <row r="110">
          <cell r="E110">
            <v>7627</v>
          </cell>
        </row>
        <row r="111">
          <cell r="E111">
            <v>3480</v>
          </cell>
        </row>
        <row r="113">
          <cell r="E113">
            <v>3542</v>
          </cell>
        </row>
        <row r="114">
          <cell r="E114">
            <v>373</v>
          </cell>
        </row>
        <row r="116">
          <cell r="E116">
            <v>12256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5048</v>
          </cell>
        </row>
        <row r="122">
          <cell r="E122">
            <v>4091</v>
          </cell>
        </row>
        <row r="123">
          <cell r="E123">
            <v>7834</v>
          </cell>
        </row>
        <row r="125">
          <cell r="E125">
            <v>8346</v>
          </cell>
        </row>
        <row r="126">
          <cell r="E126">
            <v>49</v>
          </cell>
        </row>
        <row r="128">
          <cell r="E128">
            <v>2963</v>
          </cell>
        </row>
        <row r="129">
          <cell r="E129">
            <v>9878</v>
          </cell>
        </row>
        <row r="132">
          <cell r="E132">
            <v>6544</v>
          </cell>
        </row>
        <row r="133">
          <cell r="E133">
            <v>196</v>
          </cell>
        </row>
        <row r="134">
          <cell r="E134">
            <v>263</v>
          </cell>
        </row>
        <row r="136">
          <cell r="E136">
            <v>72</v>
          </cell>
        </row>
        <row r="139">
          <cell r="E139">
            <v>5567</v>
          </cell>
        </row>
        <row r="142">
          <cell r="E142">
            <v>1257</v>
          </cell>
        </row>
        <row r="143">
          <cell r="E143">
            <v>2982</v>
          </cell>
        </row>
        <row r="144">
          <cell r="E144">
            <v>278</v>
          </cell>
        </row>
        <row r="145">
          <cell r="E145">
            <v>147</v>
          </cell>
        </row>
        <row r="146">
          <cell r="E146">
            <v>1088</v>
          </cell>
        </row>
        <row r="147">
          <cell r="E147">
            <v>56</v>
          </cell>
        </row>
        <row r="148">
          <cell r="E148">
            <v>37894</v>
          </cell>
        </row>
        <row r="151">
          <cell r="E151">
            <v>743</v>
          </cell>
        </row>
        <row r="152">
          <cell r="E152">
            <v>721</v>
          </cell>
        </row>
        <row r="153">
          <cell r="E153">
            <v>670</v>
          </cell>
        </row>
        <row r="154">
          <cell r="E154">
            <v>657</v>
          </cell>
        </row>
        <row r="156">
          <cell r="E156">
            <v>701</v>
          </cell>
        </row>
        <row r="157">
          <cell r="E157" t="str">
            <v>รื้อถอน</v>
          </cell>
        </row>
        <row r="158">
          <cell r="E158">
            <v>553</v>
          </cell>
        </row>
        <row r="160">
          <cell r="E160">
            <v>34862</v>
          </cell>
        </row>
        <row r="161">
          <cell r="E161">
            <v>723</v>
          </cell>
        </row>
        <row r="162">
          <cell r="E162">
            <v>908</v>
          </cell>
        </row>
        <row r="163">
          <cell r="E163" t="str">
            <v>รื้อถอน</v>
          </cell>
        </row>
        <row r="164">
          <cell r="E164">
            <v>7665</v>
          </cell>
        </row>
        <row r="167">
          <cell r="E167">
            <v>4719</v>
          </cell>
        </row>
        <row r="168">
          <cell r="E168">
            <v>2340</v>
          </cell>
        </row>
        <row r="169">
          <cell r="E169" t="str">
            <v>รื้อถอน</v>
          </cell>
        </row>
        <row r="170">
          <cell r="E170">
            <v>711</v>
          </cell>
        </row>
        <row r="171">
          <cell r="E171">
            <v>6023</v>
          </cell>
        </row>
        <row r="172">
          <cell r="E172">
            <v>143</v>
          </cell>
        </row>
        <row r="173">
          <cell r="E173">
            <v>3948</v>
          </cell>
        </row>
        <row r="174">
          <cell r="E174">
            <v>2514</v>
          </cell>
        </row>
        <row r="175">
          <cell r="E175">
            <v>11031</v>
          </cell>
        </row>
        <row r="176">
          <cell r="E176">
            <v>49112</v>
          </cell>
        </row>
        <row r="178">
          <cell r="E178">
            <v>2651</v>
          </cell>
        </row>
        <row r="180">
          <cell r="E180">
            <v>4176</v>
          </cell>
        </row>
        <row r="181">
          <cell r="E181">
            <v>637</v>
          </cell>
        </row>
        <row r="182">
          <cell r="E182">
            <v>4253</v>
          </cell>
        </row>
        <row r="183">
          <cell r="E183">
            <v>852</v>
          </cell>
        </row>
        <row r="184">
          <cell r="E184">
            <v>5451</v>
          </cell>
        </row>
        <row r="185">
          <cell r="E185">
            <v>6552</v>
          </cell>
        </row>
        <row r="186">
          <cell r="E186">
            <v>1490</v>
          </cell>
        </row>
        <row r="189">
          <cell r="E189">
            <v>210</v>
          </cell>
        </row>
        <row r="190">
          <cell r="E190">
            <v>25870</v>
          </cell>
        </row>
        <row r="191">
          <cell r="E191">
            <v>4706</v>
          </cell>
        </row>
        <row r="194">
          <cell r="E194">
            <v>978</v>
          </cell>
        </row>
        <row r="195">
          <cell r="E195">
            <v>177</v>
          </cell>
        </row>
        <row r="198">
          <cell r="E198">
            <v>7801</v>
          </cell>
        </row>
        <row r="199">
          <cell r="E199">
            <v>9464</v>
          </cell>
        </row>
        <row r="200">
          <cell r="E200">
            <v>8123</v>
          </cell>
        </row>
        <row r="201">
          <cell r="E201">
            <v>1331</v>
          </cell>
        </row>
        <row r="204">
          <cell r="E204">
            <v>1922</v>
          </cell>
        </row>
        <row r="205">
          <cell r="E205">
            <v>20436</v>
          </cell>
        </row>
        <row r="207">
          <cell r="E207">
            <v>4811</v>
          </cell>
        </row>
        <row r="209">
          <cell r="E209">
            <v>3984</v>
          </cell>
        </row>
        <row r="212">
          <cell r="E212">
            <v>928</v>
          </cell>
        </row>
        <row r="215">
          <cell r="E215">
            <v>1881</v>
          </cell>
        </row>
        <row r="216">
          <cell r="E216">
            <v>263</v>
          </cell>
        </row>
        <row r="217">
          <cell r="E217">
            <v>393</v>
          </cell>
        </row>
        <row r="218">
          <cell r="E218">
            <v>61</v>
          </cell>
        </row>
        <row r="219">
          <cell r="E219">
            <v>3083</v>
          </cell>
        </row>
        <row r="220">
          <cell r="E220" t="str">
            <v>-</v>
          </cell>
        </row>
        <row r="222">
          <cell r="E222">
            <v>547</v>
          </cell>
        </row>
        <row r="224">
          <cell r="E224">
            <v>4195</v>
          </cell>
        </row>
        <row r="226">
          <cell r="E226">
            <v>540</v>
          </cell>
        </row>
        <row r="228">
          <cell r="E228">
            <v>3017</v>
          </cell>
        </row>
        <row r="231">
          <cell r="E231">
            <v>37757</v>
          </cell>
        </row>
        <row r="233">
          <cell r="E233">
            <v>1947</v>
          </cell>
        </row>
        <row r="234">
          <cell r="E234">
            <v>83</v>
          </cell>
        </row>
        <row r="235">
          <cell r="E235">
            <v>1774</v>
          </cell>
        </row>
        <row r="236">
          <cell r="E236">
            <v>3655</v>
          </cell>
        </row>
        <row r="237">
          <cell r="E237">
            <v>1739</v>
          </cell>
        </row>
        <row r="238">
          <cell r="E238">
            <v>4333</v>
          </cell>
        </row>
        <row r="239">
          <cell r="E239">
            <v>747</v>
          </cell>
        </row>
        <row r="240">
          <cell r="E240">
            <v>1733</v>
          </cell>
        </row>
        <row r="241">
          <cell r="E241">
            <v>1338</v>
          </cell>
        </row>
        <row r="242">
          <cell r="E242">
            <v>1358</v>
          </cell>
        </row>
        <row r="243">
          <cell r="E243">
            <v>5655</v>
          </cell>
        </row>
        <row r="244">
          <cell r="E244">
            <v>7095</v>
          </cell>
        </row>
        <row r="245">
          <cell r="E245">
            <v>302</v>
          </cell>
        </row>
        <row r="246">
          <cell r="E246">
            <v>4495</v>
          </cell>
        </row>
        <row r="247">
          <cell r="E247" t="str">
            <v>รื้อถอน</v>
          </cell>
        </row>
        <row r="248">
          <cell r="E248">
            <v>20136</v>
          </cell>
        </row>
        <row r="249">
          <cell r="E249">
            <v>624</v>
          </cell>
        </row>
        <row r="251">
          <cell r="E251">
            <v>64880</v>
          </cell>
        </row>
        <row r="253">
          <cell r="E253">
            <v>7602</v>
          </cell>
        </row>
        <row r="254">
          <cell r="E254">
            <v>84656</v>
          </cell>
        </row>
        <row r="256">
          <cell r="E256" t="str">
            <v>รื้อถอน</v>
          </cell>
        </row>
        <row r="257">
          <cell r="E257">
            <v>571</v>
          </cell>
        </row>
        <row r="259">
          <cell r="E259">
            <v>93802</v>
          </cell>
        </row>
        <row r="260">
          <cell r="E260" t="str">
            <v>ยังไม่เปิด</v>
          </cell>
        </row>
        <row r="261">
          <cell r="E261">
            <v>57199</v>
          </cell>
        </row>
        <row r="262">
          <cell r="E262">
            <v>1408</v>
          </cell>
        </row>
        <row r="264">
          <cell r="E264">
            <v>47267</v>
          </cell>
        </row>
        <row r="265">
          <cell r="E265">
            <v>0</v>
          </cell>
        </row>
        <row r="266">
          <cell r="E266">
            <v>41607</v>
          </cell>
        </row>
        <row r="267">
          <cell r="E267">
            <v>49552</v>
          </cell>
        </row>
        <row r="268">
          <cell r="E268">
            <v>1410</v>
          </cell>
        </row>
        <row r="269">
          <cell r="E269">
            <v>2144</v>
          </cell>
        </row>
        <row r="270">
          <cell r="E270">
            <v>72</v>
          </cell>
        </row>
        <row r="271">
          <cell r="E271">
            <v>1119</v>
          </cell>
        </row>
        <row r="272">
          <cell r="E272">
            <v>1082</v>
          </cell>
        </row>
        <row r="274">
          <cell r="E274">
            <v>0</v>
          </cell>
        </row>
        <row r="276">
          <cell r="E276">
            <v>0</v>
          </cell>
        </row>
        <row r="277">
          <cell r="E277">
            <v>0</v>
          </cell>
        </row>
      </sheetData>
      <sheetData sheetId="10">
        <row r="6">
          <cell r="E6">
            <v>21444</v>
          </cell>
        </row>
        <row r="7">
          <cell r="E7">
            <v>692</v>
          </cell>
        </row>
        <row r="9">
          <cell r="E9">
            <v>2195</v>
          </cell>
        </row>
        <row r="10">
          <cell r="E10">
            <v>182</v>
          </cell>
        </row>
        <row r="12">
          <cell r="E12">
            <v>6083</v>
          </cell>
        </row>
        <row r="13">
          <cell r="E13">
            <v>71481</v>
          </cell>
        </row>
        <row r="14">
          <cell r="E14">
            <v>608</v>
          </cell>
        </row>
        <row r="15">
          <cell r="E15">
            <v>1753</v>
          </cell>
        </row>
        <row r="16">
          <cell r="E16">
            <v>0.9</v>
          </cell>
        </row>
        <row r="17">
          <cell r="E17">
            <v>30960</v>
          </cell>
        </row>
        <row r="19">
          <cell r="E19">
            <v>7505</v>
          </cell>
        </row>
        <row r="21">
          <cell r="E21">
            <v>745</v>
          </cell>
        </row>
        <row r="24">
          <cell r="E24">
            <v>2414</v>
          </cell>
        </row>
        <row r="25">
          <cell r="E25">
            <v>3677</v>
          </cell>
        </row>
        <row r="26">
          <cell r="E26">
            <v>9496</v>
          </cell>
        </row>
        <row r="28">
          <cell r="E28">
            <v>9297</v>
          </cell>
        </row>
        <row r="29">
          <cell r="E29">
            <v>1308</v>
          </cell>
        </row>
        <row r="31">
          <cell r="E31">
            <v>559</v>
          </cell>
        </row>
        <row r="32">
          <cell r="E32">
            <v>8884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>
            <v>285</v>
          </cell>
        </row>
        <row r="41">
          <cell r="E41">
            <v>3892</v>
          </cell>
        </row>
        <row r="42">
          <cell r="E42">
            <v>6880</v>
          </cell>
        </row>
        <row r="43">
          <cell r="E43">
            <v>3644</v>
          </cell>
        </row>
        <row r="44">
          <cell r="E44">
            <v>804</v>
          </cell>
        </row>
        <row r="45">
          <cell r="E45">
            <v>87096</v>
          </cell>
        </row>
        <row r="46">
          <cell r="E46">
            <v>46995</v>
          </cell>
        </row>
        <row r="47">
          <cell r="E47">
            <v>62</v>
          </cell>
        </row>
        <row r="48">
          <cell r="E48">
            <v>1379</v>
          </cell>
        </row>
        <row r="49">
          <cell r="E49">
            <v>13088</v>
          </cell>
        </row>
        <row r="50">
          <cell r="E50">
            <v>22</v>
          </cell>
        </row>
        <row r="51">
          <cell r="E51">
            <v>9932</v>
          </cell>
        </row>
        <row r="52">
          <cell r="E52">
            <v>4445</v>
          </cell>
        </row>
        <row r="53">
          <cell r="E53">
            <v>7054</v>
          </cell>
        </row>
        <row r="54">
          <cell r="E54">
            <v>8617</v>
          </cell>
        </row>
        <row r="55">
          <cell r="E55">
            <v>2920</v>
          </cell>
        </row>
        <row r="56">
          <cell r="E56">
            <v>14330</v>
          </cell>
        </row>
        <row r="57">
          <cell r="E57">
            <v>5267</v>
          </cell>
        </row>
        <row r="58">
          <cell r="E58">
            <v>6388</v>
          </cell>
        </row>
        <row r="59">
          <cell r="E59">
            <v>2852</v>
          </cell>
        </row>
        <row r="60">
          <cell r="E60">
            <v>6706</v>
          </cell>
        </row>
        <row r="61">
          <cell r="E61">
            <v>4443</v>
          </cell>
        </row>
        <row r="62">
          <cell r="E62">
            <v>607</v>
          </cell>
        </row>
        <row r="63">
          <cell r="E63">
            <v>4959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4360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5833</v>
          </cell>
        </row>
        <row r="71">
          <cell r="E71">
            <v>3954</v>
          </cell>
        </row>
        <row r="72">
          <cell r="E72">
            <v>6928</v>
          </cell>
        </row>
        <row r="73">
          <cell r="E73">
            <v>5171</v>
          </cell>
        </row>
        <row r="74">
          <cell r="E74">
            <v>5008</v>
          </cell>
        </row>
        <row r="75">
          <cell r="E75">
            <v>261</v>
          </cell>
        </row>
        <row r="76">
          <cell r="E76">
            <v>1427</v>
          </cell>
        </row>
        <row r="77">
          <cell r="E77">
            <v>9060</v>
          </cell>
        </row>
        <row r="78">
          <cell r="E78">
            <v>3079</v>
          </cell>
        </row>
        <row r="79">
          <cell r="E79">
            <v>2560</v>
          </cell>
        </row>
        <row r="80">
          <cell r="E80">
            <v>49591</v>
          </cell>
        </row>
        <row r="81">
          <cell r="E81">
            <v>53.1</v>
          </cell>
        </row>
        <row r="82">
          <cell r="E82" t="str">
            <v>ยังไม่เปิด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990</v>
          </cell>
        </row>
        <row r="102">
          <cell r="E102">
            <v>4552</v>
          </cell>
        </row>
        <row r="103">
          <cell r="E103">
            <v>4098</v>
          </cell>
        </row>
        <row r="104">
          <cell r="E104">
            <v>3566</v>
          </cell>
        </row>
        <row r="107">
          <cell r="E107">
            <v>7450</v>
          </cell>
        </row>
        <row r="108">
          <cell r="E108">
            <v>5277</v>
          </cell>
        </row>
        <row r="110">
          <cell r="E110">
            <v>7627</v>
          </cell>
        </row>
        <row r="111">
          <cell r="E111">
            <v>3580</v>
          </cell>
        </row>
        <row r="113">
          <cell r="E113">
            <v>3556</v>
          </cell>
        </row>
        <row r="114">
          <cell r="E114">
            <v>373</v>
          </cell>
        </row>
        <row r="116">
          <cell r="E116">
            <v>12269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5048</v>
          </cell>
        </row>
        <row r="122">
          <cell r="E122">
            <v>4359</v>
          </cell>
        </row>
        <row r="123">
          <cell r="E123">
            <v>7834</v>
          </cell>
        </row>
        <row r="125">
          <cell r="E125">
            <v>8358</v>
          </cell>
        </row>
        <row r="126">
          <cell r="E126">
            <v>6760</v>
          </cell>
        </row>
        <row r="128">
          <cell r="E128">
            <v>3027</v>
          </cell>
        </row>
        <row r="129">
          <cell r="E129">
            <v>9910</v>
          </cell>
        </row>
        <row r="132">
          <cell r="E132">
            <v>6544</v>
          </cell>
        </row>
        <row r="133">
          <cell r="E133">
            <v>196</v>
          </cell>
        </row>
        <row r="134">
          <cell r="E134">
            <v>263</v>
          </cell>
        </row>
        <row r="136">
          <cell r="E136">
            <v>118</v>
          </cell>
        </row>
        <row r="139">
          <cell r="E139">
            <v>5567</v>
          </cell>
        </row>
        <row r="142">
          <cell r="E142">
            <v>1257</v>
          </cell>
        </row>
        <row r="143">
          <cell r="E143">
            <v>2982</v>
          </cell>
        </row>
        <row r="144">
          <cell r="E144">
            <v>757</v>
          </cell>
        </row>
        <row r="145">
          <cell r="E145">
            <v>147</v>
          </cell>
        </row>
        <row r="146">
          <cell r="E146">
            <v>1088</v>
          </cell>
        </row>
        <row r="147">
          <cell r="E147">
            <v>56</v>
          </cell>
        </row>
        <row r="148">
          <cell r="E148">
            <v>37894</v>
          </cell>
        </row>
        <row r="151">
          <cell r="E151">
            <v>743</v>
          </cell>
        </row>
        <row r="152">
          <cell r="E152">
            <v>721</v>
          </cell>
        </row>
        <row r="153">
          <cell r="E153">
            <v>726</v>
          </cell>
        </row>
        <row r="154">
          <cell r="E154">
            <v>713</v>
          </cell>
        </row>
        <row r="156">
          <cell r="E156">
            <v>701</v>
          </cell>
        </row>
        <row r="157">
          <cell r="E157" t="str">
            <v>รื้อถอน</v>
          </cell>
        </row>
        <row r="158">
          <cell r="E158">
            <v>608</v>
          </cell>
        </row>
        <row r="160">
          <cell r="E160">
            <v>36229</v>
          </cell>
        </row>
        <row r="161">
          <cell r="E161">
            <v>723</v>
          </cell>
        </row>
        <row r="162">
          <cell r="E162">
            <v>1007</v>
          </cell>
        </row>
        <row r="163">
          <cell r="E163" t="str">
            <v>รื้อถอน</v>
          </cell>
        </row>
        <row r="164">
          <cell r="E164">
            <v>8866</v>
          </cell>
        </row>
        <row r="167">
          <cell r="E167">
            <v>4808</v>
          </cell>
        </row>
        <row r="168">
          <cell r="E168">
            <v>2369</v>
          </cell>
        </row>
        <row r="170">
          <cell r="E170">
            <v>711</v>
          </cell>
        </row>
        <row r="171">
          <cell r="E171">
            <v>6144</v>
          </cell>
        </row>
        <row r="172">
          <cell r="E172">
            <v>324</v>
          </cell>
        </row>
        <row r="173">
          <cell r="E173">
            <v>3969</v>
          </cell>
        </row>
        <row r="174">
          <cell r="E174">
            <v>2514</v>
          </cell>
        </row>
        <row r="175">
          <cell r="E175">
            <v>15290</v>
          </cell>
        </row>
        <row r="176">
          <cell r="E176">
            <v>52514</v>
          </cell>
        </row>
        <row r="178">
          <cell r="E178">
            <v>2877</v>
          </cell>
        </row>
        <row r="180">
          <cell r="E180">
            <v>4314</v>
          </cell>
        </row>
        <row r="181">
          <cell r="E181">
            <v>637</v>
          </cell>
        </row>
        <row r="182">
          <cell r="E182">
            <v>4487</v>
          </cell>
        </row>
        <row r="183">
          <cell r="E183">
            <v>918</v>
          </cell>
        </row>
        <row r="184">
          <cell r="E184">
            <v>5457</v>
          </cell>
        </row>
        <row r="185">
          <cell r="E185">
            <v>6848</v>
          </cell>
        </row>
        <row r="186">
          <cell r="E186">
            <v>1490</v>
          </cell>
        </row>
        <row r="189">
          <cell r="E189">
            <v>210</v>
          </cell>
        </row>
        <row r="190">
          <cell r="E190">
            <v>25870</v>
          </cell>
        </row>
        <row r="191">
          <cell r="E191">
            <v>4771</v>
          </cell>
        </row>
        <row r="194">
          <cell r="E194">
            <v>1030</v>
          </cell>
        </row>
        <row r="195">
          <cell r="E195">
            <v>191</v>
          </cell>
        </row>
        <row r="198">
          <cell r="E198">
            <v>7840</v>
          </cell>
        </row>
        <row r="199">
          <cell r="E199">
            <v>9464</v>
          </cell>
        </row>
        <row r="200">
          <cell r="E200">
            <v>8135</v>
          </cell>
        </row>
        <row r="201">
          <cell r="E201">
            <v>1331</v>
          </cell>
        </row>
        <row r="204">
          <cell r="E204">
            <v>2004</v>
          </cell>
        </row>
        <row r="205">
          <cell r="E205">
            <v>21523</v>
          </cell>
        </row>
        <row r="207">
          <cell r="E207">
            <v>4811</v>
          </cell>
        </row>
        <row r="209">
          <cell r="E209">
            <v>4583</v>
          </cell>
        </row>
        <row r="212">
          <cell r="E212">
            <v>1393</v>
          </cell>
        </row>
        <row r="215">
          <cell r="E215">
            <v>1881</v>
          </cell>
        </row>
        <row r="216">
          <cell r="E216">
            <v>263</v>
          </cell>
        </row>
        <row r="217">
          <cell r="E217">
            <v>393</v>
          </cell>
        </row>
        <row r="218">
          <cell r="E218">
            <v>61</v>
          </cell>
        </row>
        <row r="219">
          <cell r="E219">
            <v>3106</v>
          </cell>
        </row>
        <row r="220">
          <cell r="E220" t="str">
            <v>-</v>
          </cell>
        </row>
        <row r="222">
          <cell r="E222">
            <v>547</v>
          </cell>
        </row>
        <row r="224">
          <cell r="E224">
            <v>4195</v>
          </cell>
        </row>
        <row r="226">
          <cell r="E226">
            <v>540</v>
          </cell>
        </row>
        <row r="228">
          <cell r="E228">
            <v>3017</v>
          </cell>
        </row>
        <row r="231">
          <cell r="E231">
            <v>38011</v>
          </cell>
        </row>
        <row r="233">
          <cell r="E233">
            <v>2630</v>
          </cell>
        </row>
        <row r="234">
          <cell r="E234">
            <v>83</v>
          </cell>
        </row>
        <row r="235">
          <cell r="E235">
            <v>1774</v>
          </cell>
        </row>
        <row r="236">
          <cell r="E236">
            <v>3655</v>
          </cell>
        </row>
        <row r="237">
          <cell r="E237">
            <v>1739</v>
          </cell>
        </row>
        <row r="238">
          <cell r="E238">
            <v>4333</v>
          </cell>
        </row>
        <row r="239">
          <cell r="E239">
            <v>747</v>
          </cell>
        </row>
        <row r="240">
          <cell r="E240">
            <v>1733</v>
          </cell>
        </row>
        <row r="241">
          <cell r="E241">
            <v>1338</v>
          </cell>
        </row>
        <row r="242">
          <cell r="E242">
            <v>1358</v>
          </cell>
        </row>
        <row r="243">
          <cell r="E243">
            <v>5655</v>
          </cell>
        </row>
        <row r="244">
          <cell r="E244">
            <v>7095</v>
          </cell>
        </row>
        <row r="245">
          <cell r="E245">
            <v>303</v>
          </cell>
        </row>
        <row r="246">
          <cell r="E246">
            <v>4541</v>
          </cell>
        </row>
        <row r="247">
          <cell r="E247" t="str">
            <v>รื้อถอน</v>
          </cell>
        </row>
        <row r="248">
          <cell r="E248">
            <v>21048</v>
          </cell>
        </row>
        <row r="249">
          <cell r="E249">
            <v>624</v>
          </cell>
        </row>
        <row r="251">
          <cell r="E251">
            <v>66791</v>
          </cell>
        </row>
        <row r="253">
          <cell r="E253">
            <v>7631</v>
          </cell>
        </row>
        <row r="254">
          <cell r="E254">
            <v>89550</v>
          </cell>
        </row>
        <row r="256">
          <cell r="E256" t="str">
            <v>รื้อถอน</v>
          </cell>
        </row>
        <row r="257">
          <cell r="E257">
            <v>571</v>
          </cell>
        </row>
        <row r="259">
          <cell r="E259">
            <v>94345</v>
          </cell>
        </row>
        <row r="260">
          <cell r="E260" t="str">
            <v>ยังไม่เปิด</v>
          </cell>
        </row>
        <row r="261">
          <cell r="E261">
            <v>59112</v>
          </cell>
        </row>
        <row r="262">
          <cell r="E262">
            <v>1437</v>
          </cell>
        </row>
        <row r="264">
          <cell r="E264">
            <v>47267</v>
          </cell>
        </row>
        <row r="265">
          <cell r="E265">
            <v>112</v>
          </cell>
        </row>
        <row r="266">
          <cell r="E266">
            <v>43833</v>
          </cell>
        </row>
        <row r="267">
          <cell r="E267">
            <v>49700</v>
          </cell>
        </row>
        <row r="268">
          <cell r="E268">
            <v>1595</v>
          </cell>
        </row>
        <row r="269">
          <cell r="E269">
            <v>2226</v>
          </cell>
        </row>
        <row r="270">
          <cell r="E270">
            <v>102</v>
          </cell>
        </row>
        <row r="271">
          <cell r="E271">
            <v>1309</v>
          </cell>
        </row>
        <row r="272">
          <cell r="E272">
            <v>1123</v>
          </cell>
        </row>
        <row r="274">
          <cell r="E274">
            <v>0</v>
          </cell>
        </row>
        <row r="276">
          <cell r="E276">
            <v>0</v>
          </cell>
        </row>
        <row r="277">
          <cell r="E277">
            <v>0</v>
          </cell>
        </row>
      </sheetData>
      <sheetData sheetId="11">
        <row r="6">
          <cell r="E6">
            <v>21543</v>
          </cell>
        </row>
        <row r="7">
          <cell r="E7">
            <v>692</v>
          </cell>
        </row>
        <row r="9">
          <cell r="E9">
            <v>2578</v>
          </cell>
        </row>
        <row r="10">
          <cell r="E10">
            <v>252</v>
          </cell>
        </row>
        <row r="12">
          <cell r="E12">
            <v>6138</v>
          </cell>
        </row>
        <row r="13">
          <cell r="E13">
            <v>71997</v>
          </cell>
        </row>
        <row r="14">
          <cell r="E14">
            <v>608</v>
          </cell>
        </row>
        <row r="15">
          <cell r="E15">
            <v>1859</v>
          </cell>
        </row>
        <row r="16">
          <cell r="E16">
            <v>0.9</v>
          </cell>
        </row>
        <row r="17">
          <cell r="E17">
            <v>32779</v>
          </cell>
        </row>
        <row r="19">
          <cell r="E19">
            <v>8059</v>
          </cell>
        </row>
        <row r="21">
          <cell r="E21">
            <v>745</v>
          </cell>
        </row>
        <row r="24">
          <cell r="E24">
            <v>2476</v>
          </cell>
        </row>
        <row r="25">
          <cell r="E25">
            <v>3874</v>
          </cell>
        </row>
        <row r="26">
          <cell r="E26">
            <v>9615</v>
          </cell>
        </row>
        <row r="28">
          <cell r="E28">
            <v>9333</v>
          </cell>
        </row>
        <row r="29">
          <cell r="E29">
            <v>1656</v>
          </cell>
        </row>
        <row r="31">
          <cell r="E31">
            <v>559</v>
          </cell>
        </row>
        <row r="32">
          <cell r="E32">
            <v>9025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>
            <v>285</v>
          </cell>
        </row>
        <row r="41">
          <cell r="E41">
            <v>3898</v>
          </cell>
        </row>
        <row r="42">
          <cell r="E42">
            <v>7173</v>
          </cell>
        </row>
        <row r="43">
          <cell r="E43">
            <v>3691</v>
          </cell>
        </row>
        <row r="44">
          <cell r="E44">
            <v>1195</v>
          </cell>
        </row>
        <row r="45">
          <cell r="E45">
            <v>87501</v>
          </cell>
        </row>
        <row r="46">
          <cell r="E46">
            <v>47222</v>
          </cell>
        </row>
        <row r="47">
          <cell r="E47">
            <v>107</v>
          </cell>
        </row>
        <row r="48">
          <cell r="E48">
            <v>2004</v>
          </cell>
        </row>
        <row r="49">
          <cell r="E49">
            <v>13152</v>
          </cell>
        </row>
        <row r="50">
          <cell r="E50">
            <v>73</v>
          </cell>
        </row>
        <row r="51">
          <cell r="E51">
            <v>64</v>
          </cell>
        </row>
        <row r="52">
          <cell r="E52">
            <v>5285</v>
          </cell>
        </row>
        <row r="53">
          <cell r="E53">
            <v>7373</v>
          </cell>
        </row>
        <row r="54">
          <cell r="E54">
            <v>8715</v>
          </cell>
        </row>
        <row r="55">
          <cell r="E55">
            <v>2950</v>
          </cell>
        </row>
        <row r="56">
          <cell r="E56">
            <v>14575</v>
          </cell>
        </row>
        <row r="57">
          <cell r="E57">
            <v>5502</v>
          </cell>
        </row>
        <row r="58">
          <cell r="E58">
            <v>6448</v>
          </cell>
        </row>
        <row r="59">
          <cell r="E59">
            <v>2903</v>
          </cell>
        </row>
        <row r="60">
          <cell r="E60">
            <v>6958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4991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4476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5848</v>
          </cell>
        </row>
        <row r="71">
          <cell r="E71">
            <v>4167</v>
          </cell>
        </row>
        <row r="72">
          <cell r="E72">
            <v>7066</v>
          </cell>
        </row>
        <row r="73">
          <cell r="E73">
            <v>5266</v>
          </cell>
        </row>
        <row r="74">
          <cell r="E74">
            <v>5067</v>
          </cell>
        </row>
        <row r="75">
          <cell r="E75">
            <v>261</v>
          </cell>
        </row>
        <row r="76">
          <cell r="E76">
            <v>1430</v>
          </cell>
        </row>
        <row r="77">
          <cell r="E77">
            <v>9060</v>
          </cell>
        </row>
        <row r="78">
          <cell r="E78">
            <v>3106</v>
          </cell>
        </row>
        <row r="79">
          <cell r="E79">
            <v>2560</v>
          </cell>
        </row>
        <row r="80">
          <cell r="E80">
            <v>49634</v>
          </cell>
        </row>
        <row r="81">
          <cell r="E81">
            <v>131</v>
          </cell>
        </row>
        <row r="82">
          <cell r="E82" t="str">
            <v>ยังไม่เปิด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1017</v>
          </cell>
        </row>
        <row r="102">
          <cell r="E102">
            <v>4552</v>
          </cell>
        </row>
        <row r="103">
          <cell r="E103">
            <v>4099</v>
          </cell>
        </row>
        <row r="104">
          <cell r="E104">
            <v>3631</v>
          </cell>
        </row>
        <row r="107">
          <cell r="E107">
            <v>7493</v>
          </cell>
        </row>
        <row r="108">
          <cell r="E108">
            <v>5362</v>
          </cell>
        </row>
        <row r="110">
          <cell r="E110">
            <v>7633</v>
          </cell>
        </row>
        <row r="111">
          <cell r="E111">
            <v>3663</v>
          </cell>
        </row>
        <row r="113">
          <cell r="E113">
            <v>3565</v>
          </cell>
        </row>
        <row r="114">
          <cell r="E114">
            <v>373</v>
          </cell>
        </row>
        <row r="116">
          <cell r="E116">
            <v>12292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5049</v>
          </cell>
        </row>
        <row r="122">
          <cell r="E122">
            <v>4408</v>
          </cell>
        </row>
        <row r="123">
          <cell r="E123">
            <v>7834</v>
          </cell>
        </row>
        <row r="125">
          <cell r="E125">
            <v>8364</v>
          </cell>
        </row>
        <row r="126">
          <cell r="E126">
            <v>6802</v>
          </cell>
        </row>
        <row r="128">
          <cell r="E128">
            <v>3051</v>
          </cell>
        </row>
        <row r="129">
          <cell r="E129">
            <v>160</v>
          </cell>
        </row>
        <row r="132">
          <cell r="E132">
            <v>6544</v>
          </cell>
        </row>
        <row r="133">
          <cell r="E133">
            <v>196</v>
          </cell>
        </row>
        <row r="134">
          <cell r="E134">
            <v>263</v>
          </cell>
        </row>
        <row r="136">
          <cell r="E136">
            <v>155</v>
          </cell>
        </row>
        <row r="139">
          <cell r="E139">
            <v>5621</v>
          </cell>
        </row>
        <row r="142">
          <cell r="E142">
            <v>1257</v>
          </cell>
        </row>
        <row r="143">
          <cell r="E143">
            <v>2982</v>
          </cell>
        </row>
        <row r="144">
          <cell r="E144">
            <v>1139</v>
          </cell>
        </row>
        <row r="145">
          <cell r="E145">
            <v>147</v>
          </cell>
        </row>
        <row r="146">
          <cell r="E146">
            <v>1088</v>
          </cell>
        </row>
        <row r="147">
          <cell r="E147">
            <v>56</v>
          </cell>
        </row>
        <row r="148">
          <cell r="E148">
            <v>37894</v>
          </cell>
        </row>
        <row r="151">
          <cell r="E151">
            <v>743</v>
          </cell>
        </row>
        <row r="152">
          <cell r="E152">
            <v>721</v>
          </cell>
        </row>
        <row r="153">
          <cell r="E153">
            <v>764</v>
          </cell>
        </row>
        <row r="154">
          <cell r="E154">
            <v>758</v>
          </cell>
        </row>
        <row r="156">
          <cell r="E156">
            <v>701</v>
          </cell>
        </row>
        <row r="157">
          <cell r="E157" t="str">
            <v>รื้อถอน</v>
          </cell>
        </row>
        <row r="158">
          <cell r="E158">
            <v>651</v>
          </cell>
        </row>
        <row r="160">
          <cell r="E160">
            <v>37285</v>
          </cell>
        </row>
        <row r="161">
          <cell r="E161">
            <v>723</v>
          </cell>
        </row>
        <row r="162">
          <cell r="E162">
            <v>1092</v>
          </cell>
        </row>
        <row r="163">
          <cell r="E163" t="str">
            <v>รื้อถอน</v>
          </cell>
        </row>
        <row r="164">
          <cell r="E164">
            <v>9737</v>
          </cell>
        </row>
        <row r="167">
          <cell r="E167">
            <v>4904</v>
          </cell>
        </row>
        <row r="168">
          <cell r="E168">
            <v>2421</v>
          </cell>
        </row>
        <row r="169">
          <cell r="E169" t="str">
            <v>รื้อถอน</v>
          </cell>
        </row>
        <row r="170">
          <cell r="E170">
            <v>711</v>
          </cell>
        </row>
        <row r="171">
          <cell r="E171">
            <v>6257</v>
          </cell>
        </row>
        <row r="172">
          <cell r="E172">
            <v>405</v>
          </cell>
        </row>
        <row r="173">
          <cell r="E173">
            <v>4092</v>
          </cell>
        </row>
        <row r="174">
          <cell r="E174">
            <v>2515</v>
          </cell>
        </row>
        <row r="175">
          <cell r="E175">
            <v>18779</v>
          </cell>
        </row>
        <row r="176">
          <cell r="E176">
            <v>55043</v>
          </cell>
        </row>
        <row r="178">
          <cell r="E178">
            <v>3050</v>
          </cell>
        </row>
        <row r="180">
          <cell r="E180">
            <v>4429</v>
          </cell>
        </row>
        <row r="181">
          <cell r="E181">
            <v>637</v>
          </cell>
        </row>
        <row r="182">
          <cell r="E182">
            <v>4666</v>
          </cell>
        </row>
        <row r="183">
          <cell r="E183">
            <v>961</v>
          </cell>
        </row>
        <row r="184">
          <cell r="E184">
            <v>5464</v>
          </cell>
        </row>
        <row r="185">
          <cell r="E185">
            <v>7081</v>
          </cell>
        </row>
        <row r="186">
          <cell r="E186">
            <v>1490</v>
          </cell>
        </row>
        <row r="189">
          <cell r="E189">
            <v>210</v>
          </cell>
        </row>
        <row r="190">
          <cell r="E190">
            <v>25870</v>
          </cell>
        </row>
        <row r="191">
          <cell r="E191">
            <v>4771</v>
          </cell>
        </row>
        <row r="194">
          <cell r="E194">
            <v>1071</v>
          </cell>
        </row>
        <row r="195">
          <cell r="E195">
            <v>205</v>
          </cell>
        </row>
        <row r="198">
          <cell r="E198">
            <v>7860</v>
          </cell>
        </row>
        <row r="199">
          <cell r="E199">
            <v>9464</v>
          </cell>
        </row>
        <row r="200">
          <cell r="E200">
            <v>8135</v>
          </cell>
        </row>
        <row r="201">
          <cell r="E201">
            <v>1331</v>
          </cell>
        </row>
        <row r="204">
          <cell r="E204">
            <v>2086</v>
          </cell>
        </row>
        <row r="205">
          <cell r="E205">
            <v>22297</v>
          </cell>
        </row>
        <row r="207">
          <cell r="E207">
            <v>4811</v>
          </cell>
        </row>
        <row r="209">
          <cell r="E209">
            <v>5075</v>
          </cell>
        </row>
        <row r="212">
          <cell r="E212">
            <v>1745</v>
          </cell>
        </row>
        <row r="215">
          <cell r="E215">
            <v>1881</v>
          </cell>
        </row>
        <row r="216">
          <cell r="E216">
            <v>263</v>
          </cell>
        </row>
        <row r="217">
          <cell r="E217">
            <v>393</v>
          </cell>
        </row>
        <row r="218">
          <cell r="E218">
            <v>61</v>
          </cell>
        </row>
        <row r="219">
          <cell r="E219">
            <v>3122</v>
          </cell>
        </row>
        <row r="222">
          <cell r="E222">
            <v>547</v>
          </cell>
        </row>
        <row r="224">
          <cell r="E224">
            <v>4195</v>
          </cell>
        </row>
        <row r="226">
          <cell r="E226">
            <v>540</v>
          </cell>
        </row>
        <row r="228">
          <cell r="E228">
            <v>3017</v>
          </cell>
        </row>
        <row r="231">
          <cell r="E231">
            <v>38187</v>
          </cell>
        </row>
        <row r="233">
          <cell r="E233">
            <v>3163</v>
          </cell>
        </row>
        <row r="234">
          <cell r="E234">
            <v>83</v>
          </cell>
        </row>
        <row r="235">
          <cell r="E235">
            <v>1774</v>
          </cell>
        </row>
        <row r="236">
          <cell r="E236">
            <v>3655</v>
          </cell>
        </row>
        <row r="237">
          <cell r="E237">
            <v>1739</v>
          </cell>
        </row>
        <row r="238">
          <cell r="E238">
            <v>4333</v>
          </cell>
        </row>
        <row r="239">
          <cell r="E239">
            <v>747</v>
          </cell>
        </row>
        <row r="240">
          <cell r="E240">
            <v>1733</v>
          </cell>
        </row>
        <row r="241">
          <cell r="E241">
            <v>1338</v>
          </cell>
        </row>
        <row r="242">
          <cell r="E242">
            <v>1358</v>
          </cell>
        </row>
        <row r="243">
          <cell r="E243">
            <v>5653</v>
          </cell>
        </row>
        <row r="244">
          <cell r="E244">
            <v>7095</v>
          </cell>
        </row>
        <row r="245">
          <cell r="E245">
            <v>304</v>
          </cell>
        </row>
        <row r="246">
          <cell r="E246">
            <v>4541</v>
          </cell>
        </row>
        <row r="247">
          <cell r="E247" t="str">
            <v>รื้อถอน</v>
          </cell>
        </row>
        <row r="248">
          <cell r="E248">
            <v>21696</v>
          </cell>
        </row>
        <row r="249">
          <cell r="E249">
            <v>624</v>
          </cell>
        </row>
        <row r="251">
          <cell r="E251">
            <v>67992</v>
          </cell>
        </row>
        <row r="253">
          <cell r="E253">
            <v>7657</v>
          </cell>
        </row>
        <row r="254">
          <cell r="E254">
            <v>95552</v>
          </cell>
        </row>
        <row r="256">
          <cell r="E256" t="str">
            <v>รื้อถอน</v>
          </cell>
        </row>
        <row r="257">
          <cell r="E257">
            <v>571</v>
          </cell>
        </row>
        <row r="259">
          <cell r="E259">
            <v>94637</v>
          </cell>
        </row>
        <row r="260">
          <cell r="E260" t="str">
            <v>ยังไม่เปิด</v>
          </cell>
        </row>
        <row r="261">
          <cell r="E261">
            <v>60558</v>
          </cell>
        </row>
        <row r="262">
          <cell r="E262">
            <v>1461</v>
          </cell>
        </row>
        <row r="264">
          <cell r="E264">
            <v>47267</v>
          </cell>
        </row>
        <row r="265">
          <cell r="E265">
            <v>112</v>
          </cell>
        </row>
        <row r="266">
          <cell r="E266">
            <v>45272</v>
          </cell>
        </row>
        <row r="267">
          <cell r="E267">
            <v>49959</v>
          </cell>
        </row>
        <row r="268">
          <cell r="E268">
            <v>2038</v>
          </cell>
        </row>
        <row r="269">
          <cell r="E269">
            <v>2309</v>
          </cell>
        </row>
        <row r="271">
          <cell r="E271">
            <v>1351</v>
          </cell>
        </row>
        <row r="272">
          <cell r="E272">
            <v>1129</v>
          </cell>
        </row>
        <row r="274">
          <cell r="E274">
            <v>1451</v>
          </cell>
        </row>
        <row r="276">
          <cell r="E276">
            <v>0</v>
          </cell>
        </row>
        <row r="277">
          <cell r="E277">
            <v>0</v>
          </cell>
        </row>
      </sheetData>
      <sheetData sheetId="12">
        <row r="6">
          <cell r="E6">
            <v>21659</v>
          </cell>
        </row>
        <row r="7">
          <cell r="E7">
            <v>692</v>
          </cell>
        </row>
        <row r="9">
          <cell r="E9">
            <v>2828</v>
          </cell>
        </row>
        <row r="10">
          <cell r="E10">
            <v>279</v>
          </cell>
        </row>
        <row r="12">
          <cell r="E12">
            <v>6138</v>
          </cell>
        </row>
        <row r="13">
          <cell r="E13">
            <v>72704</v>
          </cell>
        </row>
        <row r="14">
          <cell r="E14">
            <v>608</v>
          </cell>
        </row>
        <row r="15">
          <cell r="E15">
            <v>1925</v>
          </cell>
        </row>
        <row r="16">
          <cell r="E16">
            <v>0.9</v>
          </cell>
        </row>
        <row r="17">
          <cell r="E17">
            <v>34865</v>
          </cell>
        </row>
        <row r="19">
          <cell r="E19">
            <v>8652</v>
          </cell>
        </row>
        <row r="21">
          <cell r="E21">
            <v>745</v>
          </cell>
        </row>
        <row r="24">
          <cell r="E24">
            <v>2547</v>
          </cell>
        </row>
        <row r="25">
          <cell r="E25">
            <v>4083</v>
          </cell>
        </row>
        <row r="26">
          <cell r="E26">
            <v>9749</v>
          </cell>
        </row>
        <row r="28">
          <cell r="E28">
            <v>9408</v>
          </cell>
        </row>
        <row r="29">
          <cell r="E29">
            <v>2050</v>
          </cell>
        </row>
        <row r="31">
          <cell r="E31">
            <v>559</v>
          </cell>
        </row>
        <row r="32">
          <cell r="E32">
            <v>9182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>
            <v>285</v>
          </cell>
        </row>
        <row r="41">
          <cell r="E41">
            <v>3905</v>
          </cell>
        </row>
        <row r="42">
          <cell r="E42">
            <v>7444</v>
          </cell>
        </row>
        <row r="43">
          <cell r="E43">
            <v>3691</v>
          </cell>
        </row>
        <row r="44">
          <cell r="E44">
            <v>1489</v>
          </cell>
        </row>
        <row r="45">
          <cell r="E45">
            <v>88038</v>
          </cell>
        </row>
        <row r="46">
          <cell r="E46">
            <v>47222</v>
          </cell>
        </row>
        <row r="47">
          <cell r="E47">
            <v>141</v>
          </cell>
        </row>
        <row r="48">
          <cell r="E48">
            <v>2542</v>
          </cell>
        </row>
        <row r="49">
          <cell r="E49">
            <v>13203</v>
          </cell>
        </row>
        <row r="50">
          <cell r="E50">
            <v>92</v>
          </cell>
        </row>
        <row r="51">
          <cell r="E51">
            <v>107</v>
          </cell>
        </row>
        <row r="52">
          <cell r="E52">
            <v>6031</v>
          </cell>
        </row>
        <row r="53">
          <cell r="E53">
            <v>7524</v>
          </cell>
        </row>
        <row r="54">
          <cell r="E54">
            <v>8772</v>
          </cell>
        </row>
        <row r="55">
          <cell r="E55">
            <v>2966</v>
          </cell>
        </row>
        <row r="56">
          <cell r="E56">
            <v>14665</v>
          </cell>
        </row>
        <row r="57">
          <cell r="E57">
            <v>5650</v>
          </cell>
        </row>
        <row r="58">
          <cell r="E58">
            <v>6476</v>
          </cell>
        </row>
        <row r="59">
          <cell r="E59">
            <v>2921</v>
          </cell>
        </row>
        <row r="60">
          <cell r="E60">
            <v>7064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5016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4574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5864</v>
          </cell>
        </row>
        <row r="71">
          <cell r="E71">
            <v>4383</v>
          </cell>
        </row>
        <row r="72">
          <cell r="E72">
            <v>7219</v>
          </cell>
        </row>
        <row r="73">
          <cell r="E73">
            <v>5380</v>
          </cell>
        </row>
        <row r="74">
          <cell r="E74">
            <v>5130</v>
          </cell>
        </row>
        <row r="75">
          <cell r="E75">
            <v>261</v>
          </cell>
        </row>
        <row r="76">
          <cell r="E76">
            <v>1431</v>
          </cell>
        </row>
        <row r="77">
          <cell r="E77">
            <v>9060</v>
          </cell>
        </row>
        <row r="78">
          <cell r="E78">
            <v>3126</v>
          </cell>
        </row>
        <row r="79">
          <cell r="E79">
            <v>2562</v>
          </cell>
        </row>
        <row r="80">
          <cell r="E80">
            <v>49680</v>
          </cell>
        </row>
        <row r="81">
          <cell r="E81">
            <v>163</v>
          </cell>
        </row>
        <row r="82">
          <cell r="E82" t="str">
            <v>ยังไม่เปิด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1021</v>
          </cell>
        </row>
        <row r="102">
          <cell r="E102">
            <v>4552</v>
          </cell>
        </row>
        <row r="103">
          <cell r="E103">
            <v>4099</v>
          </cell>
        </row>
        <row r="104">
          <cell r="E104">
            <v>3717</v>
          </cell>
        </row>
        <row r="107">
          <cell r="E107">
            <v>7521</v>
          </cell>
        </row>
        <row r="108">
          <cell r="E108">
            <v>5448</v>
          </cell>
        </row>
        <row r="110">
          <cell r="E110">
            <v>7636</v>
          </cell>
        </row>
        <row r="111">
          <cell r="E111">
            <v>3663</v>
          </cell>
        </row>
        <row r="113">
          <cell r="E113">
            <v>3577</v>
          </cell>
        </row>
        <row r="114">
          <cell r="E114">
            <v>373</v>
          </cell>
        </row>
        <row r="116">
          <cell r="E116">
            <v>12311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5049</v>
          </cell>
        </row>
        <row r="122">
          <cell r="E122">
            <v>4474</v>
          </cell>
        </row>
        <row r="123">
          <cell r="E123">
            <v>7834</v>
          </cell>
        </row>
        <row r="125">
          <cell r="E125">
            <v>8374</v>
          </cell>
        </row>
        <row r="126">
          <cell r="E126">
            <v>6982</v>
          </cell>
        </row>
        <row r="128">
          <cell r="E128">
            <v>3065</v>
          </cell>
        </row>
        <row r="129">
          <cell r="E129">
            <v>250</v>
          </cell>
        </row>
        <row r="132">
          <cell r="E132">
            <v>6544</v>
          </cell>
        </row>
        <row r="133">
          <cell r="E133">
            <v>196</v>
          </cell>
        </row>
        <row r="134">
          <cell r="E134">
            <v>263</v>
          </cell>
        </row>
        <row r="136">
          <cell r="E136">
            <v>195</v>
          </cell>
        </row>
        <row r="139">
          <cell r="E139">
            <v>5621</v>
          </cell>
        </row>
        <row r="142">
          <cell r="E142">
            <v>1257</v>
          </cell>
        </row>
        <row r="143">
          <cell r="E143">
            <v>2982</v>
          </cell>
        </row>
        <row r="144">
          <cell r="E144">
            <v>1568</v>
          </cell>
        </row>
        <row r="145">
          <cell r="E145">
            <v>147</v>
          </cell>
        </row>
        <row r="146">
          <cell r="E146">
            <v>1088</v>
          </cell>
        </row>
        <row r="147">
          <cell r="E147">
            <v>56</v>
          </cell>
        </row>
        <row r="148">
          <cell r="E148">
            <v>37894</v>
          </cell>
        </row>
        <row r="151">
          <cell r="E151">
            <v>743</v>
          </cell>
        </row>
        <row r="152">
          <cell r="E152">
            <v>721</v>
          </cell>
        </row>
        <row r="153">
          <cell r="E153">
            <v>807</v>
          </cell>
        </row>
        <row r="154">
          <cell r="E154">
            <v>808</v>
          </cell>
        </row>
        <row r="156">
          <cell r="E156">
            <v>701</v>
          </cell>
        </row>
        <row r="157">
          <cell r="E157" t="str">
            <v>รื้อถอน</v>
          </cell>
        </row>
        <row r="158">
          <cell r="E158">
            <v>700</v>
          </cell>
        </row>
        <row r="160">
          <cell r="E160">
            <v>38554</v>
          </cell>
        </row>
        <row r="161">
          <cell r="E161">
            <v>723</v>
          </cell>
        </row>
        <row r="162">
          <cell r="E162">
            <v>1174</v>
          </cell>
        </row>
        <row r="163">
          <cell r="E163" t="str">
            <v>รื้อถอน</v>
          </cell>
        </row>
        <row r="164">
          <cell r="E164">
            <v>10307</v>
          </cell>
        </row>
        <row r="167">
          <cell r="E167">
            <v>4967</v>
          </cell>
        </row>
        <row r="168">
          <cell r="E168">
            <v>2467</v>
          </cell>
        </row>
        <row r="169">
          <cell r="E169" t="str">
            <v>รื้อถอน</v>
          </cell>
        </row>
        <row r="170">
          <cell r="E170">
            <v>711</v>
          </cell>
        </row>
        <row r="171">
          <cell r="E171">
            <v>6396</v>
          </cell>
        </row>
        <row r="172">
          <cell r="E172">
            <v>578</v>
          </cell>
        </row>
        <row r="173">
          <cell r="E173">
            <v>4158</v>
          </cell>
        </row>
        <row r="174">
          <cell r="E174">
            <v>2516</v>
          </cell>
        </row>
        <row r="175">
          <cell r="E175">
            <v>22601</v>
          </cell>
        </row>
        <row r="176">
          <cell r="E176">
            <v>58218</v>
          </cell>
        </row>
        <row r="178">
          <cell r="E178">
            <v>3246</v>
          </cell>
        </row>
        <row r="180">
          <cell r="E180">
            <v>4613</v>
          </cell>
        </row>
        <row r="181">
          <cell r="E181">
            <v>637</v>
          </cell>
        </row>
        <row r="182">
          <cell r="E182">
            <v>4862</v>
          </cell>
        </row>
        <row r="183">
          <cell r="E183">
            <v>1008</v>
          </cell>
        </row>
        <row r="184">
          <cell r="E184">
            <v>5464</v>
          </cell>
        </row>
        <row r="185">
          <cell r="E185">
            <v>7355</v>
          </cell>
        </row>
        <row r="186">
          <cell r="E186">
            <v>1490</v>
          </cell>
        </row>
        <row r="189">
          <cell r="E189">
            <v>210</v>
          </cell>
        </row>
        <row r="190">
          <cell r="E190">
            <v>25870</v>
          </cell>
        </row>
        <row r="191">
          <cell r="E191">
            <v>4841</v>
          </cell>
        </row>
        <row r="194">
          <cell r="E194">
            <v>1115</v>
          </cell>
        </row>
        <row r="195">
          <cell r="E195">
            <v>205</v>
          </cell>
        </row>
        <row r="198">
          <cell r="E198">
            <v>7860</v>
          </cell>
        </row>
        <row r="199">
          <cell r="E199">
            <v>9464</v>
          </cell>
        </row>
        <row r="200">
          <cell r="E200">
            <v>8135</v>
          </cell>
        </row>
        <row r="201">
          <cell r="E201">
            <v>1331</v>
          </cell>
        </row>
        <row r="204">
          <cell r="E204">
            <v>2181</v>
          </cell>
        </row>
        <row r="205">
          <cell r="E205">
            <v>23075</v>
          </cell>
        </row>
        <row r="207">
          <cell r="E207">
            <v>4811</v>
          </cell>
        </row>
        <row r="209">
          <cell r="E209">
            <v>5589</v>
          </cell>
        </row>
        <row r="212">
          <cell r="E212">
            <v>1745</v>
          </cell>
        </row>
        <row r="215">
          <cell r="E215">
            <v>1881</v>
          </cell>
        </row>
        <row r="216">
          <cell r="E216">
            <v>263</v>
          </cell>
        </row>
        <row r="217">
          <cell r="E217">
            <v>393</v>
          </cell>
        </row>
        <row r="218">
          <cell r="E218">
            <v>61</v>
          </cell>
        </row>
        <row r="219">
          <cell r="E219">
            <v>3146</v>
          </cell>
        </row>
        <row r="220">
          <cell r="E220" t="str">
            <v>-</v>
          </cell>
        </row>
        <row r="222">
          <cell r="E222">
            <v>547</v>
          </cell>
        </row>
        <row r="224">
          <cell r="E224">
            <v>4195</v>
          </cell>
        </row>
        <row r="226">
          <cell r="E226">
            <v>540</v>
          </cell>
        </row>
        <row r="228">
          <cell r="E228">
            <v>3017</v>
          </cell>
        </row>
        <row r="231">
          <cell r="E231">
            <v>38376</v>
          </cell>
        </row>
        <row r="233">
          <cell r="E233">
            <v>3715</v>
          </cell>
        </row>
        <row r="234">
          <cell r="E234">
            <v>83</v>
          </cell>
        </row>
        <row r="235">
          <cell r="E235">
            <v>1774</v>
          </cell>
        </row>
        <row r="236">
          <cell r="E236">
            <v>3655</v>
          </cell>
        </row>
        <row r="237">
          <cell r="E237">
            <v>1739</v>
          </cell>
        </row>
        <row r="238">
          <cell r="E238">
            <v>4333</v>
          </cell>
        </row>
        <row r="239">
          <cell r="E239">
            <v>747</v>
          </cell>
        </row>
        <row r="240">
          <cell r="E240">
            <v>1733</v>
          </cell>
        </row>
        <row r="241">
          <cell r="E241">
            <v>1338</v>
          </cell>
        </row>
        <row r="242">
          <cell r="E242">
            <v>1358</v>
          </cell>
        </row>
        <row r="243">
          <cell r="E243">
            <v>5653</v>
          </cell>
        </row>
        <row r="244">
          <cell r="E244">
            <v>7095</v>
          </cell>
        </row>
        <row r="245">
          <cell r="E245">
            <v>304</v>
          </cell>
        </row>
        <row r="246">
          <cell r="E246">
            <v>4541</v>
          </cell>
        </row>
        <row r="247">
          <cell r="E247" t="str">
            <v>รื้อถอน</v>
          </cell>
        </row>
        <row r="248">
          <cell r="E248">
            <v>22483</v>
          </cell>
        </row>
        <row r="249">
          <cell r="E249">
            <v>624</v>
          </cell>
        </row>
        <row r="251">
          <cell r="E251">
            <v>69367</v>
          </cell>
        </row>
        <row r="253">
          <cell r="E253">
            <v>7686</v>
          </cell>
        </row>
        <row r="254">
          <cell r="E254">
            <v>1419</v>
          </cell>
        </row>
        <row r="256">
          <cell r="E256" t="str">
            <v>รื้อถอน</v>
          </cell>
        </row>
        <row r="257">
          <cell r="E257">
            <v>571</v>
          </cell>
        </row>
        <row r="259">
          <cell r="E259">
            <v>95025</v>
          </cell>
        </row>
        <row r="260">
          <cell r="E260">
            <v>4</v>
          </cell>
        </row>
        <row r="261">
          <cell r="E261">
            <v>63567</v>
          </cell>
        </row>
        <row r="262">
          <cell r="E262">
            <v>1501</v>
          </cell>
        </row>
        <row r="264">
          <cell r="E264">
            <v>47267</v>
          </cell>
        </row>
        <row r="265">
          <cell r="E265">
            <v>208</v>
          </cell>
        </row>
        <row r="266">
          <cell r="E266">
            <v>47181</v>
          </cell>
        </row>
        <row r="267">
          <cell r="E267">
            <v>50182</v>
          </cell>
        </row>
        <row r="268">
          <cell r="E268">
            <v>2533</v>
          </cell>
        </row>
        <row r="269">
          <cell r="E269">
            <v>2380</v>
          </cell>
        </row>
        <row r="270">
          <cell r="E270" t="str">
            <v>เสร็จแล้ว</v>
          </cell>
        </row>
        <row r="271">
          <cell r="E271">
            <v>1375</v>
          </cell>
        </row>
        <row r="272">
          <cell r="E272">
            <v>1149</v>
          </cell>
        </row>
        <row r="274">
          <cell r="E274">
            <v>1884</v>
          </cell>
        </row>
        <row r="276">
          <cell r="E276">
            <v>7160</v>
          </cell>
        </row>
        <row r="277">
          <cell r="E277">
            <v>358</v>
          </cell>
        </row>
      </sheetData>
      <sheetData sheetId="13">
        <row r="6">
          <cell r="E6">
            <v>21747</v>
          </cell>
        </row>
        <row r="7">
          <cell r="E7">
            <v>692</v>
          </cell>
        </row>
        <row r="9">
          <cell r="E9">
            <v>3004</v>
          </cell>
        </row>
        <row r="10">
          <cell r="E10">
            <v>280</v>
          </cell>
        </row>
        <row r="12">
          <cell r="E12">
            <v>6179</v>
          </cell>
        </row>
        <row r="13">
          <cell r="E13">
            <v>73157</v>
          </cell>
        </row>
        <row r="14">
          <cell r="E14">
            <v>608</v>
          </cell>
        </row>
        <row r="15">
          <cell r="E15">
            <v>2032</v>
          </cell>
        </row>
        <row r="16">
          <cell r="E16" t="str">
            <v>รื้อถอน</v>
          </cell>
        </row>
        <row r="17">
          <cell r="E17">
            <v>36507</v>
          </cell>
        </row>
        <row r="19">
          <cell r="E19">
            <v>9012</v>
          </cell>
        </row>
        <row r="21">
          <cell r="E21">
            <v>745</v>
          </cell>
        </row>
        <row r="24">
          <cell r="E24">
            <v>2612</v>
          </cell>
        </row>
        <row r="25">
          <cell r="E25">
            <v>4248</v>
          </cell>
        </row>
        <row r="26">
          <cell r="E26">
            <v>9872</v>
          </cell>
        </row>
        <row r="28">
          <cell r="E28">
            <v>9468</v>
          </cell>
        </row>
        <row r="29">
          <cell r="E29">
            <v>2403</v>
          </cell>
        </row>
        <row r="31">
          <cell r="E31">
            <v>559</v>
          </cell>
        </row>
        <row r="32">
          <cell r="E32">
            <v>9242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>
            <v>285</v>
          </cell>
        </row>
        <row r="41">
          <cell r="E41">
            <v>3917</v>
          </cell>
        </row>
        <row r="42">
          <cell r="E42">
            <v>7709</v>
          </cell>
        </row>
        <row r="43">
          <cell r="E43">
            <v>3701</v>
          </cell>
        </row>
        <row r="44">
          <cell r="E44">
            <v>1780</v>
          </cell>
        </row>
        <row r="45">
          <cell r="E45">
            <v>88547</v>
          </cell>
        </row>
        <row r="46">
          <cell r="E46">
            <v>47250</v>
          </cell>
        </row>
        <row r="47">
          <cell r="E47">
            <v>182</v>
          </cell>
        </row>
        <row r="48">
          <cell r="E48">
            <v>3040</v>
          </cell>
        </row>
        <row r="49">
          <cell r="E49">
            <v>13271</v>
          </cell>
        </row>
        <row r="50">
          <cell r="E50">
            <v>137</v>
          </cell>
        </row>
        <row r="51">
          <cell r="E51">
            <v>215</v>
          </cell>
        </row>
        <row r="52">
          <cell r="E52">
            <v>6821</v>
          </cell>
        </row>
        <row r="53">
          <cell r="E53">
            <v>7825</v>
          </cell>
        </row>
        <row r="54">
          <cell r="E54">
            <v>8886</v>
          </cell>
        </row>
        <row r="55">
          <cell r="E55">
            <v>2988</v>
          </cell>
        </row>
        <row r="56">
          <cell r="E56">
            <v>14846</v>
          </cell>
        </row>
        <row r="57">
          <cell r="E57">
            <v>5878</v>
          </cell>
        </row>
        <row r="58">
          <cell r="E58">
            <v>6522</v>
          </cell>
        </row>
        <row r="59">
          <cell r="E59">
            <v>2965</v>
          </cell>
        </row>
        <row r="60">
          <cell r="E60">
            <v>7208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5042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4658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5901</v>
          </cell>
        </row>
        <row r="71">
          <cell r="E71">
            <v>4626</v>
          </cell>
        </row>
        <row r="72">
          <cell r="E72">
            <v>7363</v>
          </cell>
        </row>
        <row r="73">
          <cell r="E73">
            <v>5489</v>
          </cell>
        </row>
        <row r="74">
          <cell r="E74">
            <v>5189</v>
          </cell>
        </row>
        <row r="75">
          <cell r="E75">
            <v>261</v>
          </cell>
        </row>
        <row r="76">
          <cell r="E76">
            <v>1439</v>
          </cell>
        </row>
        <row r="77">
          <cell r="E77">
            <v>9060</v>
          </cell>
        </row>
        <row r="78">
          <cell r="E78">
            <v>3147.2</v>
          </cell>
        </row>
        <row r="79">
          <cell r="E79">
            <v>2563</v>
          </cell>
        </row>
        <row r="80">
          <cell r="E80">
            <v>50184</v>
          </cell>
        </row>
        <row r="81">
          <cell r="E81">
            <v>163</v>
          </cell>
        </row>
        <row r="82">
          <cell r="E82">
            <v>231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1028</v>
          </cell>
        </row>
        <row r="102">
          <cell r="E102">
            <v>4552</v>
          </cell>
        </row>
        <row r="103">
          <cell r="E103">
            <v>4099</v>
          </cell>
        </row>
        <row r="104">
          <cell r="E104">
            <v>3823</v>
          </cell>
        </row>
        <row r="107">
          <cell r="E107">
            <v>7629</v>
          </cell>
        </row>
        <row r="108">
          <cell r="E108">
            <v>5556</v>
          </cell>
        </row>
        <row r="110">
          <cell r="E110">
            <v>7639</v>
          </cell>
        </row>
        <row r="111">
          <cell r="E111">
            <v>3820</v>
          </cell>
        </row>
        <row r="113">
          <cell r="E113">
            <v>3588</v>
          </cell>
        </row>
        <row r="114">
          <cell r="E114">
            <v>373</v>
          </cell>
        </row>
        <row r="116">
          <cell r="E116">
            <v>12338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5049</v>
          </cell>
        </row>
        <row r="122">
          <cell r="E122">
            <v>4510</v>
          </cell>
        </row>
        <row r="123">
          <cell r="E123">
            <v>7834</v>
          </cell>
        </row>
        <row r="125">
          <cell r="E125">
            <v>8374</v>
          </cell>
        </row>
        <row r="126">
          <cell r="E126">
            <v>7140</v>
          </cell>
        </row>
        <row r="128">
          <cell r="E128">
            <v>3175</v>
          </cell>
        </row>
        <row r="129">
          <cell r="E129">
            <v>411</v>
          </cell>
        </row>
        <row r="132">
          <cell r="E132">
            <v>6544</v>
          </cell>
        </row>
        <row r="133">
          <cell r="E133">
            <v>196</v>
          </cell>
        </row>
        <row r="134">
          <cell r="E134">
            <v>284</v>
          </cell>
        </row>
        <row r="136">
          <cell r="E136">
            <v>239</v>
          </cell>
        </row>
        <row r="139">
          <cell r="E139">
            <v>5678</v>
          </cell>
        </row>
        <row r="142">
          <cell r="E142">
            <v>1257</v>
          </cell>
        </row>
        <row r="143">
          <cell r="E143">
            <v>2982</v>
          </cell>
        </row>
        <row r="144">
          <cell r="E144">
            <v>1568</v>
          </cell>
        </row>
        <row r="145">
          <cell r="E145">
            <v>147</v>
          </cell>
        </row>
        <row r="146">
          <cell r="E146">
            <v>1088</v>
          </cell>
        </row>
        <row r="147">
          <cell r="E147">
            <v>56</v>
          </cell>
        </row>
        <row r="148">
          <cell r="E148">
            <v>37894</v>
          </cell>
        </row>
        <row r="151">
          <cell r="E151">
            <v>743</v>
          </cell>
        </row>
        <row r="152">
          <cell r="E152">
            <v>721</v>
          </cell>
        </row>
        <row r="153">
          <cell r="E153">
            <v>845</v>
          </cell>
        </row>
        <row r="154">
          <cell r="E154">
            <v>853</v>
          </cell>
        </row>
        <row r="156">
          <cell r="E156">
            <v>701</v>
          </cell>
        </row>
        <row r="157">
          <cell r="E157" t="str">
            <v>รื้อถอน</v>
          </cell>
        </row>
        <row r="158">
          <cell r="E158">
            <v>738</v>
          </cell>
        </row>
        <row r="160">
          <cell r="E160">
            <v>39563</v>
          </cell>
        </row>
        <row r="161">
          <cell r="E161">
            <v>723</v>
          </cell>
        </row>
        <row r="162">
          <cell r="E162">
            <v>1241</v>
          </cell>
        </row>
        <row r="163">
          <cell r="E163" t="str">
            <v>รื้อถอน</v>
          </cell>
        </row>
        <row r="164">
          <cell r="E164">
            <v>10912</v>
          </cell>
        </row>
        <row r="167">
          <cell r="E167">
            <v>5066</v>
          </cell>
        </row>
        <row r="168">
          <cell r="E168">
            <v>2490</v>
          </cell>
        </row>
        <row r="169">
          <cell r="E169" t="str">
            <v>รื้อถอน</v>
          </cell>
        </row>
        <row r="170">
          <cell r="E170">
            <v>786</v>
          </cell>
        </row>
        <row r="171">
          <cell r="E171">
            <v>6511</v>
          </cell>
        </row>
        <row r="172">
          <cell r="E172">
            <v>715</v>
          </cell>
        </row>
        <row r="173">
          <cell r="E173">
            <v>4229</v>
          </cell>
        </row>
        <row r="174">
          <cell r="E174">
            <v>2519</v>
          </cell>
        </row>
        <row r="175">
          <cell r="E175">
            <v>26150</v>
          </cell>
        </row>
        <row r="176">
          <cell r="E176">
            <v>61674</v>
          </cell>
        </row>
        <row r="178">
          <cell r="E178">
            <v>3409</v>
          </cell>
        </row>
        <row r="180">
          <cell r="E180">
            <v>4802</v>
          </cell>
        </row>
        <row r="181">
          <cell r="E181">
            <v>716</v>
          </cell>
        </row>
        <row r="182">
          <cell r="E182">
            <v>5015</v>
          </cell>
        </row>
        <row r="183">
          <cell r="E183">
            <v>1051</v>
          </cell>
        </row>
        <row r="184">
          <cell r="E184">
            <v>5464</v>
          </cell>
        </row>
        <row r="185">
          <cell r="E185">
            <v>7578</v>
          </cell>
        </row>
        <row r="186">
          <cell r="E186">
            <v>1490</v>
          </cell>
        </row>
        <row r="189">
          <cell r="E189">
            <v>210</v>
          </cell>
        </row>
        <row r="190">
          <cell r="E190">
            <v>25870</v>
          </cell>
        </row>
        <row r="191">
          <cell r="E191">
            <v>4841</v>
          </cell>
        </row>
        <row r="194">
          <cell r="E194">
            <v>1151</v>
          </cell>
        </row>
        <row r="195">
          <cell r="E195">
            <v>205</v>
          </cell>
        </row>
        <row r="198">
          <cell r="E198">
            <v>7860</v>
          </cell>
        </row>
        <row r="199">
          <cell r="E199">
            <v>9464</v>
          </cell>
        </row>
        <row r="200">
          <cell r="E200">
            <v>8158</v>
          </cell>
        </row>
        <row r="201">
          <cell r="E201">
            <v>1331</v>
          </cell>
        </row>
        <row r="204">
          <cell r="E204">
            <v>2255</v>
          </cell>
        </row>
        <row r="205">
          <cell r="E205">
            <v>23654</v>
          </cell>
        </row>
        <row r="207">
          <cell r="E207">
            <v>4811</v>
          </cell>
        </row>
        <row r="209">
          <cell r="E209">
            <v>5967</v>
          </cell>
        </row>
        <row r="212">
          <cell r="E212">
            <v>3036</v>
          </cell>
        </row>
        <row r="215">
          <cell r="E215">
            <v>1881</v>
          </cell>
        </row>
        <row r="216">
          <cell r="E216">
            <v>263</v>
          </cell>
        </row>
        <row r="217">
          <cell r="E217">
            <v>393</v>
          </cell>
        </row>
        <row r="218">
          <cell r="E218">
            <v>61</v>
          </cell>
        </row>
        <row r="219">
          <cell r="E219">
            <v>3160</v>
          </cell>
        </row>
        <row r="220">
          <cell r="E220" t="str">
            <v>-</v>
          </cell>
        </row>
        <row r="222">
          <cell r="E222">
            <v>547</v>
          </cell>
        </row>
        <row r="224">
          <cell r="E224">
            <v>4195</v>
          </cell>
        </row>
        <row r="226">
          <cell r="E226">
            <v>540</v>
          </cell>
        </row>
        <row r="228">
          <cell r="E228">
            <v>3017</v>
          </cell>
        </row>
        <row r="231">
          <cell r="E231">
            <v>38515</v>
          </cell>
        </row>
        <row r="233">
          <cell r="E233">
            <v>4194</v>
          </cell>
        </row>
        <row r="234">
          <cell r="E234">
            <v>83</v>
          </cell>
        </row>
        <row r="235">
          <cell r="E235">
            <v>1774</v>
          </cell>
        </row>
        <row r="236">
          <cell r="E236">
            <v>3655</v>
          </cell>
        </row>
        <row r="237">
          <cell r="E237">
            <v>1739</v>
          </cell>
        </row>
        <row r="238">
          <cell r="E238">
            <v>4333</v>
          </cell>
        </row>
        <row r="239">
          <cell r="E239">
            <v>747</v>
          </cell>
        </row>
        <row r="240">
          <cell r="E240">
            <v>1733</v>
          </cell>
        </row>
        <row r="241">
          <cell r="E241">
            <v>1338</v>
          </cell>
        </row>
        <row r="242">
          <cell r="E242">
            <v>1358</v>
          </cell>
        </row>
        <row r="243">
          <cell r="E243">
            <v>5653</v>
          </cell>
        </row>
        <row r="244">
          <cell r="E244">
            <v>7095</v>
          </cell>
        </row>
        <row r="245">
          <cell r="E245">
            <v>304</v>
          </cell>
        </row>
        <row r="246">
          <cell r="E246">
            <v>4541</v>
          </cell>
        </row>
        <row r="247">
          <cell r="E247" t="str">
            <v>รื้อถอน</v>
          </cell>
        </row>
        <row r="248">
          <cell r="E248">
            <v>22817</v>
          </cell>
        </row>
        <row r="249">
          <cell r="E249">
            <v>624</v>
          </cell>
        </row>
        <row r="251">
          <cell r="E251">
            <v>70184</v>
          </cell>
        </row>
        <row r="253">
          <cell r="E253">
            <v>7723</v>
          </cell>
        </row>
        <row r="254">
          <cell r="E254">
            <v>6161</v>
          </cell>
        </row>
        <row r="256">
          <cell r="E256" t="str">
            <v>รื้อถอน</v>
          </cell>
        </row>
        <row r="257">
          <cell r="E257">
            <v>571</v>
          </cell>
        </row>
        <row r="259">
          <cell r="E259">
            <v>95085</v>
          </cell>
        </row>
        <row r="260">
          <cell r="E260">
            <v>4</v>
          </cell>
        </row>
        <row r="261">
          <cell r="E261">
            <v>64875</v>
          </cell>
        </row>
        <row r="262">
          <cell r="E262">
            <v>1522</v>
          </cell>
        </row>
        <row r="264">
          <cell r="E264">
            <v>47267</v>
          </cell>
        </row>
        <row r="265">
          <cell r="E265">
            <v>208</v>
          </cell>
        </row>
        <row r="266">
          <cell r="E266">
            <v>48308</v>
          </cell>
        </row>
        <row r="267">
          <cell r="E267">
            <v>50318</v>
          </cell>
        </row>
        <row r="268">
          <cell r="E268">
            <v>2535</v>
          </cell>
        </row>
        <row r="269">
          <cell r="E269">
            <v>2446</v>
          </cell>
        </row>
        <row r="270">
          <cell r="E270" t="str">
            <v>เสร็จแล้ว</v>
          </cell>
        </row>
        <row r="271">
          <cell r="E271">
            <v>1424</v>
          </cell>
        </row>
        <row r="272">
          <cell r="E272" t="str">
            <v>เสร็จแล้ว</v>
          </cell>
        </row>
        <row r="274">
          <cell r="E274">
            <v>1962</v>
          </cell>
        </row>
        <row r="276">
          <cell r="E276">
            <v>7160</v>
          </cell>
        </row>
        <row r="277">
          <cell r="E277">
            <v>358</v>
          </cell>
        </row>
      </sheetData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282"/>
  <sheetViews>
    <sheetView showGridLines="0" tabSelected="1" view="pageBreakPreview" zoomScaleNormal="100" zoomScaleSheetLayoutView="100" workbookViewId="0">
      <pane xSplit="7632" ySplit="1716" topLeftCell="H208" activePane="bottomLeft"/>
      <selection pane="topRight" activeCell="D2" sqref="D2"/>
      <selection pane="bottomLeft" activeCell="B219" sqref="B219"/>
      <selection pane="bottomRight" activeCell="P284" sqref="P284"/>
    </sheetView>
  </sheetViews>
  <sheetFormatPr defaultColWidth="8.19921875" defaultRowHeight="20.399999999999999" x14ac:dyDescent="0.55000000000000004"/>
  <cols>
    <col min="1" max="1" width="6" style="54" customWidth="1"/>
    <col min="2" max="2" width="37.69921875" style="2" customWidth="1"/>
    <col min="3" max="3" width="4.3984375" style="3" customWidth="1"/>
    <col min="4" max="4" width="11.3984375" style="2" customWidth="1"/>
    <col min="5" max="5" width="9.09765625" style="2" hidden="1" customWidth="1"/>
    <col min="6" max="7" width="8.19921875" style="2" hidden="1" customWidth="1"/>
    <col min="8" max="43" width="8.19921875" style="2" customWidth="1"/>
    <col min="44" max="16384" width="8.19921875" style="2"/>
  </cols>
  <sheetData>
    <row r="1" spans="1:43" ht="31.5" customHeight="1" x14ac:dyDescent="0.6">
      <c r="A1" s="1" t="s">
        <v>0</v>
      </c>
    </row>
    <row r="2" spans="1:43" x14ac:dyDescent="0.55000000000000004">
      <c r="A2" s="4" t="s">
        <v>1</v>
      </c>
      <c r="B2" s="4" t="s">
        <v>2</v>
      </c>
      <c r="C2" s="5" t="s">
        <v>3</v>
      </c>
      <c r="D2" s="6" t="s">
        <v>4</v>
      </c>
      <c r="E2" s="7" t="str">
        <f>'[1]ธันวาคม 63 '!A1</f>
        <v>ธันวาคม 63</v>
      </c>
      <c r="F2" s="8"/>
      <c r="G2" s="9"/>
      <c r="H2" s="10" t="s">
        <v>5</v>
      </c>
      <c r="I2" s="8"/>
      <c r="J2" s="9"/>
      <c r="K2" s="10" t="s">
        <v>6</v>
      </c>
      <c r="L2" s="8"/>
      <c r="M2" s="9"/>
      <c r="N2" s="10" t="s">
        <v>7</v>
      </c>
      <c r="O2" s="8"/>
      <c r="P2" s="9"/>
      <c r="Q2" s="10" t="s">
        <v>8</v>
      </c>
      <c r="R2" s="8"/>
      <c r="S2" s="9"/>
      <c r="T2" s="10" t="s">
        <v>9</v>
      </c>
      <c r="U2" s="8"/>
      <c r="V2" s="9"/>
      <c r="W2" s="10" t="s">
        <v>10</v>
      </c>
      <c r="X2" s="8"/>
      <c r="Y2" s="9"/>
      <c r="Z2" s="10" t="s">
        <v>11</v>
      </c>
      <c r="AA2" s="8"/>
      <c r="AB2" s="9"/>
      <c r="AC2" s="10" t="s">
        <v>12</v>
      </c>
      <c r="AD2" s="8"/>
      <c r="AE2" s="9"/>
      <c r="AF2" s="11" t="s">
        <v>13</v>
      </c>
      <c r="AG2" s="8"/>
      <c r="AH2" s="9"/>
      <c r="AI2" s="10" t="s">
        <v>14</v>
      </c>
      <c r="AJ2" s="8"/>
      <c r="AK2" s="9"/>
      <c r="AL2" s="10" t="s">
        <v>15</v>
      </c>
      <c r="AM2" s="8"/>
      <c r="AN2" s="9"/>
      <c r="AO2" s="11" t="s">
        <v>16</v>
      </c>
      <c r="AP2" s="8"/>
      <c r="AQ2" s="9"/>
    </row>
    <row r="3" spans="1:43" x14ac:dyDescent="0.55000000000000004">
      <c r="A3" s="12"/>
      <c r="B3" s="12"/>
      <c r="C3" s="13" t="s">
        <v>17</v>
      </c>
      <c r="D3" s="14" t="s">
        <v>18</v>
      </c>
      <c r="E3" s="15" t="s">
        <v>19</v>
      </c>
      <c r="F3" s="15" t="s">
        <v>20</v>
      </c>
      <c r="G3" s="16"/>
      <c r="H3" s="17" t="s">
        <v>19</v>
      </c>
      <c r="I3" s="15" t="s">
        <v>20</v>
      </c>
      <c r="J3" s="16">
        <v>5</v>
      </c>
      <c r="K3" s="17" t="s">
        <v>19</v>
      </c>
      <c r="L3" s="15" t="s">
        <v>20</v>
      </c>
      <c r="M3" s="16">
        <v>5</v>
      </c>
      <c r="N3" s="17" t="s">
        <v>19</v>
      </c>
      <c r="O3" s="15" t="s">
        <v>20</v>
      </c>
      <c r="P3" s="16">
        <v>5</v>
      </c>
      <c r="Q3" s="17" t="s">
        <v>19</v>
      </c>
      <c r="R3" s="15" t="s">
        <v>20</v>
      </c>
      <c r="S3" s="16">
        <v>5</v>
      </c>
      <c r="T3" s="17" t="s">
        <v>19</v>
      </c>
      <c r="U3" s="15" t="s">
        <v>20</v>
      </c>
      <c r="V3" s="16">
        <v>5</v>
      </c>
      <c r="W3" s="17" t="s">
        <v>19</v>
      </c>
      <c r="X3" s="15" t="s">
        <v>20</v>
      </c>
      <c r="Y3" s="16">
        <v>5</v>
      </c>
      <c r="Z3" s="17" t="s">
        <v>19</v>
      </c>
      <c r="AA3" s="15" t="s">
        <v>20</v>
      </c>
      <c r="AB3" s="16">
        <v>5</v>
      </c>
      <c r="AC3" s="17" t="s">
        <v>19</v>
      </c>
      <c r="AD3" s="15" t="s">
        <v>20</v>
      </c>
      <c r="AE3" s="16">
        <v>5</v>
      </c>
      <c r="AF3" s="17" t="s">
        <v>19</v>
      </c>
      <c r="AG3" s="15" t="s">
        <v>20</v>
      </c>
      <c r="AH3" s="16">
        <v>5</v>
      </c>
      <c r="AI3" s="17" t="s">
        <v>19</v>
      </c>
      <c r="AJ3" s="15" t="s">
        <v>20</v>
      </c>
      <c r="AK3" s="16">
        <v>5</v>
      </c>
      <c r="AL3" s="17" t="s">
        <v>19</v>
      </c>
      <c r="AM3" s="15" t="s">
        <v>20</v>
      </c>
      <c r="AN3" s="16">
        <v>5</v>
      </c>
      <c r="AO3" s="17" t="s">
        <v>19</v>
      </c>
      <c r="AP3" s="15" t="s">
        <v>20</v>
      </c>
      <c r="AQ3" s="16">
        <v>5</v>
      </c>
    </row>
    <row r="4" spans="1:43" ht="23.4" x14ac:dyDescent="0.6">
      <c r="A4" s="18" t="s">
        <v>21</v>
      </c>
      <c r="B4" s="19"/>
      <c r="C4" s="20"/>
      <c r="D4" s="19"/>
      <c r="E4" s="21"/>
      <c r="F4" s="22"/>
      <c r="G4" s="23"/>
      <c r="H4" s="21"/>
      <c r="I4" s="22"/>
      <c r="J4" s="23"/>
      <c r="K4" s="21"/>
      <c r="L4" s="22"/>
      <c r="M4" s="23"/>
      <c r="N4" s="21"/>
      <c r="O4" s="22"/>
      <c r="P4" s="23"/>
      <c r="Q4" s="21"/>
      <c r="R4" s="22"/>
      <c r="S4" s="23"/>
      <c r="T4" s="21"/>
      <c r="U4" s="22"/>
      <c r="V4" s="23"/>
      <c r="W4" s="21"/>
      <c r="X4" s="22"/>
      <c r="Y4" s="23"/>
      <c r="Z4" s="21"/>
      <c r="AA4" s="22"/>
      <c r="AB4" s="23"/>
      <c r="AC4" s="21"/>
      <c r="AD4" s="22"/>
      <c r="AE4" s="23"/>
      <c r="AF4" s="21"/>
      <c r="AG4" s="22"/>
      <c r="AH4" s="23"/>
      <c r="AI4" s="21"/>
      <c r="AJ4" s="22"/>
      <c r="AK4" s="23"/>
      <c r="AL4" s="21"/>
      <c r="AM4" s="22"/>
      <c r="AN4" s="23"/>
      <c r="AO4" s="21"/>
      <c r="AP4" s="22"/>
      <c r="AQ4" s="23"/>
    </row>
    <row r="5" spans="1:43" x14ac:dyDescent="0.55000000000000004">
      <c r="A5" s="24" t="s">
        <v>22</v>
      </c>
      <c r="B5" s="25"/>
      <c r="C5" s="26"/>
      <c r="D5" s="27"/>
      <c r="E5" s="26"/>
      <c r="F5" s="26"/>
      <c r="G5" s="28"/>
      <c r="H5" s="26"/>
      <c r="I5" s="26"/>
      <c r="J5" s="28"/>
      <c r="K5" s="26"/>
      <c r="L5" s="26"/>
      <c r="M5" s="28"/>
      <c r="N5" s="26"/>
      <c r="O5" s="26"/>
      <c r="P5" s="28"/>
      <c r="Q5" s="26"/>
      <c r="R5" s="26"/>
      <c r="S5" s="28"/>
      <c r="T5" s="26"/>
      <c r="U5" s="26"/>
      <c r="V5" s="28"/>
      <c r="W5" s="26"/>
      <c r="X5" s="26"/>
      <c r="Y5" s="28"/>
      <c r="Z5" s="26"/>
      <c r="AA5" s="26"/>
      <c r="AB5" s="28"/>
      <c r="AC5" s="26"/>
      <c r="AD5" s="26"/>
      <c r="AE5" s="28"/>
      <c r="AF5" s="26"/>
      <c r="AG5" s="26"/>
      <c r="AH5" s="28"/>
      <c r="AI5" s="26"/>
      <c r="AJ5" s="26"/>
      <c r="AK5" s="28"/>
      <c r="AL5" s="26"/>
      <c r="AM5" s="26"/>
      <c r="AN5" s="28"/>
      <c r="AO5" s="26"/>
      <c r="AP5" s="26"/>
      <c r="AQ5" s="28"/>
    </row>
    <row r="6" spans="1:43" x14ac:dyDescent="0.55000000000000004">
      <c r="A6" s="14">
        <v>92</v>
      </c>
      <c r="B6" s="29" t="s">
        <v>23</v>
      </c>
      <c r="C6" s="30"/>
      <c r="D6" s="31" t="s">
        <v>24</v>
      </c>
      <c r="E6" s="32">
        <f>'[2]ธันวาคม 63 '!E6</f>
        <v>20646</v>
      </c>
      <c r="F6" s="32"/>
      <c r="G6" s="33"/>
      <c r="H6" s="34">
        <f>'[2]มกราคม 64'!E6</f>
        <v>20749</v>
      </c>
      <c r="I6" s="32">
        <f>H6-E6</f>
        <v>103</v>
      </c>
      <c r="J6" s="33">
        <f>I6*$J$3</f>
        <v>515</v>
      </c>
      <c r="K6" s="34">
        <f>'[2]กุมภาพันธ์ 64'!E6</f>
        <v>20873</v>
      </c>
      <c r="L6" s="32">
        <f>K6-H6</f>
        <v>124</v>
      </c>
      <c r="M6" s="33">
        <f>L6*$M$3</f>
        <v>620</v>
      </c>
      <c r="N6" s="34">
        <f>'[2]มีนาคม 64'!E6</f>
        <v>21016</v>
      </c>
      <c r="O6" s="32">
        <f>N6-K6</f>
        <v>143</v>
      </c>
      <c r="P6" s="33">
        <f>O6*$P$3</f>
        <v>715</v>
      </c>
      <c r="Q6" s="34">
        <f>'[2]เมษายน 64 '!E6</f>
        <v>21109</v>
      </c>
      <c r="R6" s="32">
        <f>Q6-N6</f>
        <v>93</v>
      </c>
      <c r="S6" s="33">
        <f>R6*$S$3</f>
        <v>465</v>
      </c>
      <c r="T6" s="34">
        <f>'[2]พฤษภาคม 64'!E6</f>
        <v>21143</v>
      </c>
      <c r="U6" s="32">
        <f>T6-Q6</f>
        <v>34</v>
      </c>
      <c r="V6" s="33">
        <f>U6*$P$3</f>
        <v>170</v>
      </c>
      <c r="W6" s="34">
        <f>'[2]มิถุนายน 64 '!E6</f>
        <v>21208</v>
      </c>
      <c r="X6" s="32">
        <f>W6-T6</f>
        <v>65</v>
      </c>
      <c r="Y6" s="33">
        <f>X6*$S$3</f>
        <v>325</v>
      </c>
      <c r="Z6" s="34">
        <f>'[2]กรกฏาคม 64 '!E6</f>
        <v>21278</v>
      </c>
      <c r="AA6" s="32">
        <f>Z6-W6</f>
        <v>70</v>
      </c>
      <c r="AB6" s="33">
        <f>AA6*$P$3</f>
        <v>350</v>
      </c>
      <c r="AC6" s="34">
        <f>'[2]สิงหาคม 64 '!E6</f>
        <v>21356</v>
      </c>
      <c r="AD6" s="32">
        <f>AC6-Z6</f>
        <v>78</v>
      </c>
      <c r="AE6" s="33">
        <f>AD6*$S$3</f>
        <v>390</v>
      </c>
      <c r="AF6" s="34">
        <f>'[2]กันยายน 64 '!E6</f>
        <v>21444</v>
      </c>
      <c r="AG6" s="32">
        <f>AF6-AC6</f>
        <v>88</v>
      </c>
      <c r="AH6" s="33">
        <f>AG6*$S$3</f>
        <v>440</v>
      </c>
      <c r="AI6" s="34">
        <f>'[2]ตุลาคม 64 '!E6</f>
        <v>21543</v>
      </c>
      <c r="AJ6" s="32">
        <f>AI6-AF6</f>
        <v>99</v>
      </c>
      <c r="AK6" s="33">
        <f>AJ6*$S$3</f>
        <v>495</v>
      </c>
      <c r="AL6" s="34">
        <f>'[2]พฤศจิกายน 64'!E6</f>
        <v>21659</v>
      </c>
      <c r="AM6" s="32">
        <f>AL6-AI6</f>
        <v>116</v>
      </c>
      <c r="AN6" s="33">
        <f>AM6*$S$3</f>
        <v>580</v>
      </c>
      <c r="AO6" s="34">
        <f>'[2]ธันวาคม 64 '!E6</f>
        <v>21747</v>
      </c>
      <c r="AP6" s="32">
        <f>AO6-AL6</f>
        <v>88</v>
      </c>
      <c r="AQ6" s="33">
        <f>AP6*$S$3</f>
        <v>440</v>
      </c>
    </row>
    <row r="7" spans="1:43" x14ac:dyDescent="0.55000000000000004">
      <c r="A7" s="14">
        <v>187</v>
      </c>
      <c r="B7" s="35" t="s">
        <v>25</v>
      </c>
      <c r="C7" s="36"/>
      <c r="D7" s="31" t="s">
        <v>26</v>
      </c>
      <c r="E7" s="32">
        <f>'[2]ธันวาคม 63 '!E7</f>
        <v>0</v>
      </c>
      <c r="F7" s="32"/>
      <c r="G7" s="33"/>
      <c r="H7" s="34">
        <f>'[2]มกราคม 64'!E7</f>
        <v>0</v>
      </c>
      <c r="I7" s="32">
        <f t="shared" ref="I7:I73" si="0">H7-E7</f>
        <v>0</v>
      </c>
      <c r="J7" s="33">
        <f t="shared" ref="J7:J73" si="1">I7*$J$3</f>
        <v>0</v>
      </c>
      <c r="K7" s="34">
        <f>'[2]กุมภาพันธ์ 64'!E7</f>
        <v>25</v>
      </c>
      <c r="L7" s="32">
        <f t="shared" ref="L7:L73" si="2">K7-H7</f>
        <v>25</v>
      </c>
      <c r="M7" s="33">
        <f>L7*$M$3</f>
        <v>125</v>
      </c>
      <c r="N7" s="34">
        <f>'[2]มีนาคม 64'!E7</f>
        <v>378</v>
      </c>
      <c r="O7" s="32">
        <f t="shared" ref="O7:O73" si="3">N7-K7</f>
        <v>353</v>
      </c>
      <c r="P7" s="33">
        <f>O7*$P$3</f>
        <v>1765</v>
      </c>
      <c r="Q7" s="34">
        <f>'[2]เมษายน 64 '!E7</f>
        <v>692</v>
      </c>
      <c r="R7" s="32">
        <f>Q7-N7</f>
        <v>314</v>
      </c>
      <c r="S7" s="33">
        <f>R7*$S$3</f>
        <v>1570</v>
      </c>
      <c r="T7" s="34">
        <f>'[2]พฤษภาคม 64'!E7</f>
        <v>692</v>
      </c>
      <c r="U7" s="32">
        <f>T7-Q7</f>
        <v>0</v>
      </c>
      <c r="V7" s="33">
        <f>U7*$P$3</f>
        <v>0</v>
      </c>
      <c r="W7" s="34">
        <f>'[2]มิถุนายน 64 '!E7</f>
        <v>692</v>
      </c>
      <c r="X7" s="32">
        <f>W7-T7</f>
        <v>0</v>
      </c>
      <c r="Y7" s="33">
        <f>X7*$S$3</f>
        <v>0</v>
      </c>
      <c r="Z7" s="34">
        <f>'[2]กรกฏาคม 64 '!E7</f>
        <v>692</v>
      </c>
      <c r="AA7" s="32">
        <f>Z7-W7</f>
        <v>0</v>
      </c>
      <c r="AB7" s="33">
        <f>AA7*$P$3</f>
        <v>0</v>
      </c>
      <c r="AC7" s="34">
        <f>'[2]สิงหาคม 64 '!E7</f>
        <v>692</v>
      </c>
      <c r="AD7" s="32">
        <f>AC7-Z7</f>
        <v>0</v>
      </c>
      <c r="AE7" s="33">
        <f>AD7*$S$3</f>
        <v>0</v>
      </c>
      <c r="AF7" s="34">
        <f>'[2]กันยายน 64 '!E7</f>
        <v>692</v>
      </c>
      <c r="AG7" s="32">
        <f>AF7-AC7</f>
        <v>0</v>
      </c>
      <c r="AH7" s="33">
        <f>AG7*$S$3</f>
        <v>0</v>
      </c>
      <c r="AI7" s="34">
        <f>'[2]ตุลาคม 64 '!E7</f>
        <v>692</v>
      </c>
      <c r="AJ7" s="32">
        <f>AI7-AF7</f>
        <v>0</v>
      </c>
      <c r="AK7" s="33">
        <f>AJ7*$S$3</f>
        <v>0</v>
      </c>
      <c r="AL7" s="34">
        <f>'[2]พฤศจิกายน 64'!E7</f>
        <v>692</v>
      </c>
      <c r="AM7" s="32">
        <f>AL7-AI7</f>
        <v>0</v>
      </c>
      <c r="AN7" s="33">
        <f>AM7*$S$3</f>
        <v>0</v>
      </c>
      <c r="AO7" s="34">
        <f>'[2]ธันวาคม 64 '!E7</f>
        <v>692</v>
      </c>
      <c r="AP7" s="32">
        <f>AO7-AL7</f>
        <v>0</v>
      </c>
      <c r="AQ7" s="33">
        <f>AP7*$S$3</f>
        <v>0</v>
      </c>
    </row>
    <row r="8" spans="1:43" x14ac:dyDescent="0.55000000000000004">
      <c r="A8" s="37" t="s">
        <v>27</v>
      </c>
      <c r="B8" s="38"/>
      <c r="C8" s="39"/>
      <c r="D8" s="40"/>
      <c r="E8" s="26"/>
      <c r="F8" s="26"/>
      <c r="G8" s="28"/>
      <c r="H8" s="26"/>
      <c r="I8" s="26"/>
      <c r="J8" s="28"/>
      <c r="K8" s="26"/>
      <c r="L8" s="26"/>
      <c r="M8" s="28"/>
      <c r="N8" s="26"/>
      <c r="O8" s="26"/>
      <c r="P8" s="28"/>
      <c r="Q8" s="26"/>
      <c r="R8" s="26"/>
      <c r="S8" s="28"/>
      <c r="T8" s="26"/>
      <c r="U8" s="26"/>
      <c r="V8" s="28"/>
      <c r="W8" s="26"/>
      <c r="X8" s="26"/>
      <c r="Y8" s="28"/>
      <c r="Z8" s="26"/>
      <c r="AA8" s="26"/>
      <c r="AB8" s="28"/>
      <c r="AC8" s="26"/>
      <c r="AD8" s="26"/>
      <c r="AE8" s="28"/>
      <c r="AF8" s="26"/>
      <c r="AG8" s="26"/>
      <c r="AH8" s="28"/>
      <c r="AI8" s="26"/>
      <c r="AJ8" s="26"/>
      <c r="AK8" s="28"/>
      <c r="AL8" s="26"/>
      <c r="AM8" s="26"/>
      <c r="AN8" s="28"/>
      <c r="AO8" s="26"/>
      <c r="AP8" s="26"/>
      <c r="AQ8" s="28"/>
    </row>
    <row r="9" spans="1:43" x14ac:dyDescent="0.55000000000000004">
      <c r="A9" s="14">
        <v>190</v>
      </c>
      <c r="B9" s="41" t="s">
        <v>28</v>
      </c>
      <c r="C9" s="42"/>
      <c r="D9" s="43">
        <v>201004552</v>
      </c>
      <c r="E9" s="32">
        <f>'[2]ธันวาคม 63 '!E9</f>
        <v>0</v>
      </c>
      <c r="F9" s="32"/>
      <c r="G9" s="33"/>
      <c r="H9" s="34">
        <f>'[2]มกราคม 64'!E9</f>
        <v>0</v>
      </c>
      <c r="I9" s="32">
        <f t="shared" si="0"/>
        <v>0</v>
      </c>
      <c r="J9" s="33">
        <f t="shared" si="1"/>
        <v>0</v>
      </c>
      <c r="K9" s="34">
        <f>'[2]กุมภาพันธ์ 64'!E9</f>
        <v>0</v>
      </c>
      <c r="L9" s="32">
        <f t="shared" si="2"/>
        <v>0</v>
      </c>
      <c r="M9" s="33">
        <f>L9*$M$3</f>
        <v>0</v>
      </c>
      <c r="N9" s="34">
        <f>'[2]มีนาคม 64'!E9</f>
        <v>0</v>
      </c>
      <c r="O9" s="32">
        <f t="shared" si="3"/>
        <v>0</v>
      </c>
      <c r="P9" s="33">
        <f>O9*$P$3</f>
        <v>0</v>
      </c>
      <c r="Q9" s="34">
        <f>'[2]เมษายน 64 '!E9</f>
        <v>6</v>
      </c>
      <c r="R9" s="32">
        <f>Q9-N9</f>
        <v>6</v>
      </c>
      <c r="S9" s="33">
        <f>R9*$S$3</f>
        <v>30</v>
      </c>
      <c r="T9" s="34">
        <f>'[2]พฤษภาคม 64'!E9</f>
        <v>273</v>
      </c>
      <c r="U9" s="32">
        <f>T9-Q9</f>
        <v>267</v>
      </c>
      <c r="V9" s="33">
        <f>U9*$P$3</f>
        <v>1335</v>
      </c>
      <c r="W9" s="34">
        <f>'[2]มิถุนายน 64 '!E9</f>
        <v>755</v>
      </c>
      <c r="X9" s="32">
        <f>W9-T9</f>
        <v>482</v>
      </c>
      <c r="Y9" s="33">
        <f>X9*$S$3</f>
        <v>2410</v>
      </c>
      <c r="Z9" s="34">
        <f>'[2]กรกฏาคม 64 '!E9</f>
        <v>1162</v>
      </c>
      <c r="AA9" s="32">
        <f>Z9-W9</f>
        <v>407</v>
      </c>
      <c r="AB9" s="33">
        <f>AA9*$P$3</f>
        <v>2035</v>
      </c>
      <c r="AC9" s="34">
        <f>'[2]สิงหาคม 64 '!E9</f>
        <v>1622</v>
      </c>
      <c r="AD9" s="32">
        <f>AC9-Z9</f>
        <v>460</v>
      </c>
      <c r="AE9" s="33">
        <f>AD9*$S$3</f>
        <v>2300</v>
      </c>
      <c r="AF9" s="34">
        <f>'[2]กันยายน 64 '!E9</f>
        <v>2195</v>
      </c>
      <c r="AG9" s="32">
        <f>AF9-AC9</f>
        <v>573</v>
      </c>
      <c r="AH9" s="33">
        <f>AG9*$S$3</f>
        <v>2865</v>
      </c>
      <c r="AI9" s="34">
        <f>'[2]ตุลาคม 64 '!E9</f>
        <v>2578</v>
      </c>
      <c r="AJ9" s="32">
        <f>AI9-AF9</f>
        <v>383</v>
      </c>
      <c r="AK9" s="33">
        <f>AJ9*$S$3</f>
        <v>1915</v>
      </c>
      <c r="AL9" s="34">
        <f>'[2]พฤศจิกายน 64'!E9</f>
        <v>2828</v>
      </c>
      <c r="AM9" s="32">
        <f>AL9-AI9</f>
        <v>250</v>
      </c>
      <c r="AN9" s="33">
        <f>AM9*$S$3</f>
        <v>1250</v>
      </c>
      <c r="AO9" s="34">
        <f>'[2]ธันวาคม 64 '!E9</f>
        <v>3004</v>
      </c>
      <c r="AP9" s="32">
        <f>AO9-AL9</f>
        <v>176</v>
      </c>
      <c r="AQ9" s="33">
        <f>AP9*$S$3</f>
        <v>880</v>
      </c>
    </row>
    <row r="10" spans="1:43" x14ac:dyDescent="0.55000000000000004">
      <c r="A10" s="44"/>
      <c r="B10" s="41" t="s">
        <v>29</v>
      </c>
      <c r="C10" s="42"/>
      <c r="D10" s="43">
        <v>2020013999</v>
      </c>
      <c r="E10" s="32">
        <f>'[2]ธันวาคม 63 '!E10</f>
        <v>0</v>
      </c>
      <c r="F10" s="32"/>
      <c r="G10" s="33"/>
      <c r="H10" s="34">
        <f>'[2]มกราคม 64'!E10</f>
        <v>0</v>
      </c>
      <c r="I10" s="32">
        <f>H10-E10</f>
        <v>0</v>
      </c>
      <c r="J10" s="33">
        <f>I10*$J$3</f>
        <v>0</v>
      </c>
      <c r="K10" s="34">
        <f>'[2]กุมภาพันธ์ 64'!E10</f>
        <v>0</v>
      </c>
      <c r="L10" s="32">
        <f>K10-H10</f>
        <v>0</v>
      </c>
      <c r="M10" s="33">
        <f>L10*$M$3</f>
        <v>0</v>
      </c>
      <c r="N10" s="34">
        <f>'[2]มีนาคม 64'!E10</f>
        <v>0</v>
      </c>
      <c r="O10" s="32">
        <f>N10-K10</f>
        <v>0</v>
      </c>
      <c r="P10" s="33">
        <f>O10*$P$3</f>
        <v>0</v>
      </c>
      <c r="Q10" s="34">
        <f>'[2]เมษายน 64 '!E10</f>
        <v>0</v>
      </c>
      <c r="R10" s="32">
        <f>Q10-N10</f>
        <v>0</v>
      </c>
      <c r="S10" s="33">
        <f>R10*$S$3</f>
        <v>0</v>
      </c>
      <c r="T10" s="34">
        <f>'[2]พฤษภาคม 64'!E10</f>
        <v>31</v>
      </c>
      <c r="U10" s="32">
        <f>T10-Q10</f>
        <v>31</v>
      </c>
      <c r="V10" s="33">
        <f>U10*$P$3</f>
        <v>155</v>
      </c>
      <c r="W10" s="34">
        <f>'[2]มิถุนายน 64 '!E10</f>
        <v>87</v>
      </c>
      <c r="X10" s="32">
        <f>W10-T10</f>
        <v>56</v>
      </c>
      <c r="Y10" s="33">
        <f>X10*$S$3</f>
        <v>280</v>
      </c>
      <c r="Z10" s="34">
        <f>'[2]กรกฏาคม 64 '!E10</f>
        <v>91</v>
      </c>
      <c r="AA10" s="32">
        <f>Z10-W10</f>
        <v>4</v>
      </c>
      <c r="AB10" s="33">
        <f>AA10*$P$3</f>
        <v>20</v>
      </c>
      <c r="AC10" s="34">
        <f>'[2]สิงหาคม 64 '!E10</f>
        <v>100</v>
      </c>
      <c r="AD10" s="32">
        <f>AC10-Z10</f>
        <v>9</v>
      </c>
      <c r="AE10" s="33">
        <f>AD10*$S$3</f>
        <v>45</v>
      </c>
      <c r="AF10" s="34">
        <f>'[2]กันยายน 64 '!E10</f>
        <v>182</v>
      </c>
      <c r="AG10" s="32">
        <f>AF10-AC10</f>
        <v>82</v>
      </c>
      <c r="AH10" s="33">
        <f>AG10*$S$3</f>
        <v>410</v>
      </c>
      <c r="AI10" s="34">
        <f>'[2]ตุลาคม 64 '!E10</f>
        <v>252</v>
      </c>
      <c r="AJ10" s="32">
        <f>AI10-AF10</f>
        <v>70</v>
      </c>
      <c r="AK10" s="33">
        <f>AJ10*$S$3</f>
        <v>350</v>
      </c>
      <c r="AL10" s="34">
        <f>'[2]พฤศจิกายน 64'!E10</f>
        <v>279</v>
      </c>
      <c r="AM10" s="32">
        <f>AL10-AI10</f>
        <v>27</v>
      </c>
      <c r="AN10" s="33">
        <f>AM10*$S$3</f>
        <v>135</v>
      </c>
      <c r="AO10" s="34">
        <f>'[2]ธันวาคม 64 '!E10</f>
        <v>280</v>
      </c>
      <c r="AP10" s="32">
        <f>AO10-AL10</f>
        <v>1</v>
      </c>
      <c r="AQ10" s="33">
        <f>AP10*$S$3</f>
        <v>5</v>
      </c>
    </row>
    <row r="11" spans="1:43" x14ac:dyDescent="0.55000000000000004">
      <c r="A11" s="45" t="s">
        <v>30</v>
      </c>
      <c r="B11" s="46"/>
      <c r="C11" s="47"/>
      <c r="D11" s="48"/>
      <c r="E11" s="26"/>
      <c r="F11" s="26"/>
      <c r="G11" s="28"/>
      <c r="H11" s="26"/>
      <c r="I11" s="26"/>
      <c r="J11" s="28"/>
      <c r="K11" s="26"/>
      <c r="L11" s="26"/>
      <c r="M11" s="28"/>
      <c r="N11" s="26"/>
      <c r="O11" s="26"/>
      <c r="P11" s="28"/>
      <c r="Q11" s="26"/>
      <c r="R11" s="26"/>
      <c r="S11" s="28"/>
      <c r="T11" s="26"/>
      <c r="U11" s="26"/>
      <c r="V11" s="28"/>
      <c r="W11" s="26"/>
      <c r="X11" s="26"/>
      <c r="Y11" s="28"/>
      <c r="Z11" s="26"/>
      <c r="AA11" s="26"/>
      <c r="AB11" s="28"/>
      <c r="AC11" s="26"/>
      <c r="AD11" s="26"/>
      <c r="AE11" s="28"/>
      <c r="AF11" s="26"/>
      <c r="AG11" s="26"/>
      <c r="AH11" s="28"/>
      <c r="AI11" s="26"/>
      <c r="AJ11" s="26"/>
      <c r="AK11" s="28"/>
      <c r="AL11" s="26"/>
      <c r="AM11" s="26"/>
      <c r="AN11" s="28"/>
      <c r="AO11" s="26"/>
      <c r="AP11" s="26"/>
      <c r="AQ11" s="28"/>
    </row>
    <row r="12" spans="1:43" x14ac:dyDescent="0.55000000000000004">
      <c r="A12" s="14">
        <v>90</v>
      </c>
      <c r="B12" s="49" t="s">
        <v>31</v>
      </c>
      <c r="C12" s="42"/>
      <c r="D12" s="43" t="s">
        <v>32</v>
      </c>
      <c r="E12" s="32">
        <f>'[2]ธันวาคม 63 '!E12</f>
        <v>5074</v>
      </c>
      <c r="F12" s="32"/>
      <c r="G12" s="33"/>
      <c r="H12" s="34">
        <f>'[2]มกราคม 64'!E12</f>
        <v>5144</v>
      </c>
      <c r="I12" s="32">
        <f t="shared" si="0"/>
        <v>70</v>
      </c>
      <c r="J12" s="33">
        <f t="shared" si="1"/>
        <v>350</v>
      </c>
      <c r="K12" s="34">
        <f>'[2]กุมภาพันธ์ 64'!E12</f>
        <v>5340</v>
      </c>
      <c r="L12" s="32">
        <f t="shared" si="2"/>
        <v>196</v>
      </c>
      <c r="M12" s="33">
        <f t="shared" ref="M12:M17" si="4">L12*$M$3</f>
        <v>980</v>
      </c>
      <c r="N12" s="34">
        <f>'[2]มีนาคม 64'!E12</f>
        <v>5639</v>
      </c>
      <c r="O12" s="32">
        <f t="shared" si="3"/>
        <v>299</v>
      </c>
      <c r="P12" s="33">
        <f t="shared" ref="P12:P17" si="5">O12*$P$3</f>
        <v>1495</v>
      </c>
      <c r="Q12" s="34">
        <f>'[2]เมษายน 64 '!E12</f>
        <v>5735</v>
      </c>
      <c r="R12" s="32">
        <f>Q12-N12</f>
        <v>96</v>
      </c>
      <c r="S12" s="33">
        <f>R12*$S$3</f>
        <v>480</v>
      </c>
      <c r="T12" s="34">
        <f>'[2]พฤษภาคม 64'!E12</f>
        <v>5804</v>
      </c>
      <c r="U12" s="32">
        <f t="shared" ref="U12:U17" si="6">T12-Q12</f>
        <v>69</v>
      </c>
      <c r="V12" s="33">
        <f t="shared" ref="V12:V17" si="7">U12*$P$3</f>
        <v>345</v>
      </c>
      <c r="W12" s="34">
        <f>'[2]มิถุนายน 64 '!E12</f>
        <v>5874</v>
      </c>
      <c r="X12" s="32">
        <f t="shared" ref="X12:X17" si="8">W12-T12</f>
        <v>70</v>
      </c>
      <c r="Y12" s="33">
        <f t="shared" ref="Y12:Y17" si="9">X12*$S$3</f>
        <v>350</v>
      </c>
      <c r="Z12" s="34">
        <f>'[2]กรกฏาคม 64 '!E12</f>
        <v>5937</v>
      </c>
      <c r="AA12" s="32">
        <f t="shared" ref="AA12:AA17" si="10">Z12-W12</f>
        <v>63</v>
      </c>
      <c r="AB12" s="33">
        <f t="shared" ref="AB12:AB17" si="11">AA12*$P$3</f>
        <v>315</v>
      </c>
      <c r="AC12" s="34">
        <f>'[2]สิงหาคม 64 '!E12</f>
        <v>6011</v>
      </c>
      <c r="AD12" s="32">
        <f t="shared" ref="AD12:AD17" si="12">AC12-Z12</f>
        <v>74</v>
      </c>
      <c r="AE12" s="33">
        <f t="shared" ref="AE12:AE17" si="13">AD12*$S$3</f>
        <v>370</v>
      </c>
      <c r="AF12" s="34">
        <f>'[2]กันยายน 64 '!E12</f>
        <v>6083</v>
      </c>
      <c r="AG12" s="32">
        <f t="shared" ref="AG12:AG17" si="14">AF12-AC12</f>
        <v>72</v>
      </c>
      <c r="AH12" s="33">
        <f t="shared" ref="AH12:AH17" si="15">AG12*$S$3</f>
        <v>360</v>
      </c>
      <c r="AI12" s="34">
        <f>'[2]ตุลาคม 64 '!E12</f>
        <v>6138</v>
      </c>
      <c r="AJ12" s="32">
        <f t="shared" ref="AJ12:AJ17" si="16">AI12-AF12</f>
        <v>55</v>
      </c>
      <c r="AK12" s="33">
        <f t="shared" ref="AK12:AK17" si="17">AJ12*$S$3</f>
        <v>275</v>
      </c>
      <c r="AL12" s="34">
        <f>'[2]พฤศจิกายน 64'!E12</f>
        <v>6138</v>
      </c>
      <c r="AM12" s="32">
        <f t="shared" ref="AM12:AM17" si="18">AL12-AI12</f>
        <v>0</v>
      </c>
      <c r="AN12" s="33">
        <f t="shared" ref="AN12:AN17" si="19">AM12*$S$3</f>
        <v>0</v>
      </c>
      <c r="AO12" s="34">
        <f>'[2]ธันวาคม 64 '!E12</f>
        <v>6179</v>
      </c>
      <c r="AP12" s="32">
        <f t="shared" ref="AP12:AP17" si="20">AO12-AL12</f>
        <v>41</v>
      </c>
      <c r="AQ12" s="33">
        <f t="shared" ref="AQ12:AQ17" si="21">AP12*$S$3</f>
        <v>205</v>
      </c>
    </row>
    <row r="13" spans="1:43" x14ac:dyDescent="0.55000000000000004">
      <c r="A13" s="14">
        <v>130</v>
      </c>
      <c r="B13" s="49" t="s">
        <v>33</v>
      </c>
      <c r="C13" s="42"/>
      <c r="D13" s="43"/>
      <c r="E13" s="32">
        <f>'[2]ธันวาคม 63 '!E13</f>
        <v>68954</v>
      </c>
      <c r="F13" s="32"/>
      <c r="G13" s="33"/>
      <c r="H13" s="34">
        <f>'[2]มกราคม 64'!E13</f>
        <v>68954</v>
      </c>
      <c r="I13" s="32">
        <f t="shared" si="0"/>
        <v>0</v>
      </c>
      <c r="J13" s="33">
        <f t="shared" si="1"/>
        <v>0</v>
      </c>
      <c r="K13" s="34">
        <f>'[2]กุมภาพันธ์ 64'!E13</f>
        <v>68954</v>
      </c>
      <c r="L13" s="32">
        <f t="shared" si="2"/>
        <v>0</v>
      </c>
      <c r="M13" s="33">
        <f t="shared" si="4"/>
        <v>0</v>
      </c>
      <c r="N13" s="34">
        <f>'[2]มีนาคม 64'!E13</f>
        <v>68954</v>
      </c>
      <c r="O13" s="32">
        <f t="shared" si="3"/>
        <v>0</v>
      </c>
      <c r="P13" s="33">
        <f t="shared" si="5"/>
        <v>0</v>
      </c>
      <c r="Q13" s="34">
        <f>'[2]เมษายน 64 '!E13</f>
        <v>68954</v>
      </c>
      <c r="R13" s="32">
        <f t="shared" ref="R13:R16" si="22">Q13-N13</f>
        <v>0</v>
      </c>
      <c r="S13" s="33">
        <f t="shared" ref="S13:S16" si="23">R13*$S$3</f>
        <v>0</v>
      </c>
      <c r="T13" s="34">
        <f>'[2]พฤษภาคม 64'!E13</f>
        <v>68972</v>
      </c>
      <c r="U13" s="32">
        <f t="shared" si="6"/>
        <v>18</v>
      </c>
      <c r="V13" s="33">
        <f t="shared" si="7"/>
        <v>90</v>
      </c>
      <c r="W13" s="34">
        <f>'[2]มิถุนายน 64 '!E13</f>
        <v>69683</v>
      </c>
      <c r="X13" s="32">
        <f t="shared" si="8"/>
        <v>711</v>
      </c>
      <c r="Y13" s="33">
        <f t="shared" si="9"/>
        <v>3555</v>
      </c>
      <c r="Z13" s="34">
        <f>'[2]กรกฏาคม 64 '!E13</f>
        <v>70271</v>
      </c>
      <c r="AA13" s="32">
        <f t="shared" si="10"/>
        <v>588</v>
      </c>
      <c r="AB13" s="33">
        <f t="shared" si="11"/>
        <v>2940</v>
      </c>
      <c r="AC13" s="34">
        <f>'[2]สิงหาคม 64 '!E13</f>
        <v>70831</v>
      </c>
      <c r="AD13" s="32">
        <f t="shared" si="12"/>
        <v>560</v>
      </c>
      <c r="AE13" s="33">
        <f t="shared" si="13"/>
        <v>2800</v>
      </c>
      <c r="AF13" s="34">
        <f>'[2]กันยายน 64 '!E13</f>
        <v>71481</v>
      </c>
      <c r="AG13" s="32">
        <f t="shared" si="14"/>
        <v>650</v>
      </c>
      <c r="AH13" s="33">
        <f t="shared" si="15"/>
        <v>3250</v>
      </c>
      <c r="AI13" s="34">
        <f>'[2]ตุลาคม 64 '!E13</f>
        <v>71997</v>
      </c>
      <c r="AJ13" s="32">
        <f t="shared" si="16"/>
        <v>516</v>
      </c>
      <c r="AK13" s="33">
        <f t="shared" si="17"/>
        <v>2580</v>
      </c>
      <c r="AL13" s="34">
        <f>'[2]พฤศจิกายน 64'!E13</f>
        <v>72704</v>
      </c>
      <c r="AM13" s="32">
        <f t="shared" si="18"/>
        <v>707</v>
      </c>
      <c r="AN13" s="33">
        <f t="shared" si="19"/>
        <v>3535</v>
      </c>
      <c r="AO13" s="34">
        <f>'[2]ธันวาคม 64 '!E13</f>
        <v>73157</v>
      </c>
      <c r="AP13" s="32">
        <f t="shared" si="20"/>
        <v>453</v>
      </c>
      <c r="AQ13" s="33">
        <f t="shared" si="21"/>
        <v>2265</v>
      </c>
    </row>
    <row r="14" spans="1:43" x14ac:dyDescent="0.55000000000000004">
      <c r="A14" s="14">
        <v>131</v>
      </c>
      <c r="B14" s="49" t="s">
        <v>34</v>
      </c>
      <c r="C14" s="42"/>
      <c r="D14" s="50" t="s">
        <v>35</v>
      </c>
      <c r="E14" s="32">
        <f>'[2]ธันวาคม 63 '!E14</f>
        <v>1066</v>
      </c>
      <c r="F14" s="32"/>
      <c r="G14" s="33"/>
      <c r="H14" s="34">
        <f>'[2]มกราคม 64'!E14</f>
        <v>1066</v>
      </c>
      <c r="I14" s="32">
        <f t="shared" si="0"/>
        <v>0</v>
      </c>
      <c r="J14" s="33">
        <f t="shared" si="1"/>
        <v>0</v>
      </c>
      <c r="K14" s="34">
        <f>'[2]กุมภาพันธ์ 64'!E14</f>
        <v>1460</v>
      </c>
      <c r="L14" s="32">
        <f t="shared" si="2"/>
        <v>394</v>
      </c>
      <c r="M14" s="33">
        <f t="shared" si="4"/>
        <v>1970</v>
      </c>
      <c r="N14" s="34">
        <f>'[2]มีนาคม 64'!E14</f>
        <v>256</v>
      </c>
      <c r="O14" s="51">
        <f>N14+120</f>
        <v>376</v>
      </c>
      <c r="P14" s="33">
        <f t="shared" si="5"/>
        <v>1880</v>
      </c>
      <c r="Q14" s="34">
        <f>'[2]เมษายน 64 '!E14</f>
        <v>608</v>
      </c>
      <c r="R14" s="32">
        <f t="shared" si="22"/>
        <v>352</v>
      </c>
      <c r="S14" s="33">
        <f t="shared" si="23"/>
        <v>1760</v>
      </c>
      <c r="T14" s="34">
        <f>'[2]พฤษภาคม 64'!E14</f>
        <v>608</v>
      </c>
      <c r="U14" s="32">
        <f t="shared" si="6"/>
        <v>0</v>
      </c>
      <c r="V14" s="33">
        <f t="shared" si="7"/>
        <v>0</v>
      </c>
      <c r="W14" s="34">
        <f>'[2]มิถุนายน 64 '!E14</f>
        <v>608</v>
      </c>
      <c r="X14" s="32">
        <f t="shared" si="8"/>
        <v>0</v>
      </c>
      <c r="Y14" s="33">
        <f t="shared" si="9"/>
        <v>0</v>
      </c>
      <c r="Z14" s="34">
        <f>'[2]กรกฏาคม 64 '!E14</f>
        <v>608</v>
      </c>
      <c r="AA14" s="32">
        <f t="shared" si="10"/>
        <v>0</v>
      </c>
      <c r="AB14" s="33">
        <f t="shared" si="11"/>
        <v>0</v>
      </c>
      <c r="AC14" s="34">
        <f>'[2]สิงหาคม 64 '!E14</f>
        <v>608</v>
      </c>
      <c r="AD14" s="32">
        <f t="shared" si="12"/>
        <v>0</v>
      </c>
      <c r="AE14" s="33">
        <f t="shared" si="13"/>
        <v>0</v>
      </c>
      <c r="AF14" s="34">
        <f>'[2]กันยายน 64 '!E14</f>
        <v>608</v>
      </c>
      <c r="AG14" s="32">
        <f t="shared" si="14"/>
        <v>0</v>
      </c>
      <c r="AH14" s="33">
        <f t="shared" si="15"/>
        <v>0</v>
      </c>
      <c r="AI14" s="34">
        <f>'[2]ตุลาคม 64 '!E14</f>
        <v>608</v>
      </c>
      <c r="AJ14" s="32">
        <f t="shared" si="16"/>
        <v>0</v>
      </c>
      <c r="AK14" s="33">
        <f t="shared" si="17"/>
        <v>0</v>
      </c>
      <c r="AL14" s="34">
        <f>'[2]พฤศจิกายน 64'!E14</f>
        <v>608</v>
      </c>
      <c r="AM14" s="32">
        <f t="shared" si="18"/>
        <v>0</v>
      </c>
      <c r="AN14" s="33">
        <f t="shared" si="19"/>
        <v>0</v>
      </c>
      <c r="AO14" s="34">
        <f>'[2]ธันวาคม 64 '!E14</f>
        <v>608</v>
      </c>
      <c r="AP14" s="32">
        <f t="shared" si="20"/>
        <v>0</v>
      </c>
      <c r="AQ14" s="33">
        <f t="shared" si="21"/>
        <v>0</v>
      </c>
    </row>
    <row r="15" spans="1:43" x14ac:dyDescent="0.55000000000000004">
      <c r="A15" s="14">
        <v>132</v>
      </c>
      <c r="B15" s="52" t="s">
        <v>36</v>
      </c>
      <c r="C15" s="53"/>
      <c r="D15" s="43"/>
      <c r="E15" s="32">
        <f>'[2]ธันวาคม 63 '!E15</f>
        <v>337</v>
      </c>
      <c r="F15" s="32"/>
      <c r="G15" s="33"/>
      <c r="H15" s="34">
        <f>'[2]มกราคม 64'!E15</f>
        <v>462</v>
      </c>
      <c r="I15" s="32">
        <f t="shared" si="0"/>
        <v>125</v>
      </c>
      <c r="J15" s="33">
        <f t="shared" si="1"/>
        <v>625</v>
      </c>
      <c r="K15" s="34">
        <f>'[2]กุมภาพันธ์ 64'!E15</f>
        <v>670</v>
      </c>
      <c r="L15" s="32">
        <f t="shared" si="2"/>
        <v>208</v>
      </c>
      <c r="M15" s="33">
        <f t="shared" si="4"/>
        <v>1040</v>
      </c>
      <c r="N15" s="34">
        <f>'[2]มีนาคม 64'!E15</f>
        <v>994</v>
      </c>
      <c r="O15" s="32">
        <f t="shared" si="3"/>
        <v>324</v>
      </c>
      <c r="P15" s="33">
        <f t="shared" si="5"/>
        <v>1620</v>
      </c>
      <c r="Q15" s="34">
        <f>'[2]เมษายน 64 '!E15</f>
        <v>994</v>
      </c>
      <c r="R15" s="32">
        <f t="shared" si="22"/>
        <v>0</v>
      </c>
      <c r="S15" s="33">
        <f t="shared" si="23"/>
        <v>0</v>
      </c>
      <c r="T15" s="34">
        <f>'[2]พฤษภาคม 64'!E15</f>
        <v>994</v>
      </c>
      <c r="U15" s="32">
        <f t="shared" si="6"/>
        <v>0</v>
      </c>
      <c r="V15" s="33">
        <f t="shared" si="7"/>
        <v>0</v>
      </c>
      <c r="W15" s="34">
        <f>'[2]มิถุนายน 64 '!E15</f>
        <v>1329</v>
      </c>
      <c r="X15" s="32">
        <f t="shared" si="8"/>
        <v>335</v>
      </c>
      <c r="Y15" s="33">
        <f t="shared" si="9"/>
        <v>1675</v>
      </c>
      <c r="Z15" s="34">
        <f>'[2]กรกฏาคม 64 '!E15</f>
        <v>1494</v>
      </c>
      <c r="AA15" s="32">
        <f t="shared" si="10"/>
        <v>165</v>
      </c>
      <c r="AB15" s="33">
        <f t="shared" si="11"/>
        <v>825</v>
      </c>
      <c r="AC15" s="34">
        <f>'[2]สิงหาคม 64 '!E15</f>
        <v>1626</v>
      </c>
      <c r="AD15" s="32">
        <f t="shared" si="12"/>
        <v>132</v>
      </c>
      <c r="AE15" s="33">
        <f t="shared" si="13"/>
        <v>660</v>
      </c>
      <c r="AF15" s="34">
        <f>'[2]กันยายน 64 '!E15</f>
        <v>1753</v>
      </c>
      <c r="AG15" s="32">
        <f t="shared" si="14"/>
        <v>127</v>
      </c>
      <c r="AH15" s="33">
        <f t="shared" si="15"/>
        <v>635</v>
      </c>
      <c r="AI15" s="34">
        <f>'[2]ตุลาคม 64 '!E15</f>
        <v>1859</v>
      </c>
      <c r="AJ15" s="32">
        <f t="shared" si="16"/>
        <v>106</v>
      </c>
      <c r="AK15" s="33">
        <f t="shared" si="17"/>
        <v>530</v>
      </c>
      <c r="AL15" s="34">
        <f>'[2]พฤศจิกายน 64'!E15</f>
        <v>1925</v>
      </c>
      <c r="AM15" s="32">
        <f t="shared" si="18"/>
        <v>66</v>
      </c>
      <c r="AN15" s="33">
        <f t="shared" si="19"/>
        <v>330</v>
      </c>
      <c r="AO15" s="34">
        <f>'[2]ธันวาคม 64 '!E15</f>
        <v>2032</v>
      </c>
      <c r="AP15" s="32">
        <f t="shared" si="20"/>
        <v>107</v>
      </c>
      <c r="AQ15" s="33">
        <f t="shared" si="21"/>
        <v>535</v>
      </c>
    </row>
    <row r="16" spans="1:43" x14ac:dyDescent="0.55000000000000004">
      <c r="A16" s="14">
        <v>133</v>
      </c>
      <c r="B16" s="52" t="s">
        <v>37</v>
      </c>
      <c r="C16" s="53"/>
      <c r="D16" s="43">
        <v>13384</v>
      </c>
      <c r="E16" s="32">
        <f>'[2]ธันวาคม 63 '!E16</f>
        <v>0.9</v>
      </c>
      <c r="F16" s="32"/>
      <c r="G16" s="33"/>
      <c r="H16" s="34">
        <f>'[2]มกราคม 64'!E16</f>
        <v>0.9</v>
      </c>
      <c r="I16" s="32">
        <f t="shared" si="0"/>
        <v>0</v>
      </c>
      <c r="J16" s="33">
        <f t="shared" si="1"/>
        <v>0</v>
      </c>
      <c r="K16" s="34">
        <f>'[2]กุมภาพันธ์ 64'!E16</f>
        <v>0.9</v>
      </c>
      <c r="L16" s="32">
        <f t="shared" si="2"/>
        <v>0</v>
      </c>
      <c r="M16" s="33">
        <f t="shared" si="4"/>
        <v>0</v>
      </c>
      <c r="N16" s="34">
        <f>'[2]มีนาคม 64'!E16</f>
        <v>0.9</v>
      </c>
      <c r="O16" s="32">
        <f t="shared" si="3"/>
        <v>0</v>
      </c>
      <c r="P16" s="33">
        <f t="shared" si="5"/>
        <v>0</v>
      </c>
      <c r="Q16" s="34">
        <f>'[2]เมษายน 64 '!E16</f>
        <v>0.9</v>
      </c>
      <c r="R16" s="32">
        <f t="shared" si="22"/>
        <v>0</v>
      </c>
      <c r="S16" s="33">
        <f t="shared" si="23"/>
        <v>0</v>
      </c>
      <c r="T16" s="34">
        <f>'[2]พฤษภาคม 64'!E16</f>
        <v>0.9</v>
      </c>
      <c r="U16" s="32">
        <f t="shared" si="6"/>
        <v>0</v>
      </c>
      <c r="V16" s="33">
        <f t="shared" si="7"/>
        <v>0</v>
      </c>
      <c r="W16" s="34">
        <f>'[2]มิถุนายน 64 '!E16</f>
        <v>0.9</v>
      </c>
      <c r="X16" s="32">
        <f t="shared" si="8"/>
        <v>0</v>
      </c>
      <c r="Y16" s="33">
        <f t="shared" si="9"/>
        <v>0</v>
      </c>
      <c r="Z16" s="34">
        <f>'[2]กรกฏาคม 64 '!E16</f>
        <v>0.9</v>
      </c>
      <c r="AA16" s="32">
        <f t="shared" si="10"/>
        <v>0</v>
      </c>
      <c r="AB16" s="33">
        <f t="shared" si="11"/>
        <v>0</v>
      </c>
      <c r="AC16" s="34">
        <f>'[2]สิงหาคม 64 '!E16</f>
        <v>0.9</v>
      </c>
      <c r="AD16" s="32">
        <f t="shared" si="12"/>
        <v>0</v>
      </c>
      <c r="AE16" s="33">
        <f t="shared" si="13"/>
        <v>0</v>
      </c>
      <c r="AF16" s="34">
        <f>'[2]กันยายน 64 '!E16</f>
        <v>0.9</v>
      </c>
      <c r="AG16" s="32">
        <f t="shared" si="14"/>
        <v>0</v>
      </c>
      <c r="AH16" s="33">
        <f t="shared" si="15"/>
        <v>0</v>
      </c>
      <c r="AI16" s="34">
        <f>'[2]ตุลาคม 64 '!E16</f>
        <v>0.9</v>
      </c>
      <c r="AJ16" s="32">
        <f t="shared" si="16"/>
        <v>0</v>
      </c>
      <c r="AK16" s="33">
        <f t="shared" si="17"/>
        <v>0</v>
      </c>
      <c r="AL16" s="34">
        <f>'[2]พฤศจิกายน 64'!E16</f>
        <v>0.9</v>
      </c>
      <c r="AM16" s="32">
        <f t="shared" si="18"/>
        <v>0</v>
      </c>
      <c r="AN16" s="33">
        <f t="shared" si="19"/>
        <v>0</v>
      </c>
      <c r="AO16" s="34" t="str">
        <f>'[2]ธันวาคม 64 '!E16</f>
        <v>รื้อถอน</v>
      </c>
      <c r="AP16" s="32" t="s">
        <v>38</v>
      </c>
      <c r="AQ16" s="33" t="s">
        <v>38</v>
      </c>
    </row>
    <row r="17" spans="1:43" x14ac:dyDescent="0.55000000000000004">
      <c r="A17" s="14">
        <v>135</v>
      </c>
      <c r="B17" s="52" t="s">
        <v>39</v>
      </c>
      <c r="C17" s="53"/>
      <c r="D17" s="43">
        <v>8765344</v>
      </c>
      <c r="E17" s="32">
        <f>'[2]ธันวาคม 63 '!E17</f>
        <v>12544</v>
      </c>
      <c r="F17" s="32"/>
      <c r="G17" s="33"/>
      <c r="H17" s="34">
        <f>'[2]มกราคม 64'!E17</f>
        <v>14368</v>
      </c>
      <c r="I17" s="32">
        <f t="shared" si="0"/>
        <v>1824</v>
      </c>
      <c r="J17" s="33">
        <f t="shared" si="1"/>
        <v>9120</v>
      </c>
      <c r="K17" s="34">
        <f>'[2]กุมภาพันธ์ 64'!E17</f>
        <v>16171</v>
      </c>
      <c r="L17" s="32">
        <f t="shared" si="2"/>
        <v>1803</v>
      </c>
      <c r="M17" s="33">
        <f t="shared" si="4"/>
        <v>9015</v>
      </c>
      <c r="N17" s="34">
        <f>'[2]มีนาคม 64'!E17</f>
        <v>18171</v>
      </c>
      <c r="O17" s="32">
        <f t="shared" si="3"/>
        <v>2000</v>
      </c>
      <c r="P17" s="33">
        <f t="shared" si="5"/>
        <v>10000</v>
      </c>
      <c r="Q17" s="34">
        <f>'[2]เมษายน 64 '!E17</f>
        <v>19996</v>
      </c>
      <c r="R17" s="32">
        <f>Q17-N17</f>
        <v>1825</v>
      </c>
      <c r="S17" s="33">
        <f>R17*$S$3</f>
        <v>9125</v>
      </c>
      <c r="T17" s="34">
        <f>'[2]พฤษภาคม 64'!E17</f>
        <v>21757</v>
      </c>
      <c r="U17" s="32">
        <f t="shared" si="6"/>
        <v>1761</v>
      </c>
      <c r="V17" s="33">
        <f t="shared" si="7"/>
        <v>8805</v>
      </c>
      <c r="W17" s="34">
        <f>'[2]มิถุนายน 64 '!E17</f>
        <v>24102</v>
      </c>
      <c r="X17" s="32">
        <f t="shared" si="8"/>
        <v>2345</v>
      </c>
      <c r="Y17" s="33">
        <f t="shared" si="9"/>
        <v>11725</v>
      </c>
      <c r="Z17" s="34">
        <f>'[2]กรกฏาคม 64 '!E17</f>
        <v>26204</v>
      </c>
      <c r="AA17" s="32">
        <f t="shared" si="10"/>
        <v>2102</v>
      </c>
      <c r="AB17" s="33">
        <f t="shared" si="11"/>
        <v>10510</v>
      </c>
      <c r="AC17" s="34">
        <f>'[2]สิงหาคม 64 '!E17</f>
        <v>28575</v>
      </c>
      <c r="AD17" s="32">
        <f t="shared" si="12"/>
        <v>2371</v>
      </c>
      <c r="AE17" s="33">
        <f t="shared" si="13"/>
        <v>11855</v>
      </c>
      <c r="AF17" s="34">
        <f>'[2]กันยายน 64 '!E17</f>
        <v>30960</v>
      </c>
      <c r="AG17" s="32">
        <f t="shared" si="14"/>
        <v>2385</v>
      </c>
      <c r="AH17" s="33">
        <f t="shared" si="15"/>
        <v>11925</v>
      </c>
      <c r="AI17" s="34">
        <f>'[2]ตุลาคม 64 '!E17</f>
        <v>32779</v>
      </c>
      <c r="AJ17" s="32">
        <f t="shared" si="16"/>
        <v>1819</v>
      </c>
      <c r="AK17" s="33">
        <f t="shared" si="17"/>
        <v>9095</v>
      </c>
      <c r="AL17" s="34">
        <f>'[2]พฤศจิกายน 64'!E17</f>
        <v>34865</v>
      </c>
      <c r="AM17" s="32">
        <f t="shared" si="18"/>
        <v>2086</v>
      </c>
      <c r="AN17" s="33">
        <f t="shared" si="19"/>
        <v>10430</v>
      </c>
      <c r="AO17" s="34">
        <f>'[2]ธันวาคม 64 '!E17</f>
        <v>36507</v>
      </c>
      <c r="AP17" s="32">
        <f t="shared" si="20"/>
        <v>1642</v>
      </c>
      <c r="AQ17" s="33">
        <f t="shared" si="21"/>
        <v>8210</v>
      </c>
    </row>
    <row r="18" spans="1:43" x14ac:dyDescent="0.55000000000000004">
      <c r="A18" s="45" t="s">
        <v>40</v>
      </c>
      <c r="B18" s="46"/>
      <c r="C18" s="47"/>
      <c r="D18" s="48"/>
      <c r="E18" s="26"/>
      <c r="F18" s="26"/>
      <c r="G18" s="28"/>
      <c r="H18" s="26"/>
      <c r="I18" s="26"/>
      <c r="J18" s="28"/>
      <c r="K18" s="26"/>
      <c r="L18" s="26"/>
      <c r="M18" s="28"/>
      <c r="N18" s="26"/>
      <c r="O18" s="26"/>
      <c r="P18" s="28"/>
      <c r="Q18" s="26"/>
      <c r="R18" s="26"/>
      <c r="S18" s="28"/>
      <c r="T18" s="26"/>
      <c r="U18" s="26"/>
      <c r="V18" s="28"/>
      <c r="W18" s="26"/>
      <c r="X18" s="26"/>
      <c r="Y18" s="28"/>
      <c r="Z18" s="26"/>
      <c r="AA18" s="26"/>
      <c r="AB18" s="28"/>
      <c r="AC18" s="26"/>
      <c r="AD18" s="26"/>
      <c r="AE18" s="28"/>
      <c r="AF18" s="26"/>
      <c r="AG18" s="26"/>
      <c r="AH18" s="28"/>
      <c r="AI18" s="26"/>
      <c r="AJ18" s="26"/>
      <c r="AK18" s="28"/>
      <c r="AL18" s="26"/>
      <c r="AM18" s="26"/>
      <c r="AN18" s="28"/>
      <c r="AO18" s="26"/>
      <c r="AP18" s="26"/>
      <c r="AQ18" s="28"/>
    </row>
    <row r="19" spans="1:43" x14ac:dyDescent="0.55000000000000004">
      <c r="A19" s="14">
        <v>64</v>
      </c>
      <c r="B19" s="52" t="s">
        <v>41</v>
      </c>
      <c r="C19" s="53"/>
      <c r="D19" s="43">
        <v>630616791</v>
      </c>
      <c r="E19" s="32">
        <f>'[2]ธันวาคม 63 '!E19</f>
        <v>1806</v>
      </c>
      <c r="F19" s="32"/>
      <c r="G19" s="33"/>
      <c r="H19" s="34">
        <f>'[2]มกราคม 64'!E19</f>
        <v>2178</v>
      </c>
      <c r="I19" s="32">
        <f t="shared" si="0"/>
        <v>372</v>
      </c>
      <c r="J19" s="33">
        <f t="shared" si="1"/>
        <v>1860</v>
      </c>
      <c r="K19" s="34">
        <f>'[2]กุมภาพันธ์ 64'!E19</f>
        <v>2623</v>
      </c>
      <c r="L19" s="32">
        <f t="shared" si="2"/>
        <v>445</v>
      </c>
      <c r="M19" s="33">
        <f>L19*$M$3</f>
        <v>2225</v>
      </c>
      <c r="N19" s="34">
        <f>'[2]มีนาคม 64'!E19</f>
        <v>3216</v>
      </c>
      <c r="O19" s="32">
        <f t="shared" si="3"/>
        <v>593</v>
      </c>
      <c r="P19" s="33">
        <f>O19*$P$3</f>
        <v>2965</v>
      </c>
      <c r="Q19" s="34">
        <f>'[2]เมษายน 64 '!E19</f>
        <v>3841</v>
      </c>
      <c r="R19" s="32">
        <f>Q19-N19</f>
        <v>625</v>
      </c>
      <c r="S19" s="33">
        <f>R19*$S$3</f>
        <v>3125</v>
      </c>
      <c r="T19" s="34">
        <f>'[2]พฤษภาคม 64'!E19</f>
        <v>4600</v>
      </c>
      <c r="U19" s="32">
        <f>T19-Q19</f>
        <v>759</v>
      </c>
      <c r="V19" s="33">
        <f>U19*$P$3</f>
        <v>3795</v>
      </c>
      <c r="W19" s="34">
        <f>'[2]มิถุนายน 64 '!E19</f>
        <v>5350</v>
      </c>
      <c r="X19" s="32">
        <f>W19-T19</f>
        <v>750</v>
      </c>
      <c r="Y19" s="33">
        <f>X19*$S$3</f>
        <v>3750</v>
      </c>
      <c r="Z19" s="34">
        <f>'[2]กรกฏาคม 64 '!E19</f>
        <v>6066</v>
      </c>
      <c r="AA19" s="32">
        <f>Z19-W19</f>
        <v>716</v>
      </c>
      <c r="AB19" s="33">
        <f>AA19*$P$3</f>
        <v>3580</v>
      </c>
      <c r="AC19" s="34">
        <f>'[2]สิงหาคม 64 '!E19</f>
        <v>6814</v>
      </c>
      <c r="AD19" s="32">
        <f>AC19-Z19</f>
        <v>748</v>
      </c>
      <c r="AE19" s="33">
        <f>AD19*$S$3</f>
        <v>3740</v>
      </c>
      <c r="AF19" s="34">
        <f>'[2]กันยายน 64 '!E19</f>
        <v>7505</v>
      </c>
      <c r="AG19" s="32">
        <f>AF19-AC19</f>
        <v>691</v>
      </c>
      <c r="AH19" s="33">
        <f>AG19*$S$3</f>
        <v>3455</v>
      </c>
      <c r="AI19" s="34">
        <f>'[2]ตุลาคม 64 '!E19</f>
        <v>8059</v>
      </c>
      <c r="AJ19" s="32">
        <f>AI19-AF19</f>
        <v>554</v>
      </c>
      <c r="AK19" s="33">
        <f>AJ19*$S$3</f>
        <v>2770</v>
      </c>
      <c r="AL19" s="34">
        <f>'[2]พฤศจิกายน 64'!E19</f>
        <v>8652</v>
      </c>
      <c r="AM19" s="32">
        <f>AL19-AI19</f>
        <v>593</v>
      </c>
      <c r="AN19" s="33">
        <f>AM19*$S$3</f>
        <v>2965</v>
      </c>
      <c r="AO19" s="34">
        <f>'[2]ธันวาคม 64 '!E19</f>
        <v>9012</v>
      </c>
      <c r="AP19" s="32">
        <f>AO19-AL19</f>
        <v>360</v>
      </c>
      <c r="AQ19" s="33">
        <f>AP19*$S$3</f>
        <v>1800</v>
      </c>
    </row>
    <row r="20" spans="1:43" x14ac:dyDescent="0.55000000000000004">
      <c r="A20" s="45" t="s">
        <v>42</v>
      </c>
      <c r="B20" s="46"/>
      <c r="C20" s="47"/>
      <c r="D20" s="48"/>
      <c r="E20" s="26"/>
      <c r="F20" s="26"/>
      <c r="G20" s="28"/>
      <c r="H20" s="26"/>
      <c r="I20" s="26"/>
      <c r="J20" s="28"/>
      <c r="K20" s="26"/>
      <c r="L20" s="26"/>
      <c r="M20" s="28"/>
      <c r="N20" s="26"/>
      <c r="O20" s="26"/>
      <c r="P20" s="28"/>
      <c r="Q20" s="26"/>
      <c r="R20" s="26"/>
      <c r="S20" s="28"/>
      <c r="T20" s="26"/>
      <c r="U20" s="26"/>
      <c r="V20" s="28"/>
      <c r="W20" s="26"/>
      <c r="X20" s="26"/>
      <c r="Y20" s="28"/>
      <c r="Z20" s="26"/>
      <c r="AA20" s="26"/>
      <c r="AB20" s="28"/>
      <c r="AC20" s="26"/>
      <c r="AD20" s="26"/>
      <c r="AE20" s="28"/>
      <c r="AF20" s="26"/>
      <c r="AG20" s="26"/>
      <c r="AH20" s="28"/>
      <c r="AI20" s="26"/>
      <c r="AJ20" s="26"/>
      <c r="AK20" s="28"/>
      <c r="AL20" s="26"/>
      <c r="AM20" s="26"/>
      <c r="AN20" s="28"/>
      <c r="AO20" s="26"/>
      <c r="AP20" s="26"/>
      <c r="AQ20" s="28"/>
    </row>
    <row r="21" spans="1:43" x14ac:dyDescent="0.55000000000000004">
      <c r="A21" s="14">
        <v>10</v>
      </c>
      <c r="B21" s="49" t="s">
        <v>43</v>
      </c>
      <c r="C21" s="42"/>
      <c r="D21" s="43"/>
      <c r="E21" s="32">
        <f>'[2]ธันวาคม 63 '!E21</f>
        <v>745</v>
      </c>
      <c r="F21" s="32"/>
      <c r="G21" s="33"/>
      <c r="H21" s="34">
        <f>'[2]มกราคม 64'!E21</f>
        <v>745</v>
      </c>
      <c r="I21" s="32">
        <f t="shared" si="0"/>
        <v>0</v>
      </c>
      <c r="J21" s="33">
        <f t="shared" si="1"/>
        <v>0</v>
      </c>
      <c r="K21" s="34">
        <f>'[2]กุมภาพันธ์ 64'!E21</f>
        <v>745</v>
      </c>
      <c r="L21" s="32">
        <f t="shared" si="2"/>
        <v>0</v>
      </c>
      <c r="M21" s="33">
        <f>L21*$M$3</f>
        <v>0</v>
      </c>
      <c r="N21" s="34">
        <f>'[2]มีนาคม 64'!E21</f>
        <v>745</v>
      </c>
      <c r="O21" s="32">
        <f t="shared" si="3"/>
        <v>0</v>
      </c>
      <c r="P21" s="33">
        <f>O21*$P$3</f>
        <v>0</v>
      </c>
      <c r="Q21" s="34">
        <f>'[2]เมษายน 64 '!E21</f>
        <v>745</v>
      </c>
      <c r="R21" s="32">
        <f t="shared" ref="R21" si="24">Q21-N21</f>
        <v>0</v>
      </c>
      <c r="S21" s="33">
        <f t="shared" ref="S21" si="25">R21*$S$3</f>
        <v>0</v>
      </c>
      <c r="T21" s="34">
        <f>'[2]พฤษภาคม 64'!E21</f>
        <v>745</v>
      </c>
      <c r="U21" s="32">
        <f>T21-Q21</f>
        <v>0</v>
      </c>
      <c r="V21" s="33">
        <f>U21*$P$3</f>
        <v>0</v>
      </c>
      <c r="W21" s="34">
        <f>'[2]มิถุนายน 64 '!E21</f>
        <v>745</v>
      </c>
      <c r="X21" s="32">
        <f>W21-T21</f>
        <v>0</v>
      </c>
      <c r="Y21" s="33">
        <f>X21*$S$3</f>
        <v>0</v>
      </c>
      <c r="Z21" s="34">
        <f>'[2]กรกฏาคม 64 '!E21</f>
        <v>745</v>
      </c>
      <c r="AA21" s="32">
        <f>Z21-W21</f>
        <v>0</v>
      </c>
      <c r="AB21" s="33">
        <f>AA21*$P$3</f>
        <v>0</v>
      </c>
      <c r="AC21" s="34">
        <f>'[2]สิงหาคม 64 '!E21</f>
        <v>745</v>
      </c>
      <c r="AD21" s="32">
        <f>AC21-Z21</f>
        <v>0</v>
      </c>
      <c r="AE21" s="33">
        <f>AD21*$S$3</f>
        <v>0</v>
      </c>
      <c r="AF21" s="34">
        <f>'[2]กันยายน 64 '!E21</f>
        <v>745</v>
      </c>
      <c r="AG21" s="32">
        <f>AF21-AC21</f>
        <v>0</v>
      </c>
      <c r="AH21" s="33">
        <f>AG21*$S$3</f>
        <v>0</v>
      </c>
      <c r="AI21" s="34">
        <f>'[2]ตุลาคม 64 '!E21</f>
        <v>745</v>
      </c>
      <c r="AJ21" s="32">
        <f>AI21-AF21</f>
        <v>0</v>
      </c>
      <c r="AK21" s="33">
        <f>AJ21*$S$3</f>
        <v>0</v>
      </c>
      <c r="AL21" s="34">
        <f>'[2]พฤศจิกายน 64'!E21</f>
        <v>745</v>
      </c>
      <c r="AM21" s="32">
        <f>AL21-AI21</f>
        <v>0</v>
      </c>
      <c r="AN21" s="33">
        <f>AM21*$S$3</f>
        <v>0</v>
      </c>
      <c r="AO21" s="34">
        <f>'[2]ธันวาคม 64 '!E21</f>
        <v>745</v>
      </c>
      <c r="AP21" s="32">
        <f>AO21-AL21</f>
        <v>0</v>
      </c>
      <c r="AQ21" s="33">
        <f>AP21*$S$3</f>
        <v>0</v>
      </c>
    </row>
    <row r="22" spans="1:43" ht="23.4" x14ac:dyDescent="0.6">
      <c r="A22" s="18" t="s">
        <v>44</v>
      </c>
      <c r="B22" s="19"/>
      <c r="C22" s="20"/>
      <c r="D22" s="19"/>
      <c r="E22" s="21"/>
      <c r="F22" s="22"/>
      <c r="G22" s="23"/>
      <c r="H22" s="21"/>
      <c r="I22" s="22"/>
      <c r="J22" s="23"/>
      <c r="K22" s="21"/>
      <c r="L22" s="22"/>
      <c r="M22" s="23"/>
      <c r="N22" s="21"/>
      <c r="O22" s="22"/>
      <c r="P22" s="23"/>
      <c r="Q22" s="21"/>
      <c r="R22" s="22"/>
      <c r="S22" s="23"/>
      <c r="T22" s="21"/>
      <c r="U22" s="22"/>
      <c r="V22" s="23"/>
      <c r="W22" s="21"/>
      <c r="X22" s="22"/>
      <c r="Y22" s="23"/>
      <c r="Z22" s="21"/>
      <c r="AA22" s="22"/>
      <c r="AB22" s="23"/>
      <c r="AC22" s="21"/>
      <c r="AD22" s="22"/>
      <c r="AE22" s="23"/>
      <c r="AF22" s="21"/>
      <c r="AG22" s="22"/>
      <c r="AH22" s="23"/>
      <c r="AI22" s="21"/>
      <c r="AJ22" s="22"/>
      <c r="AK22" s="23"/>
      <c r="AL22" s="21"/>
      <c r="AM22" s="22"/>
      <c r="AN22" s="23"/>
      <c r="AO22" s="21"/>
      <c r="AP22" s="22"/>
      <c r="AQ22" s="23"/>
    </row>
    <row r="23" spans="1:43" x14ac:dyDescent="0.55000000000000004">
      <c r="A23" s="45" t="s">
        <v>45</v>
      </c>
      <c r="B23" s="46"/>
      <c r="C23" s="47"/>
      <c r="D23" s="48"/>
      <c r="E23" s="26"/>
      <c r="F23" s="26"/>
      <c r="G23" s="28"/>
      <c r="H23" s="26"/>
      <c r="I23" s="26"/>
      <c r="J23" s="28"/>
      <c r="K23" s="26"/>
      <c r="L23" s="26"/>
      <c r="M23" s="28"/>
      <c r="N23" s="26"/>
      <c r="O23" s="26"/>
      <c r="P23" s="28"/>
      <c r="Q23" s="26"/>
      <c r="R23" s="26"/>
      <c r="S23" s="28"/>
      <c r="T23" s="26"/>
      <c r="U23" s="26"/>
      <c r="V23" s="28"/>
      <c r="W23" s="26"/>
      <c r="X23" s="26"/>
      <c r="Y23" s="28"/>
      <c r="Z23" s="26"/>
      <c r="AA23" s="26"/>
      <c r="AB23" s="28"/>
      <c r="AC23" s="26"/>
      <c r="AD23" s="26"/>
      <c r="AE23" s="28"/>
      <c r="AF23" s="26"/>
      <c r="AG23" s="26"/>
      <c r="AH23" s="28"/>
      <c r="AI23" s="26"/>
      <c r="AJ23" s="26"/>
      <c r="AK23" s="28"/>
      <c r="AL23" s="26"/>
      <c r="AM23" s="26"/>
      <c r="AN23" s="28"/>
      <c r="AO23" s="26"/>
      <c r="AP23" s="26"/>
      <c r="AQ23" s="28"/>
    </row>
    <row r="24" spans="1:43" x14ac:dyDescent="0.55000000000000004">
      <c r="A24" s="14">
        <v>141</v>
      </c>
      <c r="B24" s="52" t="s">
        <v>46</v>
      </c>
      <c r="C24" s="53"/>
      <c r="D24" s="43">
        <v>8110295</v>
      </c>
      <c r="E24" s="32">
        <f>'[2]ธันวาคม 63 '!E24</f>
        <v>1751</v>
      </c>
      <c r="F24" s="32"/>
      <c r="G24" s="33"/>
      <c r="H24" s="34">
        <f>'[2]มกราคม 64'!E24</f>
        <v>1827</v>
      </c>
      <c r="I24" s="32">
        <f t="shared" si="0"/>
        <v>76</v>
      </c>
      <c r="J24" s="33">
        <f t="shared" si="1"/>
        <v>380</v>
      </c>
      <c r="K24" s="34">
        <f>'[2]กุมภาพันธ์ 64'!E24</f>
        <v>1896</v>
      </c>
      <c r="L24" s="32">
        <f t="shared" si="2"/>
        <v>69</v>
      </c>
      <c r="M24" s="33">
        <f>L24*$M$3</f>
        <v>345</v>
      </c>
      <c r="N24" s="34">
        <f>'[2]มีนาคม 64'!E24</f>
        <v>1966</v>
      </c>
      <c r="O24" s="32">
        <f t="shared" si="3"/>
        <v>70</v>
      </c>
      <c r="P24" s="33">
        <f>O24*$P$3</f>
        <v>350</v>
      </c>
      <c r="Q24" s="34">
        <f>'[2]เมษายน 64 '!E24</f>
        <v>2035</v>
      </c>
      <c r="R24" s="32">
        <f>Q24-N24</f>
        <v>69</v>
      </c>
      <c r="S24" s="33">
        <f>R24*$S$3</f>
        <v>345</v>
      </c>
      <c r="T24" s="34">
        <f>'[2]พฤษภาคม 64'!E24</f>
        <v>2110</v>
      </c>
      <c r="U24" s="32">
        <f>T24-Q24</f>
        <v>75</v>
      </c>
      <c r="V24" s="33">
        <f>U24*$P$3</f>
        <v>375</v>
      </c>
      <c r="W24" s="34">
        <f>'[2]มิถุนายน 64 '!E24</f>
        <v>2185</v>
      </c>
      <c r="X24" s="32">
        <f>W24-T24</f>
        <v>75</v>
      </c>
      <c r="Y24" s="33">
        <f>X24*$S$3</f>
        <v>375</v>
      </c>
      <c r="Z24" s="34">
        <f>'[2]กรกฏาคม 64 '!E24</f>
        <v>2254</v>
      </c>
      <c r="AA24" s="32">
        <f>Z24-W24</f>
        <v>69</v>
      </c>
      <c r="AB24" s="33">
        <f>AA24*$P$3</f>
        <v>345</v>
      </c>
      <c r="AC24" s="34">
        <f>'[2]สิงหาคม 64 '!E24</f>
        <v>2333</v>
      </c>
      <c r="AD24" s="32">
        <f>AC24-Z24</f>
        <v>79</v>
      </c>
      <c r="AE24" s="33">
        <f>AD24*$S$3</f>
        <v>395</v>
      </c>
      <c r="AF24" s="34">
        <f>'[2]กันยายน 64 '!E24</f>
        <v>2414</v>
      </c>
      <c r="AG24" s="32">
        <f>AF24-AC24</f>
        <v>81</v>
      </c>
      <c r="AH24" s="33">
        <f>AG24*$S$3</f>
        <v>405</v>
      </c>
      <c r="AI24" s="34">
        <f>'[2]ตุลาคม 64 '!E24</f>
        <v>2476</v>
      </c>
      <c r="AJ24" s="32">
        <f>AI24-AF24</f>
        <v>62</v>
      </c>
      <c r="AK24" s="33">
        <f>AJ24*$S$3</f>
        <v>310</v>
      </c>
      <c r="AL24" s="34">
        <f>'[2]พฤศจิกายน 64'!E24</f>
        <v>2547</v>
      </c>
      <c r="AM24" s="32">
        <f>AL24-AI24</f>
        <v>71</v>
      </c>
      <c r="AN24" s="33">
        <f>AM24*$S$3</f>
        <v>355</v>
      </c>
      <c r="AO24" s="34">
        <f>'[2]ธันวาคม 64 '!E24</f>
        <v>2612</v>
      </c>
      <c r="AP24" s="32">
        <f>AO24-AL24</f>
        <v>65</v>
      </c>
      <c r="AQ24" s="33">
        <f>AP24*$S$3</f>
        <v>325</v>
      </c>
    </row>
    <row r="25" spans="1:43" x14ac:dyDescent="0.55000000000000004">
      <c r="A25" s="14">
        <v>142</v>
      </c>
      <c r="B25" s="52" t="s">
        <v>47</v>
      </c>
      <c r="C25" s="53"/>
      <c r="D25" s="43">
        <v>8779226</v>
      </c>
      <c r="E25" s="32">
        <f>'[2]ธันวาคม 63 '!E25</f>
        <v>1657</v>
      </c>
      <c r="F25" s="32"/>
      <c r="G25" s="33"/>
      <c r="H25" s="34">
        <f>'[2]มกราคม 64'!E25</f>
        <v>1896</v>
      </c>
      <c r="I25" s="32">
        <f t="shared" si="0"/>
        <v>239</v>
      </c>
      <c r="J25" s="33">
        <f t="shared" si="1"/>
        <v>1195</v>
      </c>
      <c r="K25" s="34">
        <f>'[2]กุมภาพันธ์ 64'!E25</f>
        <v>2114</v>
      </c>
      <c r="L25" s="32">
        <f t="shared" si="2"/>
        <v>218</v>
      </c>
      <c r="M25" s="33">
        <f>L25*$M$3</f>
        <v>1090</v>
      </c>
      <c r="N25" s="34">
        <f>'[2]มีนาคม 64'!E25</f>
        <v>2324</v>
      </c>
      <c r="O25" s="32">
        <f t="shared" si="3"/>
        <v>210</v>
      </c>
      <c r="P25" s="33">
        <f>O25*$P$3</f>
        <v>1050</v>
      </c>
      <c r="Q25" s="34">
        <f>'[2]เมษายน 64 '!E25</f>
        <v>2531</v>
      </c>
      <c r="R25" s="32">
        <f>Q25-N25</f>
        <v>207</v>
      </c>
      <c r="S25" s="33">
        <f>R25*$S$3</f>
        <v>1035</v>
      </c>
      <c r="T25" s="34">
        <f>'[2]พฤษภาคม 64'!E25</f>
        <v>2748</v>
      </c>
      <c r="U25" s="32">
        <f>T25-Q25</f>
        <v>217</v>
      </c>
      <c r="V25" s="33">
        <f>U25*$P$3</f>
        <v>1085</v>
      </c>
      <c r="W25" s="34">
        <f>'[2]มิถุนายน 64 '!E25</f>
        <v>2976</v>
      </c>
      <c r="X25" s="32">
        <f>W25-T25</f>
        <v>228</v>
      </c>
      <c r="Y25" s="33">
        <f>X25*$S$3</f>
        <v>1140</v>
      </c>
      <c r="Z25" s="34">
        <f>'[2]กรกฏาคม 64 '!E25</f>
        <v>3187</v>
      </c>
      <c r="AA25" s="32">
        <f>Z25-W25</f>
        <v>211</v>
      </c>
      <c r="AB25" s="33">
        <f>AA25*$P$3</f>
        <v>1055</v>
      </c>
      <c r="AC25" s="34">
        <f>'[2]สิงหาคม 64 '!E25</f>
        <v>3428</v>
      </c>
      <c r="AD25" s="32">
        <f>AC25-Z25</f>
        <v>241</v>
      </c>
      <c r="AE25" s="33">
        <f>AD25*$S$3</f>
        <v>1205</v>
      </c>
      <c r="AF25" s="34">
        <f>'[2]กันยายน 64 '!E25</f>
        <v>3677</v>
      </c>
      <c r="AG25" s="32">
        <f>AF25-AC25</f>
        <v>249</v>
      </c>
      <c r="AH25" s="33">
        <f>AG25*$S$3</f>
        <v>1245</v>
      </c>
      <c r="AI25" s="34">
        <f>'[2]ตุลาคม 64 '!E25</f>
        <v>3874</v>
      </c>
      <c r="AJ25" s="32">
        <f>AI25-AF25</f>
        <v>197</v>
      </c>
      <c r="AK25" s="33">
        <f>AJ25*$S$3</f>
        <v>985</v>
      </c>
      <c r="AL25" s="34">
        <f>'[2]พฤศจิกายน 64'!E25</f>
        <v>4083</v>
      </c>
      <c r="AM25" s="32">
        <f>AL25-AI25</f>
        <v>209</v>
      </c>
      <c r="AN25" s="33">
        <f>AM25*$S$3</f>
        <v>1045</v>
      </c>
      <c r="AO25" s="34">
        <f>'[2]ธันวาคม 64 '!E25</f>
        <v>4248</v>
      </c>
      <c r="AP25" s="32">
        <f>AO25-AL25</f>
        <v>165</v>
      </c>
      <c r="AQ25" s="33">
        <f>AP25*$S$3</f>
        <v>825</v>
      </c>
    </row>
    <row r="26" spans="1:43" x14ac:dyDescent="0.55000000000000004">
      <c r="A26" s="14">
        <v>143</v>
      </c>
      <c r="B26" s="52" t="s">
        <v>48</v>
      </c>
      <c r="C26" s="53"/>
      <c r="D26" s="43">
        <v>9548620</v>
      </c>
      <c r="E26" s="32">
        <f>'[2]ธันวาคม 63 '!E26</f>
        <v>8411</v>
      </c>
      <c r="F26" s="32"/>
      <c r="G26" s="33"/>
      <c r="H26" s="34">
        <f>'[2]มกราคม 64'!E26</f>
        <v>8517</v>
      </c>
      <c r="I26" s="32">
        <f t="shared" si="0"/>
        <v>106</v>
      </c>
      <c r="J26" s="33">
        <f t="shared" si="1"/>
        <v>530</v>
      </c>
      <c r="K26" s="34">
        <f>'[2]กุมภาพันธ์ 64'!E26</f>
        <v>8617</v>
      </c>
      <c r="L26" s="32">
        <f t="shared" si="2"/>
        <v>100</v>
      </c>
      <c r="M26" s="33">
        <f>L26*$M$3</f>
        <v>500</v>
      </c>
      <c r="N26" s="34">
        <f>'[2]มีนาคม 64'!E26</f>
        <v>8715</v>
      </c>
      <c r="O26" s="32">
        <f t="shared" si="3"/>
        <v>98</v>
      </c>
      <c r="P26" s="33">
        <f>O26*$P$3</f>
        <v>490</v>
      </c>
      <c r="Q26" s="34">
        <f>'[2]เมษายน 64 '!E26</f>
        <v>8811</v>
      </c>
      <c r="R26" s="32">
        <f>Q26-N26</f>
        <v>96</v>
      </c>
      <c r="S26" s="33">
        <f>R26*$S$3</f>
        <v>480</v>
      </c>
      <c r="T26" s="34">
        <f>'[2]พฤษภาคม 64'!E26</f>
        <v>8926</v>
      </c>
      <c r="U26" s="32">
        <f>T26-Q26</f>
        <v>115</v>
      </c>
      <c r="V26" s="33">
        <f>U26*$P$3</f>
        <v>575</v>
      </c>
      <c r="W26" s="34">
        <f>'[2]มิถุนายน 64 '!E26</f>
        <v>9065</v>
      </c>
      <c r="X26" s="32">
        <f>W26-T26</f>
        <v>139</v>
      </c>
      <c r="Y26" s="33">
        <f>X26*$S$3</f>
        <v>695</v>
      </c>
      <c r="Z26" s="34">
        <f>'[2]กรกฏาคม 64 '!E26</f>
        <v>9195</v>
      </c>
      <c r="AA26" s="32">
        <f>Z26-W26</f>
        <v>130</v>
      </c>
      <c r="AB26" s="33">
        <f>AA26*$P$3</f>
        <v>650</v>
      </c>
      <c r="AC26" s="34">
        <f>'[2]สิงหาคม 64 '!E26</f>
        <v>9343</v>
      </c>
      <c r="AD26" s="32">
        <f>AC26-Z26</f>
        <v>148</v>
      </c>
      <c r="AE26" s="33">
        <f>AD26*$S$3</f>
        <v>740</v>
      </c>
      <c r="AF26" s="34">
        <f>'[2]กันยายน 64 '!E26</f>
        <v>9496</v>
      </c>
      <c r="AG26" s="32">
        <f>AF26-AC26</f>
        <v>153</v>
      </c>
      <c r="AH26" s="33">
        <f>AG26*$S$3</f>
        <v>765</v>
      </c>
      <c r="AI26" s="34">
        <f>'[2]ตุลาคม 64 '!E26</f>
        <v>9615</v>
      </c>
      <c r="AJ26" s="32">
        <f>AI26-AF26</f>
        <v>119</v>
      </c>
      <c r="AK26" s="33">
        <f>AJ26*$S$3</f>
        <v>595</v>
      </c>
      <c r="AL26" s="34">
        <f>'[2]พฤศจิกายน 64'!E26</f>
        <v>9749</v>
      </c>
      <c r="AM26" s="32">
        <f>AL26-AI26</f>
        <v>134</v>
      </c>
      <c r="AN26" s="33">
        <f>AM26*$S$3</f>
        <v>670</v>
      </c>
      <c r="AO26" s="34">
        <f>'[2]ธันวาคม 64 '!E26</f>
        <v>9872</v>
      </c>
      <c r="AP26" s="32">
        <f>AO26-AL26</f>
        <v>123</v>
      </c>
      <c r="AQ26" s="33">
        <f>AP26*$S$3</f>
        <v>615</v>
      </c>
    </row>
    <row r="27" spans="1:43" x14ac:dyDescent="0.55000000000000004">
      <c r="A27" s="45" t="s">
        <v>49</v>
      </c>
      <c r="B27" s="46"/>
      <c r="C27" s="26"/>
      <c r="D27" s="48"/>
      <c r="E27" s="26"/>
      <c r="F27" s="26"/>
      <c r="G27" s="28"/>
      <c r="H27" s="26"/>
      <c r="I27" s="26"/>
      <c r="J27" s="28"/>
      <c r="K27" s="26"/>
      <c r="L27" s="26"/>
      <c r="M27" s="28"/>
      <c r="N27" s="26"/>
      <c r="O27" s="26"/>
      <c r="P27" s="28"/>
      <c r="Q27" s="26"/>
      <c r="R27" s="26"/>
      <c r="S27" s="28"/>
      <c r="T27" s="26"/>
      <c r="U27" s="26"/>
      <c r="V27" s="28"/>
      <c r="W27" s="26"/>
      <c r="X27" s="26"/>
      <c r="Y27" s="28"/>
      <c r="Z27" s="26"/>
      <c r="AA27" s="26"/>
      <c r="AB27" s="28"/>
      <c r="AC27" s="26"/>
      <c r="AD27" s="26"/>
      <c r="AE27" s="28"/>
      <c r="AF27" s="26"/>
      <c r="AG27" s="26"/>
      <c r="AH27" s="28"/>
      <c r="AI27" s="26"/>
      <c r="AJ27" s="26"/>
      <c r="AK27" s="28"/>
      <c r="AL27" s="26"/>
      <c r="AM27" s="26"/>
      <c r="AN27" s="28"/>
      <c r="AO27" s="26"/>
      <c r="AP27" s="26"/>
      <c r="AQ27" s="28"/>
    </row>
    <row r="28" spans="1:43" x14ac:dyDescent="0.55000000000000004">
      <c r="A28" s="14">
        <v>145</v>
      </c>
      <c r="B28" s="52" t="s">
        <v>50</v>
      </c>
      <c r="C28" s="36"/>
      <c r="D28" s="43">
        <v>110483409</v>
      </c>
      <c r="E28" s="32">
        <f>'[2]ธันวาคม 63 '!E28</f>
        <v>8938</v>
      </c>
      <c r="F28" s="32"/>
      <c r="G28" s="33"/>
      <c r="H28" s="34">
        <f>'[2]มกราคม 64'!E28</f>
        <v>8946</v>
      </c>
      <c r="I28" s="32">
        <f t="shared" si="0"/>
        <v>8</v>
      </c>
      <c r="J28" s="33">
        <f t="shared" si="1"/>
        <v>40</v>
      </c>
      <c r="K28" s="34">
        <f>'[2]กุมภาพันธ์ 64'!E28</f>
        <v>8973</v>
      </c>
      <c r="L28" s="32">
        <f t="shared" si="2"/>
        <v>27</v>
      </c>
      <c r="M28" s="33">
        <f>L28*$M$3</f>
        <v>135</v>
      </c>
      <c r="N28" s="34">
        <f>'[2]มีนาคม 64'!E28</f>
        <v>9019</v>
      </c>
      <c r="O28" s="32">
        <f t="shared" si="3"/>
        <v>46</v>
      </c>
      <c r="P28" s="33">
        <f>O28*$P$3</f>
        <v>230</v>
      </c>
      <c r="Q28" s="34">
        <f>'[2]เมษายน 64 '!E28</f>
        <v>9062</v>
      </c>
      <c r="R28" s="32">
        <f>Q28-N28</f>
        <v>43</v>
      </c>
      <c r="S28" s="33">
        <f>R28*$S$3</f>
        <v>215</v>
      </c>
      <c r="T28" s="34">
        <f>'[2]พฤษภาคม 64'!E28</f>
        <v>9105</v>
      </c>
      <c r="U28" s="32">
        <f>T28-Q28</f>
        <v>43</v>
      </c>
      <c r="V28" s="33">
        <f>U28*$P$3</f>
        <v>215</v>
      </c>
      <c r="W28" s="34">
        <f>'[2]มิถุนายน 64 '!E28</f>
        <v>9151</v>
      </c>
      <c r="X28" s="32">
        <f>W28-T28</f>
        <v>46</v>
      </c>
      <c r="Y28" s="33">
        <f>X28*$S$3</f>
        <v>230</v>
      </c>
      <c r="Z28" s="34">
        <f>'[2]กรกฏาคม 64 '!E28</f>
        <v>9208</v>
      </c>
      <c r="AA28" s="32">
        <f>Z28-W28</f>
        <v>57</v>
      </c>
      <c r="AB28" s="33">
        <f>AA28*$P$3</f>
        <v>285</v>
      </c>
      <c r="AC28" s="34">
        <f>'[2]สิงหาคม 64 '!E28</f>
        <v>9250</v>
      </c>
      <c r="AD28" s="32">
        <f>AC28-Z28</f>
        <v>42</v>
      </c>
      <c r="AE28" s="33">
        <f>AD28*$S$3</f>
        <v>210</v>
      </c>
      <c r="AF28" s="34">
        <f>'[2]กันยายน 64 '!E28</f>
        <v>9297</v>
      </c>
      <c r="AG28" s="32">
        <f>AF28-AC28</f>
        <v>47</v>
      </c>
      <c r="AH28" s="33">
        <f>AG28*$S$3</f>
        <v>235</v>
      </c>
      <c r="AI28" s="34">
        <f>'[2]ตุลาคม 64 '!E28</f>
        <v>9333</v>
      </c>
      <c r="AJ28" s="32">
        <f>AI28-AF28</f>
        <v>36</v>
      </c>
      <c r="AK28" s="33">
        <f>AJ28*$S$3</f>
        <v>180</v>
      </c>
      <c r="AL28" s="34">
        <f>'[2]พฤศจิกายน 64'!E28</f>
        <v>9408</v>
      </c>
      <c r="AM28" s="32">
        <f>AL28-AI28</f>
        <v>75</v>
      </c>
      <c r="AN28" s="33">
        <f>AM28*$S$3</f>
        <v>375</v>
      </c>
      <c r="AO28" s="34">
        <f>'[2]ธันวาคม 64 '!E28</f>
        <v>9468</v>
      </c>
      <c r="AP28" s="32">
        <f>AO28-AL28</f>
        <v>60</v>
      </c>
      <c r="AQ28" s="33">
        <f>AP28*$S$3</f>
        <v>300</v>
      </c>
    </row>
    <row r="29" spans="1:43" x14ac:dyDescent="0.55000000000000004">
      <c r="A29" s="14">
        <v>146</v>
      </c>
      <c r="B29" s="52" t="s">
        <v>51</v>
      </c>
      <c r="C29" s="36"/>
      <c r="D29" s="50" t="s">
        <v>52</v>
      </c>
      <c r="E29" s="32">
        <f>'[2]ธันวาคม 63 '!E29</f>
        <v>663</v>
      </c>
      <c r="F29" s="32"/>
      <c r="G29" s="33"/>
      <c r="H29" s="34">
        <f>'[2]มกราคม 64'!E29</f>
        <v>1036</v>
      </c>
      <c r="I29" s="32">
        <f t="shared" si="0"/>
        <v>373</v>
      </c>
      <c r="J29" s="33">
        <f t="shared" si="1"/>
        <v>1865</v>
      </c>
      <c r="K29" s="34">
        <f>'[2]กุมภาพันธ์ 64'!E29</f>
        <v>1378</v>
      </c>
      <c r="L29" s="32">
        <f t="shared" si="2"/>
        <v>342</v>
      </c>
      <c r="M29" s="33">
        <f>L29*$M$3</f>
        <v>1710</v>
      </c>
      <c r="N29" s="34">
        <f>'[2]มีนาคม 64'!E29</f>
        <v>259</v>
      </c>
      <c r="O29" s="51">
        <f>N29+112</f>
        <v>371</v>
      </c>
      <c r="P29" s="33">
        <f>O29*$P$3</f>
        <v>1855</v>
      </c>
      <c r="Q29" s="34">
        <f>'[2]เมษายน 64 '!E29</f>
        <v>582</v>
      </c>
      <c r="R29" s="51">
        <f>Q29+112</f>
        <v>694</v>
      </c>
      <c r="S29" s="33">
        <f>R29*$S$3</f>
        <v>3470</v>
      </c>
      <c r="T29" s="34">
        <f>'[2]พฤษภาคม 64'!E29</f>
        <v>582</v>
      </c>
      <c r="U29" s="32">
        <f>T29-Q29</f>
        <v>0</v>
      </c>
      <c r="V29" s="33">
        <f>U29*$P$3</f>
        <v>0</v>
      </c>
      <c r="W29" s="34">
        <f>'[2]มิถุนายน 64 '!E29</f>
        <v>582</v>
      </c>
      <c r="X29" s="32">
        <f>W29-T29</f>
        <v>0</v>
      </c>
      <c r="Y29" s="33">
        <f>X29*$S$3</f>
        <v>0</v>
      </c>
      <c r="Z29" s="34">
        <f>'[2]กรกฏาคม 64 '!E29</f>
        <v>582</v>
      </c>
      <c r="AA29" s="32">
        <f>Z29-W29</f>
        <v>0</v>
      </c>
      <c r="AB29" s="33">
        <f>AA29*$P$3</f>
        <v>0</v>
      </c>
      <c r="AC29" s="34">
        <f>'[2]สิงหาคม 64 '!E29</f>
        <v>860</v>
      </c>
      <c r="AD29" s="32">
        <f>AC29-Z29</f>
        <v>278</v>
      </c>
      <c r="AE29" s="33">
        <f>AD29*$S$3</f>
        <v>1390</v>
      </c>
      <c r="AF29" s="34">
        <f>'[2]กันยายน 64 '!E29</f>
        <v>1308</v>
      </c>
      <c r="AG29" s="32">
        <f>AF29-AC29</f>
        <v>448</v>
      </c>
      <c r="AH29" s="33">
        <f>AG29*$S$3</f>
        <v>2240</v>
      </c>
      <c r="AI29" s="34">
        <f>'[2]ตุลาคม 64 '!E29</f>
        <v>1656</v>
      </c>
      <c r="AJ29" s="32">
        <f>AI29-AF29</f>
        <v>348</v>
      </c>
      <c r="AK29" s="33">
        <f>AJ29*$S$3</f>
        <v>1740</v>
      </c>
      <c r="AL29" s="34">
        <f>'[2]พฤศจิกายน 64'!E29</f>
        <v>2050</v>
      </c>
      <c r="AM29" s="32">
        <f>AL29-AI29</f>
        <v>394</v>
      </c>
      <c r="AN29" s="33">
        <f>AM29*$S$3</f>
        <v>1970</v>
      </c>
      <c r="AO29" s="34">
        <f>'[2]ธันวาคม 64 '!E29</f>
        <v>2403</v>
      </c>
      <c r="AP29" s="32">
        <f>AO29-AL29</f>
        <v>353</v>
      </c>
      <c r="AQ29" s="33">
        <f>AP29*$S$3</f>
        <v>1765</v>
      </c>
    </row>
    <row r="30" spans="1:43" x14ac:dyDescent="0.55000000000000004">
      <c r="A30" s="45" t="s">
        <v>53</v>
      </c>
      <c r="B30" s="46"/>
      <c r="C30" s="26"/>
      <c r="D30" s="48"/>
      <c r="E30" s="26"/>
      <c r="F30" s="26"/>
      <c r="G30" s="28"/>
      <c r="H30" s="26"/>
      <c r="I30" s="26"/>
      <c r="J30" s="28"/>
      <c r="K30" s="26"/>
      <c r="L30" s="26"/>
      <c r="M30" s="28"/>
      <c r="N30" s="26"/>
      <c r="O30" s="26"/>
      <c r="P30" s="28"/>
      <c r="Q30" s="26"/>
      <c r="R30" s="26"/>
      <c r="S30" s="28"/>
      <c r="T30" s="26"/>
      <c r="U30" s="26"/>
      <c r="V30" s="28"/>
      <c r="W30" s="26"/>
      <c r="X30" s="26"/>
      <c r="Y30" s="28"/>
      <c r="Z30" s="26"/>
      <c r="AA30" s="26"/>
      <c r="AB30" s="28"/>
      <c r="AC30" s="26"/>
      <c r="AD30" s="26"/>
      <c r="AE30" s="28"/>
      <c r="AF30" s="26"/>
      <c r="AG30" s="26"/>
      <c r="AH30" s="28"/>
      <c r="AI30" s="26"/>
      <c r="AJ30" s="26"/>
      <c r="AK30" s="28"/>
      <c r="AL30" s="26"/>
      <c r="AM30" s="26"/>
      <c r="AN30" s="28"/>
      <c r="AO30" s="26"/>
      <c r="AP30" s="26"/>
      <c r="AQ30" s="28"/>
    </row>
    <row r="31" spans="1:43" x14ac:dyDescent="0.55000000000000004">
      <c r="A31" s="14">
        <v>147</v>
      </c>
      <c r="B31" s="52" t="s">
        <v>54</v>
      </c>
      <c r="C31" s="36"/>
      <c r="D31" s="50" t="s">
        <v>55</v>
      </c>
      <c r="E31" s="32">
        <f>'[2]ธันวาคม 63 '!E31</f>
        <v>664</v>
      </c>
      <c r="F31" s="32"/>
      <c r="G31" s="33"/>
      <c r="H31" s="34">
        <f>'[2]มกราคม 64'!E31</f>
        <v>1065</v>
      </c>
      <c r="I31" s="32">
        <f t="shared" si="0"/>
        <v>401</v>
      </c>
      <c r="J31" s="33">
        <f t="shared" si="1"/>
        <v>2005</v>
      </c>
      <c r="K31" s="34">
        <f>'[2]กุมภาพันธ์ 64'!E31</f>
        <v>1446</v>
      </c>
      <c r="L31" s="32">
        <f t="shared" si="2"/>
        <v>381</v>
      </c>
      <c r="M31" s="33">
        <f>L31*$M$3</f>
        <v>1905</v>
      </c>
      <c r="N31" s="34">
        <f>'[2]มีนาคม 64'!E31</f>
        <v>234</v>
      </c>
      <c r="O31" s="51">
        <f>N31+121</f>
        <v>355</v>
      </c>
      <c r="P31" s="33">
        <f>O31*$P$3</f>
        <v>1775</v>
      </c>
      <c r="Q31" s="34">
        <f>'[2]เมษายน 64 '!E31</f>
        <v>559</v>
      </c>
      <c r="R31" s="51">
        <f>Q31+121</f>
        <v>680</v>
      </c>
      <c r="S31" s="33">
        <f>R31*$S$3</f>
        <v>3400</v>
      </c>
      <c r="T31" s="34">
        <f>'[2]พฤษภาคม 64'!E31</f>
        <v>559</v>
      </c>
      <c r="U31" s="32">
        <f>T31-Q31</f>
        <v>0</v>
      </c>
      <c r="V31" s="33">
        <f>U31*$P$3</f>
        <v>0</v>
      </c>
      <c r="W31" s="34">
        <f>'[2]มิถุนายน 64 '!E31</f>
        <v>559</v>
      </c>
      <c r="X31" s="32">
        <f>W31-T31</f>
        <v>0</v>
      </c>
      <c r="Y31" s="33">
        <f>X31*$S$3</f>
        <v>0</v>
      </c>
      <c r="Z31" s="34">
        <f>'[2]กรกฏาคม 64 '!E31</f>
        <v>559</v>
      </c>
      <c r="AA31" s="32">
        <f>Z31-W31</f>
        <v>0</v>
      </c>
      <c r="AB31" s="33">
        <f>AA31*$P$3</f>
        <v>0</v>
      </c>
      <c r="AC31" s="34">
        <f>'[2]สิงหาคม 64 '!E31</f>
        <v>559</v>
      </c>
      <c r="AD31" s="32">
        <f>AC31-Z31</f>
        <v>0</v>
      </c>
      <c r="AE31" s="33">
        <f>AD31*$S$3</f>
        <v>0</v>
      </c>
      <c r="AF31" s="34">
        <f>'[2]กันยายน 64 '!E31</f>
        <v>559</v>
      </c>
      <c r="AG31" s="32">
        <f>AF31-AC31</f>
        <v>0</v>
      </c>
      <c r="AH31" s="33">
        <f>AG31*$S$3</f>
        <v>0</v>
      </c>
      <c r="AI31" s="34">
        <f>'[2]ตุลาคม 64 '!E31</f>
        <v>559</v>
      </c>
      <c r="AJ31" s="32">
        <f>AI31-AF31</f>
        <v>0</v>
      </c>
      <c r="AK31" s="33">
        <f>AJ31*$S$3</f>
        <v>0</v>
      </c>
      <c r="AL31" s="34">
        <f>'[2]พฤศจิกายน 64'!E31</f>
        <v>559</v>
      </c>
      <c r="AM31" s="32">
        <f>AL31-AI31</f>
        <v>0</v>
      </c>
      <c r="AN31" s="33">
        <f>AM31*$S$3</f>
        <v>0</v>
      </c>
      <c r="AO31" s="34">
        <f>'[2]ธันวาคม 64 '!E31</f>
        <v>559</v>
      </c>
      <c r="AP31" s="32">
        <f>AO31-AL31</f>
        <v>0</v>
      </c>
      <c r="AQ31" s="33">
        <f>AP31*$S$3</f>
        <v>0</v>
      </c>
    </row>
    <row r="32" spans="1:43" s="54" customFormat="1" x14ac:dyDescent="0.55000000000000004">
      <c r="A32" s="43">
        <v>179</v>
      </c>
      <c r="B32" s="52" t="s">
        <v>56</v>
      </c>
      <c r="C32" s="53"/>
      <c r="D32" s="43">
        <v>8472597</v>
      </c>
      <c r="E32" s="32">
        <f>'[2]ธันวาคม 63 '!E32</f>
        <v>7272</v>
      </c>
      <c r="F32" s="32"/>
      <c r="G32" s="33"/>
      <c r="H32" s="34">
        <f>'[2]มกราคม 64'!E32</f>
        <v>7272</v>
      </c>
      <c r="I32" s="32">
        <f t="shared" si="0"/>
        <v>0</v>
      </c>
      <c r="J32" s="51">
        <f>I32*4.5</f>
        <v>0</v>
      </c>
      <c r="K32" s="34">
        <f>'[2]กุมภาพันธ์ 64'!E32</f>
        <v>7323</v>
      </c>
      <c r="L32" s="32">
        <f t="shared" si="2"/>
        <v>51</v>
      </c>
      <c r="M32" s="51">
        <f>L32*4.5</f>
        <v>229.5</v>
      </c>
      <c r="N32" s="34">
        <f>'[2]มีนาคม 64'!E32</f>
        <v>7532</v>
      </c>
      <c r="O32" s="32">
        <f>N32-K32</f>
        <v>209</v>
      </c>
      <c r="P32" s="51">
        <f>O32*4.5</f>
        <v>940.5</v>
      </c>
      <c r="Q32" s="34">
        <f>'[2]เมษายน 64 '!E32</f>
        <v>7672</v>
      </c>
      <c r="R32" s="32">
        <f>Q32-N32</f>
        <v>140</v>
      </c>
      <c r="S32" s="51">
        <f>R32*4.5</f>
        <v>630</v>
      </c>
      <c r="T32" s="34">
        <f>'[2]พฤษภาคม 64'!E32</f>
        <v>7928</v>
      </c>
      <c r="U32" s="32">
        <f>T32-Q32</f>
        <v>256</v>
      </c>
      <c r="V32" s="51">
        <f>U32*4.5</f>
        <v>1152</v>
      </c>
      <c r="W32" s="34">
        <f>'[2]มิถุนายน 64 '!E32</f>
        <v>8184</v>
      </c>
      <c r="X32" s="32">
        <f>W32-T32</f>
        <v>256</v>
      </c>
      <c r="Y32" s="51">
        <f>X32*4.5</f>
        <v>1152</v>
      </c>
      <c r="Z32" s="34">
        <f>'[2]กรกฏาคม 64 '!E32</f>
        <v>8423</v>
      </c>
      <c r="AA32" s="32">
        <f>Z32-W32</f>
        <v>239</v>
      </c>
      <c r="AB32" s="51">
        <f>AA32*4.5</f>
        <v>1075.5</v>
      </c>
      <c r="AC32" s="34">
        <f>'[2]สิงหาคม 64 '!E32</f>
        <v>8644</v>
      </c>
      <c r="AD32" s="32">
        <f>AC32-Z32</f>
        <v>221</v>
      </c>
      <c r="AE32" s="51">
        <f>AD32*4.5</f>
        <v>994.5</v>
      </c>
      <c r="AF32" s="34">
        <f>'[2]กันยายน 64 '!E32</f>
        <v>8884</v>
      </c>
      <c r="AG32" s="32">
        <f>AF32-AC32</f>
        <v>240</v>
      </c>
      <c r="AH32" s="51">
        <f>AG32*4.5</f>
        <v>1080</v>
      </c>
      <c r="AI32" s="34">
        <f>'[2]ตุลาคม 64 '!E32</f>
        <v>9025</v>
      </c>
      <c r="AJ32" s="32">
        <f>AI32-AF32</f>
        <v>141</v>
      </c>
      <c r="AK32" s="51">
        <f>AJ32*4.5</f>
        <v>634.5</v>
      </c>
      <c r="AL32" s="34">
        <f>'[2]พฤศจิกายน 64'!E32</f>
        <v>9182</v>
      </c>
      <c r="AM32" s="32">
        <f>AL32-AI32</f>
        <v>157</v>
      </c>
      <c r="AN32" s="51">
        <f>AM32*4.5</f>
        <v>706.5</v>
      </c>
      <c r="AO32" s="34">
        <f>'[2]ธันวาคม 64 '!E32</f>
        <v>9242</v>
      </c>
      <c r="AP32" s="32">
        <f>AO32-AL32</f>
        <v>60</v>
      </c>
      <c r="AQ32" s="51">
        <f>AP32*4.5</f>
        <v>270</v>
      </c>
    </row>
    <row r="33" spans="1:43" ht="23.4" x14ac:dyDescent="0.6">
      <c r="A33" s="18" t="s">
        <v>57</v>
      </c>
      <c r="B33" s="19"/>
      <c r="C33" s="20"/>
      <c r="D33" s="19"/>
      <c r="E33" s="21"/>
      <c r="F33" s="22"/>
      <c r="G33" s="23"/>
      <c r="H33" s="21"/>
      <c r="I33" s="22"/>
      <c r="J33" s="23"/>
      <c r="K33" s="21"/>
      <c r="L33" s="22"/>
      <c r="M33" s="23"/>
      <c r="N33" s="21"/>
      <c r="O33" s="22"/>
      <c r="P33" s="23"/>
      <c r="Q33" s="21"/>
      <c r="R33" s="22"/>
      <c r="S33" s="23"/>
      <c r="T33" s="21"/>
      <c r="U33" s="22"/>
      <c r="V33" s="23"/>
      <c r="W33" s="21"/>
      <c r="X33" s="22"/>
      <c r="Y33" s="23"/>
      <c r="Z33" s="21"/>
      <c r="AA33" s="22"/>
      <c r="AB33" s="23"/>
      <c r="AC33" s="21"/>
      <c r="AD33" s="22"/>
      <c r="AE33" s="23"/>
      <c r="AF33" s="21"/>
      <c r="AG33" s="22"/>
      <c r="AH33" s="23"/>
      <c r="AI33" s="21"/>
      <c r="AJ33" s="22"/>
      <c r="AK33" s="23"/>
      <c r="AL33" s="21"/>
      <c r="AM33" s="22"/>
      <c r="AN33" s="23"/>
      <c r="AO33" s="21"/>
      <c r="AP33" s="22"/>
      <c r="AQ33" s="23"/>
    </row>
    <row r="34" spans="1:43" x14ac:dyDescent="0.55000000000000004">
      <c r="A34" s="37" t="s">
        <v>58</v>
      </c>
      <c r="B34" s="38"/>
      <c r="C34" s="47"/>
      <c r="D34" s="48"/>
      <c r="E34" s="26"/>
      <c r="F34" s="26"/>
      <c r="G34" s="28"/>
      <c r="H34" s="26"/>
      <c r="I34" s="26"/>
      <c r="J34" s="28"/>
      <c r="K34" s="26"/>
      <c r="L34" s="26"/>
      <c r="M34" s="28"/>
      <c r="N34" s="26"/>
      <c r="O34" s="26"/>
      <c r="P34" s="28"/>
      <c r="Q34" s="26"/>
      <c r="R34" s="26"/>
      <c r="S34" s="28"/>
      <c r="T34" s="26"/>
      <c r="U34" s="26"/>
      <c r="V34" s="28"/>
      <c r="W34" s="26"/>
      <c r="X34" s="26"/>
      <c r="Y34" s="28"/>
      <c r="Z34" s="26"/>
      <c r="AA34" s="26"/>
      <c r="AB34" s="28"/>
      <c r="AC34" s="26"/>
      <c r="AD34" s="26"/>
      <c r="AE34" s="28"/>
      <c r="AF34" s="26"/>
      <c r="AG34" s="26"/>
      <c r="AH34" s="28"/>
      <c r="AI34" s="26"/>
      <c r="AJ34" s="26"/>
      <c r="AK34" s="28"/>
      <c r="AL34" s="26"/>
      <c r="AM34" s="26"/>
      <c r="AN34" s="28"/>
      <c r="AO34" s="26"/>
      <c r="AP34" s="26"/>
      <c r="AQ34" s="28"/>
    </row>
    <row r="35" spans="1:43" x14ac:dyDescent="0.55000000000000004">
      <c r="A35" s="14">
        <v>149</v>
      </c>
      <c r="B35" s="41" t="s">
        <v>59</v>
      </c>
      <c r="C35" s="42"/>
      <c r="D35" s="43"/>
      <c r="E35" s="32">
        <f>'[2]ธันวาคม 63 '!E35</f>
        <v>1610</v>
      </c>
      <c r="F35" s="32"/>
      <c r="G35" s="33"/>
      <c r="H35" s="34">
        <f>'[2]มกราคม 64'!E35</f>
        <v>1610</v>
      </c>
      <c r="I35" s="32">
        <f t="shared" si="0"/>
        <v>0</v>
      </c>
      <c r="J35" s="33">
        <f t="shared" si="1"/>
        <v>0</v>
      </c>
      <c r="K35" s="34">
        <f>'[2]กุมภาพันธ์ 64'!E35</f>
        <v>1610</v>
      </c>
      <c r="L35" s="32">
        <f t="shared" si="2"/>
        <v>0</v>
      </c>
      <c r="M35" s="33">
        <f>L35*$M$3</f>
        <v>0</v>
      </c>
      <c r="N35" s="34">
        <f>'[2]มีนาคม 64'!E35</f>
        <v>1610</v>
      </c>
      <c r="O35" s="32">
        <f t="shared" si="3"/>
        <v>0</v>
      </c>
      <c r="P35" s="33">
        <f>O35*$P$3</f>
        <v>0</v>
      </c>
      <c r="Q35" s="34">
        <f>'[2]เมษายน 64 '!E35</f>
        <v>1610</v>
      </c>
      <c r="R35" s="32">
        <f t="shared" ref="R35:R36" si="26">Q35-N35</f>
        <v>0</v>
      </c>
      <c r="S35" s="33">
        <f t="shared" ref="S35:S36" si="27">R35*$S$3</f>
        <v>0</v>
      </c>
      <c r="T35" s="34">
        <f>'[2]พฤษภาคม 64'!E35</f>
        <v>1610</v>
      </c>
      <c r="U35" s="32">
        <f>T35-Q35</f>
        <v>0</v>
      </c>
      <c r="V35" s="33">
        <f>U35*$P$3</f>
        <v>0</v>
      </c>
      <c r="W35" s="34">
        <f>'[2]มิถุนายน 64 '!E35</f>
        <v>1610</v>
      </c>
      <c r="X35" s="32">
        <f>W35-T35</f>
        <v>0</v>
      </c>
      <c r="Y35" s="33">
        <f>X35*$S$3</f>
        <v>0</v>
      </c>
      <c r="Z35" s="34">
        <f>'[2]กรกฏาคม 64 '!E35</f>
        <v>1610</v>
      </c>
      <c r="AA35" s="32">
        <f>Z35-W35</f>
        <v>0</v>
      </c>
      <c r="AB35" s="33">
        <f>AA35*$P$3</f>
        <v>0</v>
      </c>
      <c r="AC35" s="34">
        <f>'[2]สิงหาคม 64 '!E35</f>
        <v>1610</v>
      </c>
      <c r="AD35" s="32">
        <f>AC35-Z35</f>
        <v>0</v>
      </c>
      <c r="AE35" s="33">
        <f>AD35*$S$3</f>
        <v>0</v>
      </c>
      <c r="AF35" s="34">
        <f>'[2]กันยายน 64 '!E35</f>
        <v>1610</v>
      </c>
      <c r="AG35" s="32">
        <f>AF35-AC35</f>
        <v>0</v>
      </c>
      <c r="AH35" s="33">
        <f>AG35*$S$3</f>
        <v>0</v>
      </c>
      <c r="AI35" s="34">
        <f>'[2]ตุลาคม 64 '!E35</f>
        <v>1610</v>
      </c>
      <c r="AJ35" s="32">
        <f>AI35-AF35</f>
        <v>0</v>
      </c>
      <c r="AK35" s="33">
        <f>AJ35*$S$3</f>
        <v>0</v>
      </c>
      <c r="AL35" s="34">
        <f>'[2]พฤศจิกายน 64'!E35</f>
        <v>1610</v>
      </c>
      <c r="AM35" s="32">
        <f>AL35-AI35</f>
        <v>0</v>
      </c>
      <c r="AN35" s="33">
        <f>AM35*$S$3</f>
        <v>0</v>
      </c>
      <c r="AO35" s="34">
        <f>'[2]ธันวาคม 64 '!E35</f>
        <v>1610</v>
      </c>
      <c r="AP35" s="32">
        <f>AO35-AL35</f>
        <v>0</v>
      </c>
      <c r="AQ35" s="33">
        <f>AP35*$S$3</f>
        <v>0</v>
      </c>
    </row>
    <row r="36" spans="1:43" x14ac:dyDescent="0.55000000000000004">
      <c r="A36" s="14">
        <v>150</v>
      </c>
      <c r="B36" s="41" t="s">
        <v>60</v>
      </c>
      <c r="C36" s="42"/>
      <c r="D36" s="43"/>
      <c r="E36" s="32">
        <f>'[2]ธันวาคม 63 '!E36</f>
        <v>630</v>
      </c>
      <c r="F36" s="32"/>
      <c r="G36" s="33"/>
      <c r="H36" s="34">
        <f>'[2]มกราคม 64'!E36</f>
        <v>630</v>
      </c>
      <c r="I36" s="32">
        <f t="shared" si="0"/>
        <v>0</v>
      </c>
      <c r="J36" s="33">
        <f t="shared" si="1"/>
        <v>0</v>
      </c>
      <c r="K36" s="34">
        <f>'[2]กุมภาพันธ์ 64'!E36</f>
        <v>630</v>
      </c>
      <c r="L36" s="32">
        <f t="shared" si="2"/>
        <v>0</v>
      </c>
      <c r="M36" s="33">
        <f>L36*$M$3</f>
        <v>0</v>
      </c>
      <c r="N36" s="34">
        <f>'[2]มีนาคม 64'!E36</f>
        <v>633</v>
      </c>
      <c r="O36" s="32">
        <f t="shared" si="3"/>
        <v>3</v>
      </c>
      <c r="P36" s="33">
        <f>O36*$P$3</f>
        <v>15</v>
      </c>
      <c r="Q36" s="34">
        <f>'[2]เมษายน 64 '!E36</f>
        <v>633</v>
      </c>
      <c r="R36" s="32">
        <f t="shared" si="26"/>
        <v>0</v>
      </c>
      <c r="S36" s="33">
        <f t="shared" si="27"/>
        <v>0</v>
      </c>
      <c r="T36" s="34">
        <f>'[2]พฤษภาคม 64'!E36</f>
        <v>633</v>
      </c>
      <c r="U36" s="32">
        <f>T36-Q36</f>
        <v>0</v>
      </c>
      <c r="V36" s="33">
        <f>U36*$P$3</f>
        <v>0</v>
      </c>
      <c r="W36" s="34">
        <f>'[2]มิถุนายน 64 '!E36</f>
        <v>633</v>
      </c>
      <c r="X36" s="32" t="s">
        <v>60</v>
      </c>
      <c r="Y36" s="33" t="s">
        <v>60</v>
      </c>
      <c r="Z36" s="34">
        <f>'[2]กรกฏาคม 64 '!E36</f>
        <v>633</v>
      </c>
      <c r="AA36" s="32">
        <f>Z36-W36</f>
        <v>0</v>
      </c>
      <c r="AB36" s="33">
        <f>AA36*$P$3</f>
        <v>0</v>
      </c>
      <c r="AC36" s="34">
        <f>'[2]สิงหาคม 64 '!E36</f>
        <v>633</v>
      </c>
      <c r="AD36" s="32" t="s">
        <v>60</v>
      </c>
      <c r="AE36" s="33" t="s">
        <v>60</v>
      </c>
      <c r="AF36" s="34">
        <f>'[2]กันยายน 64 '!E36</f>
        <v>633</v>
      </c>
      <c r="AG36" s="32" t="s">
        <v>60</v>
      </c>
      <c r="AH36" s="33" t="s">
        <v>60</v>
      </c>
      <c r="AI36" s="34">
        <f>'[2]ตุลาคม 64 '!E36</f>
        <v>633</v>
      </c>
      <c r="AJ36" s="32" t="s">
        <v>60</v>
      </c>
      <c r="AK36" s="33" t="s">
        <v>60</v>
      </c>
      <c r="AL36" s="34">
        <f>'[2]พฤศจิกายน 64'!E36</f>
        <v>633</v>
      </c>
      <c r="AM36" s="32" t="s">
        <v>60</v>
      </c>
      <c r="AN36" s="33" t="s">
        <v>60</v>
      </c>
      <c r="AO36" s="34">
        <f>'[2]ธันวาคม 64 '!E36</f>
        <v>633</v>
      </c>
      <c r="AP36" s="32" t="s">
        <v>60</v>
      </c>
      <c r="AQ36" s="33" t="s">
        <v>60</v>
      </c>
    </row>
    <row r="37" spans="1:43" x14ac:dyDescent="0.55000000000000004">
      <c r="A37" s="14">
        <v>151</v>
      </c>
      <c r="B37" s="41" t="s">
        <v>61</v>
      </c>
      <c r="C37" s="42"/>
      <c r="D37" s="43">
        <v>120387556</v>
      </c>
      <c r="E37" s="32">
        <f>'[2]ธันวาคม 63 '!E37</f>
        <v>5159</v>
      </c>
      <c r="F37" s="32"/>
      <c r="G37" s="33"/>
      <c r="H37" s="34">
        <f>'[2]มกราคม 64'!E37</f>
        <v>5188</v>
      </c>
      <c r="I37" s="32">
        <f t="shared" si="0"/>
        <v>29</v>
      </c>
      <c r="J37" s="33">
        <f t="shared" si="1"/>
        <v>145</v>
      </c>
      <c r="K37" s="34">
        <f>'[2]กุมภาพันธ์ 64'!E37</f>
        <v>5220</v>
      </c>
      <c r="L37" s="32">
        <f t="shared" si="2"/>
        <v>32</v>
      </c>
      <c r="M37" s="33">
        <f>L37*$M$3</f>
        <v>160</v>
      </c>
      <c r="N37" s="34">
        <f>'[2]มีนาคม 64'!E37</f>
        <v>5220</v>
      </c>
      <c r="O37" s="32">
        <f t="shared" si="3"/>
        <v>0</v>
      </c>
      <c r="P37" s="33">
        <f>O37*$P$3</f>
        <v>0</v>
      </c>
      <c r="Q37" s="34">
        <f>'[2]เมษายน 64 '!E37</f>
        <v>5271</v>
      </c>
      <c r="R37" s="32">
        <f>Q37-N37</f>
        <v>51</v>
      </c>
      <c r="S37" s="33">
        <f>R37*$S$3</f>
        <v>255</v>
      </c>
      <c r="T37" s="34">
        <f>'[2]พฤษภาคม 64'!E37</f>
        <v>5283</v>
      </c>
      <c r="U37" s="32">
        <f>T37-Q37</f>
        <v>12</v>
      </c>
      <c r="V37" s="33">
        <f>U37*$P$3</f>
        <v>60</v>
      </c>
      <c r="W37" s="34">
        <f>'[2]มิถุนายน 64 '!E37</f>
        <v>5291</v>
      </c>
      <c r="X37" s="32">
        <f>W37-T37</f>
        <v>8</v>
      </c>
      <c r="Y37" s="33">
        <f>X37*$S$3</f>
        <v>40</v>
      </c>
      <c r="Z37" s="34">
        <f>'[2]กรกฏาคม 64 '!E37</f>
        <v>5291</v>
      </c>
      <c r="AA37" s="32">
        <f>Z37-W37</f>
        <v>0</v>
      </c>
      <c r="AB37" s="33">
        <f>AA37*$P$3</f>
        <v>0</v>
      </c>
      <c r="AC37" s="34">
        <f>'[2]สิงหาคม 64 '!E37</f>
        <v>5321</v>
      </c>
      <c r="AD37" s="32">
        <f>AC37-Z37</f>
        <v>30</v>
      </c>
      <c r="AE37" s="33">
        <f>AD37*$S$3</f>
        <v>150</v>
      </c>
      <c r="AF37" s="34">
        <f>'[2]กันยายน 64 '!E37</f>
        <v>5321</v>
      </c>
      <c r="AG37" s="32">
        <f>AF37-AC37</f>
        <v>0</v>
      </c>
      <c r="AH37" s="33">
        <f>AG37*$S$3</f>
        <v>0</v>
      </c>
      <c r="AI37" s="34">
        <f>'[2]ตุลาคม 64 '!E37</f>
        <v>5321</v>
      </c>
      <c r="AJ37" s="32">
        <f>AI37-AF37</f>
        <v>0</v>
      </c>
      <c r="AK37" s="33">
        <f>AJ37*$S$3</f>
        <v>0</v>
      </c>
      <c r="AL37" s="34">
        <f>'[2]พฤศจิกายน 64'!E37</f>
        <v>5321</v>
      </c>
      <c r="AM37" s="32">
        <f>AL37-AI37</f>
        <v>0</v>
      </c>
      <c r="AN37" s="33">
        <f>AM37*$S$3</f>
        <v>0</v>
      </c>
      <c r="AO37" s="34">
        <f>'[2]ธันวาคม 64 '!E37</f>
        <v>5321</v>
      </c>
      <c r="AP37" s="32">
        <f>AO37-AL37</f>
        <v>0</v>
      </c>
      <c r="AQ37" s="33">
        <f>AP37*$S$3</f>
        <v>0</v>
      </c>
    </row>
    <row r="38" spans="1:43" x14ac:dyDescent="0.55000000000000004">
      <c r="A38" s="14">
        <v>189</v>
      </c>
      <c r="B38" s="41" t="s">
        <v>62</v>
      </c>
      <c r="C38" s="42"/>
      <c r="D38" s="50" t="s">
        <v>63</v>
      </c>
      <c r="E38" s="32">
        <f>'[2]ธันวาคม 63 '!E38</f>
        <v>0</v>
      </c>
      <c r="F38" s="32"/>
      <c r="G38" s="33"/>
      <c r="H38" s="34">
        <f>'[2]มกราคม 64'!E38</f>
        <v>0</v>
      </c>
      <c r="I38" s="32">
        <f t="shared" si="0"/>
        <v>0</v>
      </c>
      <c r="J38" s="33">
        <f t="shared" si="1"/>
        <v>0</v>
      </c>
      <c r="K38" s="34">
        <f>'[2]กุมภาพันธ์ 64'!E38</f>
        <v>0</v>
      </c>
      <c r="L38" s="32">
        <f t="shared" si="2"/>
        <v>0</v>
      </c>
      <c r="M38" s="33">
        <f>L38*$M$3</f>
        <v>0</v>
      </c>
      <c r="N38" s="34">
        <f>'[2]มีนาคม 64'!E38</f>
        <v>0</v>
      </c>
      <c r="O38" s="32">
        <f t="shared" si="3"/>
        <v>0</v>
      </c>
      <c r="P38" s="33">
        <f>O38*$P$3</f>
        <v>0</v>
      </c>
      <c r="Q38" s="34">
        <f>'[2]เมษายน 64 '!E38</f>
        <v>285</v>
      </c>
      <c r="R38" s="32">
        <f>Q38-N38</f>
        <v>285</v>
      </c>
      <c r="S38" s="33">
        <f>R38*$S$3</f>
        <v>1425</v>
      </c>
      <c r="T38" s="34">
        <f>'[2]พฤษภาคม 64'!E38</f>
        <v>285</v>
      </c>
      <c r="U38" s="32">
        <f>T38-Q38</f>
        <v>0</v>
      </c>
      <c r="V38" s="33">
        <f>U38*$P$3</f>
        <v>0</v>
      </c>
      <c r="W38" s="34">
        <f>'[2]มิถุนายน 64 '!E38</f>
        <v>285</v>
      </c>
      <c r="X38" s="32">
        <f>W38-T38</f>
        <v>0</v>
      </c>
      <c r="Y38" s="33">
        <f>X38*$S$3</f>
        <v>0</v>
      </c>
      <c r="Z38" s="34">
        <f>'[2]กรกฏาคม 64 '!E38</f>
        <v>285</v>
      </c>
      <c r="AA38" s="32">
        <f>Z38-W38</f>
        <v>0</v>
      </c>
      <c r="AB38" s="33">
        <f>AA38*$P$3</f>
        <v>0</v>
      </c>
      <c r="AC38" s="34">
        <f>'[2]สิงหาคม 64 '!E38</f>
        <v>285</v>
      </c>
      <c r="AD38" s="32">
        <f>AC38-Z38</f>
        <v>0</v>
      </c>
      <c r="AE38" s="33">
        <f>AD38*$S$3</f>
        <v>0</v>
      </c>
      <c r="AF38" s="34">
        <f>'[2]กันยายน 64 '!E38</f>
        <v>285</v>
      </c>
      <c r="AG38" s="32">
        <f>AF38-AC38</f>
        <v>0</v>
      </c>
      <c r="AH38" s="33">
        <f>AG38*$S$3</f>
        <v>0</v>
      </c>
      <c r="AI38" s="34">
        <f>'[2]ตุลาคม 64 '!E38</f>
        <v>285</v>
      </c>
      <c r="AJ38" s="32">
        <f>AI38-AF38</f>
        <v>0</v>
      </c>
      <c r="AK38" s="33">
        <f>AJ38*$S$3</f>
        <v>0</v>
      </c>
      <c r="AL38" s="34">
        <f>'[2]พฤศจิกายน 64'!E38</f>
        <v>285</v>
      </c>
      <c r="AM38" s="32">
        <f>AL38-AI38</f>
        <v>0</v>
      </c>
      <c r="AN38" s="33">
        <f>AM38*$S$3</f>
        <v>0</v>
      </c>
      <c r="AO38" s="34">
        <f>'[2]ธันวาคม 64 '!E38</f>
        <v>285</v>
      </c>
      <c r="AP38" s="32">
        <f>AO38-AL38</f>
        <v>0</v>
      </c>
      <c r="AQ38" s="33">
        <f>AP38*$S$3</f>
        <v>0</v>
      </c>
    </row>
    <row r="39" spans="1:43" ht="23.4" x14ac:dyDescent="0.6">
      <c r="A39" s="18" t="s">
        <v>64</v>
      </c>
      <c r="B39" s="19"/>
      <c r="C39" s="20"/>
      <c r="D39" s="19"/>
      <c r="E39" s="21"/>
      <c r="F39" s="22"/>
      <c r="G39" s="23"/>
      <c r="H39" s="21"/>
      <c r="I39" s="22"/>
      <c r="J39" s="23"/>
      <c r="K39" s="21"/>
      <c r="L39" s="22"/>
      <c r="M39" s="23"/>
      <c r="N39" s="21"/>
      <c r="O39" s="22"/>
      <c r="P39" s="23"/>
      <c r="Q39" s="21"/>
      <c r="R39" s="22"/>
      <c r="S39" s="23"/>
      <c r="T39" s="21"/>
      <c r="U39" s="22"/>
      <c r="V39" s="23"/>
      <c r="W39" s="21"/>
      <c r="X39" s="22"/>
      <c r="Y39" s="23"/>
      <c r="Z39" s="21"/>
      <c r="AA39" s="22"/>
      <c r="AB39" s="23"/>
      <c r="AC39" s="21"/>
      <c r="AD39" s="22"/>
      <c r="AE39" s="23"/>
      <c r="AF39" s="21"/>
      <c r="AG39" s="22"/>
      <c r="AH39" s="23"/>
      <c r="AI39" s="21"/>
      <c r="AJ39" s="22"/>
      <c r="AK39" s="23"/>
      <c r="AL39" s="21"/>
      <c r="AM39" s="22"/>
      <c r="AN39" s="23"/>
      <c r="AO39" s="21"/>
      <c r="AP39" s="22"/>
      <c r="AQ39" s="23"/>
    </row>
    <row r="40" spans="1:43" x14ac:dyDescent="0.55000000000000004">
      <c r="A40" s="55" t="s">
        <v>65</v>
      </c>
      <c r="B40" s="46"/>
      <c r="C40" s="47"/>
      <c r="D40" s="48"/>
      <c r="E40" s="26"/>
      <c r="F40" s="26"/>
      <c r="G40" s="28"/>
      <c r="H40" s="26"/>
      <c r="I40" s="26"/>
      <c r="J40" s="28"/>
      <c r="K40" s="26"/>
      <c r="L40" s="26"/>
      <c r="M40" s="28"/>
      <c r="N40" s="26"/>
      <c r="O40" s="26"/>
      <c r="P40" s="28"/>
      <c r="Q40" s="26"/>
      <c r="R40" s="26"/>
      <c r="S40" s="28"/>
      <c r="T40" s="26"/>
      <c r="U40" s="26"/>
      <c r="V40" s="28"/>
      <c r="W40" s="26"/>
      <c r="X40" s="26"/>
      <c r="Y40" s="28"/>
      <c r="Z40" s="26"/>
      <c r="AA40" s="26"/>
      <c r="AB40" s="28"/>
      <c r="AC40" s="26"/>
      <c r="AD40" s="26"/>
      <c r="AE40" s="28"/>
      <c r="AF40" s="26"/>
      <c r="AG40" s="26"/>
      <c r="AH40" s="28"/>
      <c r="AI40" s="26"/>
      <c r="AJ40" s="26"/>
      <c r="AK40" s="28"/>
      <c r="AL40" s="26"/>
      <c r="AM40" s="26"/>
      <c r="AN40" s="28"/>
      <c r="AO40" s="26"/>
      <c r="AP40" s="26"/>
      <c r="AQ40" s="28"/>
    </row>
    <row r="41" spans="1:43" hidden="1" x14ac:dyDescent="0.55000000000000004">
      <c r="A41" s="14">
        <v>29</v>
      </c>
      <c r="B41" s="49" t="s">
        <v>66</v>
      </c>
      <c r="C41" s="42"/>
      <c r="D41" s="43">
        <v>17338374</v>
      </c>
      <c r="E41" s="32">
        <f>'[2]ธันวาคม 63 '!E41</f>
        <v>3810</v>
      </c>
      <c r="F41" s="32"/>
      <c r="G41" s="33"/>
      <c r="H41" s="34">
        <f>'[2]มกราคม 64'!E41</f>
        <v>3825</v>
      </c>
      <c r="I41" s="32">
        <f>H41-E41</f>
        <v>15</v>
      </c>
      <c r="J41" s="33">
        <f>I41*$J$3</f>
        <v>75</v>
      </c>
      <c r="K41" s="34">
        <f>'[2]กุมภาพันธ์ 64'!E41</f>
        <v>3845</v>
      </c>
      <c r="L41" s="32">
        <f>K41-H41</f>
        <v>20</v>
      </c>
      <c r="M41" s="33">
        <f t="shared" ref="M41:M80" si="28">L41*$M$3</f>
        <v>100</v>
      </c>
      <c r="N41" s="34">
        <f>'[2]มีนาคม 64'!E41</f>
        <v>3861</v>
      </c>
      <c r="O41" s="32">
        <f>N41-K41</f>
        <v>16</v>
      </c>
      <c r="P41" s="33">
        <f t="shared" ref="P41:P80" si="29">O41*$P$3</f>
        <v>80</v>
      </c>
      <c r="Q41" s="34">
        <f>'[2]เมษายน 64 '!E41</f>
        <v>3871</v>
      </c>
      <c r="R41" s="32">
        <f>Q41-N41</f>
        <v>10</v>
      </c>
      <c r="S41" s="33">
        <f>R41*$S$3</f>
        <v>50</v>
      </c>
      <c r="T41" s="34">
        <f>'[2]พฤษภาคม 64'!E41</f>
        <v>3871</v>
      </c>
      <c r="U41" s="32">
        <f t="shared" ref="U41:U80" si="30">T41-Q41</f>
        <v>0</v>
      </c>
      <c r="V41" s="33">
        <f t="shared" ref="V41:V80" si="31">U41*$P$3</f>
        <v>0</v>
      </c>
      <c r="W41" s="34">
        <f>'[2]มิถุนายน 64 '!E41</f>
        <v>3971</v>
      </c>
      <c r="X41" s="32">
        <f t="shared" ref="X41:X80" si="32">W41-T41</f>
        <v>100</v>
      </c>
      <c r="Y41" s="33">
        <f>X41*$S$3</f>
        <v>500</v>
      </c>
      <c r="Z41" s="34">
        <f>'[2]กรกฏาคม 64 '!E41</f>
        <v>3871</v>
      </c>
      <c r="AA41" s="32">
        <f t="shared" ref="AA41:AA80" si="33">Z41-W41</f>
        <v>-100</v>
      </c>
      <c r="AB41" s="33">
        <f t="shared" ref="AB41:AB80" si="34">AA41*$P$3</f>
        <v>-500</v>
      </c>
      <c r="AC41" s="34">
        <f>'[2]สิงหาคม 64 '!E41</f>
        <v>3886</v>
      </c>
      <c r="AD41" s="32">
        <f t="shared" ref="AD41:AD80" si="35">AC41-Z41</f>
        <v>15</v>
      </c>
      <c r="AE41" s="33">
        <f>AD41*$S$3</f>
        <v>75</v>
      </c>
      <c r="AF41" s="34">
        <f>'[2]กันยายน 64 '!E41</f>
        <v>3892</v>
      </c>
      <c r="AG41" s="32">
        <f t="shared" ref="AG41:AG80" si="36">AF41-AC41</f>
        <v>6</v>
      </c>
      <c r="AH41" s="33">
        <f>AG41*$S$3</f>
        <v>30</v>
      </c>
      <c r="AI41" s="34">
        <f>'[2]ตุลาคม 64 '!E41</f>
        <v>3898</v>
      </c>
      <c r="AJ41" s="32">
        <f t="shared" ref="AJ41:AJ81" si="37">AI41-AF41</f>
        <v>6</v>
      </c>
      <c r="AK41" s="33">
        <f>AJ41*$S$3</f>
        <v>30</v>
      </c>
      <c r="AL41" s="34">
        <f>'[2]พฤศจิกายน 64'!E41</f>
        <v>3905</v>
      </c>
      <c r="AM41" s="32">
        <f t="shared" ref="AM41:AM81" si="38">AL41-AI41</f>
        <v>7</v>
      </c>
      <c r="AN41" s="33">
        <f>AM41*$S$3</f>
        <v>35</v>
      </c>
      <c r="AO41" s="34">
        <f>'[2]ธันวาคม 64 '!E41</f>
        <v>3917</v>
      </c>
      <c r="AP41" s="32">
        <f t="shared" ref="AP41:AP81" si="39">AO41-AL41</f>
        <v>12</v>
      </c>
      <c r="AQ41" s="33">
        <f>AP41*$S$3</f>
        <v>60</v>
      </c>
    </row>
    <row r="42" spans="1:43" hidden="1" x14ac:dyDescent="0.55000000000000004">
      <c r="A42" s="14">
        <v>28</v>
      </c>
      <c r="B42" s="49" t="s">
        <v>67</v>
      </c>
      <c r="C42" s="42"/>
      <c r="D42" s="43"/>
      <c r="E42" s="32">
        <f>'[2]ธันวาคม 63 '!E42</f>
        <v>5472</v>
      </c>
      <c r="F42" s="32"/>
      <c r="G42" s="33"/>
      <c r="H42" s="34">
        <f>'[2]มกราคม 64'!E42</f>
        <v>5707</v>
      </c>
      <c r="I42" s="32">
        <f>H42-E42</f>
        <v>235</v>
      </c>
      <c r="J42" s="33">
        <f>I42*$J$3</f>
        <v>1175</v>
      </c>
      <c r="K42" s="34">
        <f>'[2]กุมภาพันธ์ 64'!E42</f>
        <v>6009</v>
      </c>
      <c r="L42" s="32">
        <f>K42-H42</f>
        <v>302</v>
      </c>
      <c r="M42" s="33">
        <f t="shared" si="28"/>
        <v>1510</v>
      </c>
      <c r="N42" s="34">
        <f>'[2]มีนาคม 64'!E42</f>
        <v>6334</v>
      </c>
      <c r="O42" s="32">
        <f>N42-K42</f>
        <v>325</v>
      </c>
      <c r="P42" s="33">
        <f t="shared" si="29"/>
        <v>1625</v>
      </c>
      <c r="Q42" s="34">
        <f>'[2]เมษายน 64 '!E42</f>
        <v>6334</v>
      </c>
      <c r="R42" s="32">
        <f t="shared" ref="R42:R80" si="40">Q42-N42</f>
        <v>0</v>
      </c>
      <c r="S42" s="33">
        <f t="shared" ref="S42:S80" si="41">R42*$S$3</f>
        <v>0</v>
      </c>
      <c r="T42" s="34">
        <f>'[2]พฤษภาคม 64'!E42</f>
        <v>6334</v>
      </c>
      <c r="U42" s="32">
        <f t="shared" si="30"/>
        <v>0</v>
      </c>
      <c r="V42" s="33">
        <f t="shared" si="31"/>
        <v>0</v>
      </c>
      <c r="W42" s="34">
        <f>'[2]มิถุนายน 64 '!E42</f>
        <v>6334</v>
      </c>
      <c r="X42" s="32">
        <f t="shared" si="32"/>
        <v>0</v>
      </c>
      <c r="Y42" s="33">
        <f t="shared" ref="Y42:Y80" si="42">X42*$S$3</f>
        <v>0</v>
      </c>
      <c r="Z42" s="34">
        <f>'[2]กรกฏาคม 64 '!E42</f>
        <v>6334</v>
      </c>
      <c r="AA42" s="32">
        <f t="shared" si="33"/>
        <v>0</v>
      </c>
      <c r="AB42" s="33">
        <f t="shared" si="34"/>
        <v>0</v>
      </c>
      <c r="AC42" s="34">
        <f>'[2]สิงหาคม 64 '!E42</f>
        <v>6584</v>
      </c>
      <c r="AD42" s="32">
        <f t="shared" si="35"/>
        <v>250</v>
      </c>
      <c r="AE42" s="33">
        <f t="shared" ref="AE42:AE80" si="43">AD42*$S$3</f>
        <v>1250</v>
      </c>
      <c r="AF42" s="34">
        <f>'[2]กันยายน 64 '!E42</f>
        <v>6880</v>
      </c>
      <c r="AG42" s="32">
        <f t="shared" si="36"/>
        <v>296</v>
      </c>
      <c r="AH42" s="33">
        <f t="shared" ref="AH42:AH80" si="44">AG42*$S$3</f>
        <v>1480</v>
      </c>
      <c r="AI42" s="34">
        <f>'[2]ตุลาคม 64 '!E42</f>
        <v>7173</v>
      </c>
      <c r="AJ42" s="32">
        <f t="shared" si="37"/>
        <v>293</v>
      </c>
      <c r="AK42" s="33">
        <f t="shared" ref="AK42:AK81" si="45">AJ42*$S$3</f>
        <v>1465</v>
      </c>
      <c r="AL42" s="34">
        <f>'[2]พฤศจิกายน 64'!E42</f>
        <v>7444</v>
      </c>
      <c r="AM42" s="32">
        <f t="shared" si="38"/>
        <v>271</v>
      </c>
      <c r="AN42" s="33">
        <f t="shared" ref="AN42:AN81" si="46">AM42*$S$3</f>
        <v>1355</v>
      </c>
      <c r="AO42" s="34">
        <f>'[2]ธันวาคม 64 '!E42</f>
        <v>7709</v>
      </c>
      <c r="AP42" s="32">
        <f t="shared" si="39"/>
        <v>265</v>
      </c>
      <c r="AQ42" s="33">
        <f t="shared" ref="AQ42:AQ82" si="47">AP42*$S$3</f>
        <v>1325</v>
      </c>
    </row>
    <row r="43" spans="1:43" hidden="1" x14ac:dyDescent="0.55000000000000004">
      <c r="A43" s="14">
        <v>30</v>
      </c>
      <c r="B43" s="49" t="s">
        <v>68</v>
      </c>
      <c r="C43" s="42"/>
      <c r="D43" s="43"/>
      <c r="E43" s="32">
        <f>'[2]ธันวาคม 63 '!E43</f>
        <v>3580</v>
      </c>
      <c r="F43" s="32"/>
      <c r="G43" s="33"/>
      <c r="H43" s="34">
        <f>'[2]มกราคม 64'!E43</f>
        <v>3597</v>
      </c>
      <c r="I43" s="32">
        <f>H43-E43</f>
        <v>17</v>
      </c>
      <c r="J43" s="33">
        <f>I43*$J$3</f>
        <v>85</v>
      </c>
      <c r="K43" s="34">
        <f>'[2]กุมภาพันธ์ 64'!E43</f>
        <v>3623</v>
      </c>
      <c r="L43" s="32">
        <f>K43-H43</f>
        <v>26</v>
      </c>
      <c r="M43" s="33">
        <f t="shared" si="28"/>
        <v>130</v>
      </c>
      <c r="N43" s="34">
        <f>'[2]มีนาคม 64'!E43</f>
        <v>3644</v>
      </c>
      <c r="O43" s="32">
        <f>N43-K43</f>
        <v>21</v>
      </c>
      <c r="P43" s="33">
        <f t="shared" si="29"/>
        <v>105</v>
      </c>
      <c r="Q43" s="34">
        <f>'[2]เมษายน 64 '!E43</f>
        <v>3644</v>
      </c>
      <c r="R43" s="32">
        <f t="shared" si="40"/>
        <v>0</v>
      </c>
      <c r="S43" s="33">
        <f t="shared" si="41"/>
        <v>0</v>
      </c>
      <c r="T43" s="34">
        <f>'[2]พฤษภาคม 64'!E43</f>
        <v>3644</v>
      </c>
      <c r="U43" s="32">
        <f t="shared" si="30"/>
        <v>0</v>
      </c>
      <c r="V43" s="33">
        <f t="shared" si="31"/>
        <v>0</v>
      </c>
      <c r="W43" s="34">
        <f>'[2]มิถุนายน 64 '!E43</f>
        <v>3644</v>
      </c>
      <c r="X43" s="32">
        <f t="shared" si="32"/>
        <v>0</v>
      </c>
      <c r="Y43" s="33">
        <f t="shared" si="42"/>
        <v>0</v>
      </c>
      <c r="Z43" s="34">
        <f>'[2]กรกฏาคม 64 '!E43</f>
        <v>3644</v>
      </c>
      <c r="AA43" s="32">
        <f t="shared" si="33"/>
        <v>0</v>
      </c>
      <c r="AB43" s="33">
        <f t="shared" si="34"/>
        <v>0</v>
      </c>
      <c r="AC43" s="34">
        <f>'[2]สิงหาคม 64 '!E43</f>
        <v>3644</v>
      </c>
      <c r="AD43" s="32">
        <f t="shared" si="35"/>
        <v>0</v>
      </c>
      <c r="AE43" s="33">
        <f t="shared" si="43"/>
        <v>0</v>
      </c>
      <c r="AF43" s="34">
        <f>'[2]กันยายน 64 '!E43</f>
        <v>3644</v>
      </c>
      <c r="AG43" s="32">
        <f t="shared" si="36"/>
        <v>0</v>
      </c>
      <c r="AH43" s="33">
        <f t="shared" si="44"/>
        <v>0</v>
      </c>
      <c r="AI43" s="34">
        <f>'[2]ตุลาคม 64 '!E43</f>
        <v>3691</v>
      </c>
      <c r="AJ43" s="32">
        <f t="shared" si="37"/>
        <v>47</v>
      </c>
      <c r="AK43" s="33">
        <f t="shared" si="45"/>
        <v>235</v>
      </c>
      <c r="AL43" s="34">
        <f>'[2]พฤศจิกายน 64'!E43</f>
        <v>3691</v>
      </c>
      <c r="AM43" s="32">
        <f t="shared" si="38"/>
        <v>0</v>
      </c>
      <c r="AN43" s="33">
        <f t="shared" si="46"/>
        <v>0</v>
      </c>
      <c r="AO43" s="34">
        <f>'[2]ธันวาคม 64 '!E43</f>
        <v>3701</v>
      </c>
      <c r="AP43" s="32">
        <f t="shared" si="39"/>
        <v>10</v>
      </c>
      <c r="AQ43" s="33">
        <f t="shared" si="47"/>
        <v>50</v>
      </c>
    </row>
    <row r="44" spans="1:43" hidden="1" x14ac:dyDescent="0.55000000000000004">
      <c r="A44" s="14">
        <v>11</v>
      </c>
      <c r="B44" s="49" t="s">
        <v>69</v>
      </c>
      <c r="C44" s="42"/>
      <c r="D44" s="43"/>
      <c r="E44" s="32">
        <f>'[2]ธันวาคม 63 '!E44</f>
        <v>8952</v>
      </c>
      <c r="F44" s="32"/>
      <c r="G44" s="33"/>
      <c r="H44" s="34">
        <f>'[2]มกราคม 64'!E44</f>
        <v>9254</v>
      </c>
      <c r="I44" s="32">
        <f t="shared" si="0"/>
        <v>302</v>
      </c>
      <c r="J44" s="33">
        <f t="shared" si="1"/>
        <v>1510</v>
      </c>
      <c r="K44" s="34">
        <f>'[2]กุมภาพันธ์ 64'!E44</f>
        <v>9561</v>
      </c>
      <c r="L44" s="32">
        <f t="shared" si="2"/>
        <v>307</v>
      </c>
      <c r="M44" s="33">
        <f t="shared" si="28"/>
        <v>1535</v>
      </c>
      <c r="N44" s="34">
        <f>'[2]มีนาคม 64'!E44</f>
        <v>9890</v>
      </c>
      <c r="O44" s="32">
        <f t="shared" si="3"/>
        <v>329</v>
      </c>
      <c r="P44" s="33">
        <f t="shared" si="29"/>
        <v>1645</v>
      </c>
      <c r="Q44" s="34">
        <f>'[2]เมษายน 64 '!E44</f>
        <v>9890</v>
      </c>
      <c r="R44" s="32">
        <f t="shared" si="40"/>
        <v>0</v>
      </c>
      <c r="S44" s="33">
        <f t="shared" si="41"/>
        <v>0</v>
      </c>
      <c r="T44" s="34">
        <f>'[2]พฤษภาคม 64'!E44</f>
        <v>9890</v>
      </c>
      <c r="U44" s="32">
        <f t="shared" si="30"/>
        <v>0</v>
      </c>
      <c r="V44" s="33">
        <f t="shared" si="31"/>
        <v>0</v>
      </c>
      <c r="W44" s="34">
        <f>'[2]มิถุนายน 64 '!E44</f>
        <v>9890</v>
      </c>
      <c r="X44" s="32">
        <f t="shared" si="32"/>
        <v>0</v>
      </c>
      <c r="Y44" s="33">
        <f t="shared" si="42"/>
        <v>0</v>
      </c>
      <c r="Z44" s="34">
        <f>'[2]กรกฏาคม 64 '!E44</f>
        <v>9890</v>
      </c>
      <c r="AA44" s="32">
        <f t="shared" si="33"/>
        <v>0</v>
      </c>
      <c r="AB44" s="33">
        <f t="shared" si="34"/>
        <v>0</v>
      </c>
      <c r="AC44" s="34">
        <f>'[2]สิงหาคม 64 '!E44</f>
        <v>385</v>
      </c>
      <c r="AD44" s="51">
        <f>(10000-Z44)+AC44</f>
        <v>495</v>
      </c>
      <c r="AE44" s="33">
        <f t="shared" si="43"/>
        <v>2475</v>
      </c>
      <c r="AF44" s="34">
        <f>'[2]กันยายน 64 '!E44</f>
        <v>804</v>
      </c>
      <c r="AG44" s="32">
        <f t="shared" si="36"/>
        <v>419</v>
      </c>
      <c r="AH44" s="33">
        <f t="shared" si="44"/>
        <v>2095</v>
      </c>
      <c r="AI44" s="34">
        <f>'[2]ตุลาคม 64 '!E44</f>
        <v>1195</v>
      </c>
      <c r="AJ44" s="32">
        <f t="shared" si="37"/>
        <v>391</v>
      </c>
      <c r="AK44" s="33">
        <f t="shared" si="45"/>
        <v>1955</v>
      </c>
      <c r="AL44" s="34">
        <f>'[2]พฤศจิกายน 64'!E44</f>
        <v>1489</v>
      </c>
      <c r="AM44" s="32">
        <f t="shared" si="38"/>
        <v>294</v>
      </c>
      <c r="AN44" s="33">
        <f t="shared" si="46"/>
        <v>1470</v>
      </c>
      <c r="AO44" s="34">
        <f>'[2]ธันวาคม 64 '!E44</f>
        <v>1780</v>
      </c>
      <c r="AP44" s="32">
        <f t="shared" si="39"/>
        <v>291</v>
      </c>
      <c r="AQ44" s="33">
        <f t="shared" si="47"/>
        <v>1455</v>
      </c>
    </row>
    <row r="45" spans="1:43" hidden="1" x14ac:dyDescent="0.55000000000000004">
      <c r="A45" s="14">
        <v>13</v>
      </c>
      <c r="B45" s="49" t="s">
        <v>70</v>
      </c>
      <c r="C45" s="42"/>
      <c r="D45" s="43"/>
      <c r="E45" s="32">
        <f>'[2]ธันวาคม 63 '!E45</f>
        <v>83181</v>
      </c>
      <c r="F45" s="32"/>
      <c r="G45" s="33"/>
      <c r="H45" s="34">
        <f>'[2]มกราคม 64'!E45</f>
        <v>83806</v>
      </c>
      <c r="I45" s="32">
        <f t="shared" si="0"/>
        <v>625</v>
      </c>
      <c r="J45" s="33">
        <f t="shared" si="1"/>
        <v>3125</v>
      </c>
      <c r="K45" s="34">
        <f>'[2]กุมภาพันธ์ 64'!E45</f>
        <v>84535</v>
      </c>
      <c r="L45" s="32">
        <f t="shared" si="2"/>
        <v>729</v>
      </c>
      <c r="M45" s="33">
        <f t="shared" si="28"/>
        <v>3645</v>
      </c>
      <c r="N45" s="34">
        <f>'[2]มีนาคม 64'!E45</f>
        <v>85314</v>
      </c>
      <c r="O45" s="32">
        <f t="shared" si="3"/>
        <v>779</v>
      </c>
      <c r="P45" s="33">
        <f t="shared" si="29"/>
        <v>3895</v>
      </c>
      <c r="Q45" s="34">
        <f>'[2]เมษายน 64 '!E45</f>
        <v>85314</v>
      </c>
      <c r="R45" s="32">
        <f t="shared" si="40"/>
        <v>0</v>
      </c>
      <c r="S45" s="33">
        <f t="shared" si="41"/>
        <v>0</v>
      </c>
      <c r="T45" s="34">
        <f>'[2]พฤษภาคม 64'!E45</f>
        <v>85314</v>
      </c>
      <c r="U45" s="32">
        <f t="shared" si="30"/>
        <v>0</v>
      </c>
      <c r="V45" s="33">
        <f t="shared" si="31"/>
        <v>0</v>
      </c>
      <c r="W45" s="34">
        <f>'[2]มิถุนายน 64 '!E45</f>
        <v>85314</v>
      </c>
      <c r="X45" s="32">
        <f t="shared" si="32"/>
        <v>0</v>
      </c>
      <c r="Y45" s="33">
        <f t="shared" si="42"/>
        <v>0</v>
      </c>
      <c r="Z45" s="34">
        <f>'[2]กรกฏาคม 64 '!E45</f>
        <v>85314</v>
      </c>
      <c r="AA45" s="32">
        <f t="shared" si="33"/>
        <v>0</v>
      </c>
      <c r="AB45" s="33">
        <f t="shared" si="34"/>
        <v>0</v>
      </c>
      <c r="AC45" s="34">
        <f>'[2]สิงหาคม 64 '!E45</f>
        <v>86129</v>
      </c>
      <c r="AD45" s="32">
        <f t="shared" si="35"/>
        <v>815</v>
      </c>
      <c r="AE45" s="33">
        <f t="shared" si="43"/>
        <v>4075</v>
      </c>
      <c r="AF45" s="34">
        <f>'[2]กันยายน 64 '!E45</f>
        <v>87096</v>
      </c>
      <c r="AG45" s="32">
        <f t="shared" si="36"/>
        <v>967</v>
      </c>
      <c r="AH45" s="33">
        <f t="shared" si="44"/>
        <v>4835</v>
      </c>
      <c r="AI45" s="34">
        <f>'[2]ตุลาคม 64 '!E45</f>
        <v>87501</v>
      </c>
      <c r="AJ45" s="32">
        <f t="shared" si="37"/>
        <v>405</v>
      </c>
      <c r="AK45" s="33">
        <f t="shared" si="45"/>
        <v>2025</v>
      </c>
      <c r="AL45" s="34">
        <f>'[2]พฤศจิกายน 64'!E45</f>
        <v>88038</v>
      </c>
      <c r="AM45" s="32">
        <f t="shared" si="38"/>
        <v>537</v>
      </c>
      <c r="AN45" s="33">
        <f t="shared" si="46"/>
        <v>2685</v>
      </c>
      <c r="AO45" s="34">
        <f>'[2]ธันวาคม 64 '!E45</f>
        <v>88547</v>
      </c>
      <c r="AP45" s="32">
        <f t="shared" si="39"/>
        <v>509</v>
      </c>
      <c r="AQ45" s="33">
        <f t="shared" si="47"/>
        <v>2545</v>
      </c>
    </row>
    <row r="46" spans="1:43" hidden="1" x14ac:dyDescent="0.55000000000000004">
      <c r="A46" s="14">
        <v>14</v>
      </c>
      <c r="B46" s="49" t="s">
        <v>71</v>
      </c>
      <c r="C46" s="42"/>
      <c r="D46" s="43"/>
      <c r="E46" s="32">
        <f>'[2]ธันวาคม 63 '!E46</f>
        <v>46698</v>
      </c>
      <c r="F46" s="32"/>
      <c r="G46" s="33"/>
      <c r="H46" s="34">
        <f>'[2]มกราคม 64'!E46</f>
        <v>46787</v>
      </c>
      <c r="I46" s="32">
        <f t="shared" si="0"/>
        <v>89</v>
      </c>
      <c r="J46" s="33">
        <f t="shared" si="1"/>
        <v>445</v>
      </c>
      <c r="K46" s="34">
        <f>'[2]กุมภาพันธ์ 64'!E46</f>
        <v>46893</v>
      </c>
      <c r="L46" s="32">
        <f t="shared" si="2"/>
        <v>106</v>
      </c>
      <c r="M46" s="33">
        <f t="shared" si="28"/>
        <v>530</v>
      </c>
      <c r="N46" s="34">
        <f>'[2]มีนาคม 64'!E46</f>
        <v>46995</v>
      </c>
      <c r="O46" s="32">
        <f t="shared" si="3"/>
        <v>102</v>
      </c>
      <c r="P46" s="33">
        <f t="shared" si="29"/>
        <v>510</v>
      </c>
      <c r="Q46" s="34">
        <f>'[2]เมษายน 64 '!E46</f>
        <v>46995</v>
      </c>
      <c r="R46" s="32">
        <f t="shared" si="40"/>
        <v>0</v>
      </c>
      <c r="S46" s="33">
        <f t="shared" si="41"/>
        <v>0</v>
      </c>
      <c r="T46" s="34">
        <f>'[2]พฤษภาคม 64'!E46</f>
        <v>46995</v>
      </c>
      <c r="U46" s="32">
        <f t="shared" si="30"/>
        <v>0</v>
      </c>
      <c r="V46" s="33">
        <f t="shared" si="31"/>
        <v>0</v>
      </c>
      <c r="W46" s="34">
        <f>'[2]มิถุนายน 64 '!E46</f>
        <v>46995</v>
      </c>
      <c r="X46" s="32">
        <f t="shared" si="32"/>
        <v>0</v>
      </c>
      <c r="Y46" s="33">
        <f t="shared" si="42"/>
        <v>0</v>
      </c>
      <c r="Z46" s="34">
        <f>'[2]กรกฏาคม 64 '!E46</f>
        <v>46995</v>
      </c>
      <c r="AA46" s="32">
        <f t="shared" si="33"/>
        <v>0</v>
      </c>
      <c r="AB46" s="33">
        <f t="shared" si="34"/>
        <v>0</v>
      </c>
      <c r="AC46" s="34">
        <f>'[2]สิงหาคม 64 '!E46</f>
        <v>46995</v>
      </c>
      <c r="AD46" s="32">
        <f t="shared" si="35"/>
        <v>0</v>
      </c>
      <c r="AE46" s="33">
        <f t="shared" si="43"/>
        <v>0</v>
      </c>
      <c r="AF46" s="34">
        <f>'[2]กันยายน 64 '!E46</f>
        <v>46995</v>
      </c>
      <c r="AG46" s="32">
        <f t="shared" si="36"/>
        <v>0</v>
      </c>
      <c r="AH46" s="33">
        <f t="shared" si="44"/>
        <v>0</v>
      </c>
      <c r="AI46" s="34">
        <f>'[2]ตุลาคม 64 '!E46</f>
        <v>47222</v>
      </c>
      <c r="AJ46" s="32">
        <f t="shared" si="37"/>
        <v>227</v>
      </c>
      <c r="AK46" s="33">
        <f t="shared" si="45"/>
        <v>1135</v>
      </c>
      <c r="AL46" s="34">
        <f>'[2]พฤศจิกายน 64'!E46</f>
        <v>47222</v>
      </c>
      <c r="AM46" s="32">
        <f t="shared" si="38"/>
        <v>0</v>
      </c>
      <c r="AN46" s="33">
        <f t="shared" si="46"/>
        <v>0</v>
      </c>
      <c r="AO46" s="34">
        <f>'[2]ธันวาคม 64 '!E46</f>
        <v>47250</v>
      </c>
      <c r="AP46" s="32">
        <f t="shared" si="39"/>
        <v>28</v>
      </c>
      <c r="AQ46" s="33">
        <f t="shared" si="47"/>
        <v>140</v>
      </c>
    </row>
    <row r="47" spans="1:43" hidden="1" x14ac:dyDescent="0.55000000000000004">
      <c r="A47" s="14">
        <v>16</v>
      </c>
      <c r="B47" s="49" t="s">
        <v>72</v>
      </c>
      <c r="C47" s="42"/>
      <c r="D47" s="43"/>
      <c r="E47" s="32">
        <f>'[2]ธันวาคม 63 '!E47</f>
        <v>9861</v>
      </c>
      <c r="F47" s="32"/>
      <c r="G47" s="33"/>
      <c r="H47" s="34">
        <f>'[2]มกราคม 64'!E47</f>
        <v>9903</v>
      </c>
      <c r="I47" s="32">
        <f t="shared" si="0"/>
        <v>42</v>
      </c>
      <c r="J47" s="33">
        <f t="shared" si="1"/>
        <v>210</v>
      </c>
      <c r="K47" s="34">
        <f>'[2]กุมภาพันธ์ 64'!E47</f>
        <v>9954</v>
      </c>
      <c r="L47" s="32">
        <f t="shared" si="2"/>
        <v>51</v>
      </c>
      <c r="M47" s="33">
        <f t="shared" si="28"/>
        <v>255</v>
      </c>
      <c r="N47" s="34">
        <f>'[2]มีนาคม 64'!E47</f>
        <v>8</v>
      </c>
      <c r="O47" s="32">
        <f t="shared" si="3"/>
        <v>-9946</v>
      </c>
      <c r="P47" s="33">
        <f t="shared" si="29"/>
        <v>-49730</v>
      </c>
      <c r="Q47" s="34">
        <f>'[2]เมษายน 64 '!E47</f>
        <v>8</v>
      </c>
      <c r="R47" s="32">
        <f t="shared" si="40"/>
        <v>0</v>
      </c>
      <c r="S47" s="33">
        <f t="shared" si="41"/>
        <v>0</v>
      </c>
      <c r="T47" s="34">
        <f>'[2]พฤษภาคม 64'!E47</f>
        <v>8</v>
      </c>
      <c r="U47" s="32">
        <f t="shared" si="30"/>
        <v>0</v>
      </c>
      <c r="V47" s="33">
        <f t="shared" si="31"/>
        <v>0</v>
      </c>
      <c r="W47" s="34">
        <f>'[2]มิถุนายน 64 '!E47</f>
        <v>8</v>
      </c>
      <c r="X47" s="32">
        <f t="shared" si="32"/>
        <v>0</v>
      </c>
      <c r="Y47" s="33">
        <f t="shared" si="42"/>
        <v>0</v>
      </c>
      <c r="Z47" s="34">
        <f>'[2]กรกฏาคม 64 '!E47</f>
        <v>8</v>
      </c>
      <c r="AA47" s="32">
        <f t="shared" si="33"/>
        <v>0</v>
      </c>
      <c r="AB47" s="33">
        <f t="shared" si="34"/>
        <v>0</v>
      </c>
      <c r="AC47" s="34">
        <f>'[2]สิงหาคม 64 '!E47</f>
        <v>8</v>
      </c>
      <c r="AD47" s="32">
        <f t="shared" si="35"/>
        <v>0</v>
      </c>
      <c r="AE47" s="33">
        <f t="shared" si="43"/>
        <v>0</v>
      </c>
      <c r="AF47" s="34">
        <f>'[2]กันยายน 64 '!E47</f>
        <v>62</v>
      </c>
      <c r="AG47" s="32">
        <f t="shared" si="36"/>
        <v>54</v>
      </c>
      <c r="AH47" s="33">
        <f t="shared" si="44"/>
        <v>270</v>
      </c>
      <c r="AI47" s="34">
        <f>'[2]ตุลาคม 64 '!E47</f>
        <v>107</v>
      </c>
      <c r="AJ47" s="32">
        <f t="shared" si="37"/>
        <v>45</v>
      </c>
      <c r="AK47" s="33">
        <f t="shared" si="45"/>
        <v>225</v>
      </c>
      <c r="AL47" s="34">
        <f>'[2]พฤศจิกายน 64'!E47</f>
        <v>141</v>
      </c>
      <c r="AM47" s="32">
        <f t="shared" si="38"/>
        <v>34</v>
      </c>
      <c r="AN47" s="33">
        <f t="shared" si="46"/>
        <v>170</v>
      </c>
      <c r="AO47" s="34">
        <f>'[2]ธันวาคม 64 '!E47</f>
        <v>182</v>
      </c>
      <c r="AP47" s="32">
        <f t="shared" si="39"/>
        <v>41</v>
      </c>
      <c r="AQ47" s="33">
        <f t="shared" si="47"/>
        <v>205</v>
      </c>
    </row>
    <row r="48" spans="1:43" hidden="1" x14ac:dyDescent="0.55000000000000004">
      <c r="A48" s="14">
        <v>17</v>
      </c>
      <c r="B48" s="49" t="s">
        <v>73</v>
      </c>
      <c r="C48" s="42"/>
      <c r="D48" s="43"/>
      <c r="E48" s="32">
        <f>'[2]ธันวาคม 63 '!E48</f>
        <v>7468</v>
      </c>
      <c r="F48" s="32"/>
      <c r="G48" s="33"/>
      <c r="H48" s="34">
        <f>'[2]มกราคม 64'!E48</f>
        <v>7973</v>
      </c>
      <c r="I48" s="32">
        <f t="shared" si="0"/>
        <v>505</v>
      </c>
      <c r="J48" s="33">
        <f t="shared" si="1"/>
        <v>2525</v>
      </c>
      <c r="K48" s="34">
        <f>'[2]กุมภาพันธ์ 64'!E48</f>
        <v>8530</v>
      </c>
      <c r="L48" s="32">
        <f t="shared" si="2"/>
        <v>557</v>
      </c>
      <c r="M48" s="33">
        <f t="shared" si="28"/>
        <v>2785</v>
      </c>
      <c r="N48" s="34">
        <f>'[2]มีนาคม 64'!E48</f>
        <v>9230</v>
      </c>
      <c r="O48" s="32">
        <f t="shared" si="3"/>
        <v>700</v>
      </c>
      <c r="P48" s="33">
        <f t="shared" si="29"/>
        <v>3500</v>
      </c>
      <c r="Q48" s="34">
        <f>'[2]เมษายน 64 '!E48</f>
        <v>9230</v>
      </c>
      <c r="R48" s="32">
        <f t="shared" si="40"/>
        <v>0</v>
      </c>
      <c r="S48" s="33">
        <f t="shared" si="41"/>
        <v>0</v>
      </c>
      <c r="T48" s="34">
        <f>'[2]พฤษภาคม 64'!E48</f>
        <v>9230</v>
      </c>
      <c r="U48" s="32">
        <f t="shared" si="30"/>
        <v>0</v>
      </c>
      <c r="V48" s="33">
        <f t="shared" si="31"/>
        <v>0</v>
      </c>
      <c r="W48" s="34">
        <f>'[2]มิถุนายน 64 '!E48</f>
        <v>9230</v>
      </c>
      <c r="X48" s="32">
        <f t="shared" si="32"/>
        <v>0</v>
      </c>
      <c r="Y48" s="33">
        <f t="shared" si="42"/>
        <v>0</v>
      </c>
      <c r="Z48" s="34">
        <f>'[2]กรกฏาคม 64 '!E48</f>
        <v>9230</v>
      </c>
      <c r="AA48" s="32">
        <f t="shared" si="33"/>
        <v>0</v>
      </c>
      <c r="AB48" s="33">
        <f t="shared" si="34"/>
        <v>0</v>
      </c>
      <c r="AC48" s="34">
        <f>'[2]สิงหาคม 64 '!E48</f>
        <v>653</v>
      </c>
      <c r="AD48" s="32">
        <f>(10000-Z48)+AC48</f>
        <v>1423</v>
      </c>
      <c r="AE48" s="33">
        <f t="shared" si="43"/>
        <v>7115</v>
      </c>
      <c r="AF48" s="34">
        <f>'[2]กันยายน 64 '!E48</f>
        <v>1379</v>
      </c>
      <c r="AG48" s="32">
        <f t="shared" si="36"/>
        <v>726</v>
      </c>
      <c r="AH48" s="33">
        <f t="shared" si="44"/>
        <v>3630</v>
      </c>
      <c r="AI48" s="34">
        <f>'[2]ตุลาคม 64 '!E48</f>
        <v>2004</v>
      </c>
      <c r="AJ48" s="32">
        <f t="shared" si="37"/>
        <v>625</v>
      </c>
      <c r="AK48" s="33">
        <f t="shared" si="45"/>
        <v>3125</v>
      </c>
      <c r="AL48" s="34">
        <f>'[2]พฤศจิกายน 64'!E48</f>
        <v>2542</v>
      </c>
      <c r="AM48" s="32">
        <f t="shared" si="38"/>
        <v>538</v>
      </c>
      <c r="AN48" s="33">
        <f t="shared" si="46"/>
        <v>2690</v>
      </c>
      <c r="AO48" s="34">
        <f>'[2]ธันวาคม 64 '!E48</f>
        <v>3040</v>
      </c>
      <c r="AP48" s="32">
        <f t="shared" si="39"/>
        <v>498</v>
      </c>
      <c r="AQ48" s="33">
        <f t="shared" si="47"/>
        <v>2490</v>
      </c>
    </row>
    <row r="49" spans="1:43" hidden="1" x14ac:dyDescent="0.55000000000000004">
      <c r="A49" s="14">
        <v>18</v>
      </c>
      <c r="B49" s="49" t="s">
        <v>74</v>
      </c>
      <c r="C49" s="42"/>
      <c r="D49" s="43"/>
      <c r="E49" s="32">
        <f>'[2]ธันวาคม 63 '!E49</f>
        <v>12791</v>
      </c>
      <c r="F49" s="32"/>
      <c r="G49" s="33"/>
      <c r="H49" s="34">
        <f>'[2]มกราคม 64'!E49</f>
        <v>12791</v>
      </c>
      <c r="I49" s="32">
        <f t="shared" si="0"/>
        <v>0</v>
      </c>
      <c r="J49" s="33">
        <f t="shared" si="1"/>
        <v>0</v>
      </c>
      <c r="K49" s="34">
        <f>'[2]กุมภาพันธ์ 64'!E49</f>
        <v>12791</v>
      </c>
      <c r="L49" s="32">
        <f t="shared" si="2"/>
        <v>0</v>
      </c>
      <c r="M49" s="33">
        <f t="shared" si="28"/>
        <v>0</v>
      </c>
      <c r="N49" s="34">
        <f>'[2]มีนาคม 64'!E49</f>
        <v>12791</v>
      </c>
      <c r="O49" s="32">
        <f t="shared" si="3"/>
        <v>0</v>
      </c>
      <c r="P49" s="33">
        <f t="shared" si="29"/>
        <v>0</v>
      </c>
      <c r="Q49" s="34">
        <f>'[2]เมษายน 64 '!E49</f>
        <v>12791</v>
      </c>
      <c r="R49" s="32">
        <f t="shared" si="40"/>
        <v>0</v>
      </c>
      <c r="S49" s="33">
        <f t="shared" si="41"/>
        <v>0</v>
      </c>
      <c r="T49" s="34">
        <f>'[2]พฤษภาคม 64'!E49</f>
        <v>12791</v>
      </c>
      <c r="U49" s="32">
        <f t="shared" si="30"/>
        <v>0</v>
      </c>
      <c r="V49" s="33">
        <f t="shared" si="31"/>
        <v>0</v>
      </c>
      <c r="W49" s="34">
        <f>'[2]มิถุนายน 64 '!E49</f>
        <v>12791</v>
      </c>
      <c r="X49" s="32">
        <f t="shared" si="32"/>
        <v>0</v>
      </c>
      <c r="Y49" s="33">
        <f t="shared" si="42"/>
        <v>0</v>
      </c>
      <c r="Z49" s="34">
        <f>'[2]กรกฏาคม 64 '!E49</f>
        <v>12791</v>
      </c>
      <c r="AA49" s="32">
        <f t="shared" si="33"/>
        <v>0</v>
      </c>
      <c r="AB49" s="33">
        <f t="shared" si="34"/>
        <v>0</v>
      </c>
      <c r="AC49" s="34">
        <f>'[2]สิงหาคม 64 '!E49</f>
        <v>13016</v>
      </c>
      <c r="AD49" s="51">
        <f t="shared" si="35"/>
        <v>225</v>
      </c>
      <c r="AE49" s="33">
        <f t="shared" si="43"/>
        <v>1125</v>
      </c>
      <c r="AF49" s="34">
        <f>'[2]กันยายน 64 '!E49</f>
        <v>13088</v>
      </c>
      <c r="AG49" s="32">
        <f t="shared" si="36"/>
        <v>72</v>
      </c>
      <c r="AH49" s="33">
        <f t="shared" si="44"/>
        <v>360</v>
      </c>
      <c r="AI49" s="34">
        <f>'[2]ตุลาคม 64 '!E49</f>
        <v>13152</v>
      </c>
      <c r="AJ49" s="32">
        <f t="shared" si="37"/>
        <v>64</v>
      </c>
      <c r="AK49" s="33">
        <f t="shared" si="45"/>
        <v>320</v>
      </c>
      <c r="AL49" s="34">
        <f>'[2]พฤศจิกายน 64'!E49</f>
        <v>13203</v>
      </c>
      <c r="AM49" s="32">
        <f t="shared" si="38"/>
        <v>51</v>
      </c>
      <c r="AN49" s="33">
        <f t="shared" si="46"/>
        <v>255</v>
      </c>
      <c r="AO49" s="34">
        <f>'[2]ธันวาคม 64 '!E49</f>
        <v>13271</v>
      </c>
      <c r="AP49" s="32">
        <f t="shared" si="39"/>
        <v>68</v>
      </c>
      <c r="AQ49" s="33">
        <f t="shared" si="47"/>
        <v>340</v>
      </c>
    </row>
    <row r="50" spans="1:43" hidden="1" x14ac:dyDescent="0.55000000000000004">
      <c r="A50" s="14">
        <v>20</v>
      </c>
      <c r="B50" s="49" t="s">
        <v>75</v>
      </c>
      <c r="C50" s="42"/>
      <c r="D50" s="43">
        <v>115240</v>
      </c>
      <c r="E50" s="32">
        <f>'[2]ธันวาคม 63 '!E50</f>
        <v>9267</v>
      </c>
      <c r="F50" s="32"/>
      <c r="G50" s="33"/>
      <c r="H50" s="34">
        <f>'[2]มกราคม 64'!E50</f>
        <v>9413</v>
      </c>
      <c r="I50" s="32">
        <f t="shared" si="0"/>
        <v>146</v>
      </c>
      <c r="J50" s="33">
        <f t="shared" si="1"/>
        <v>730</v>
      </c>
      <c r="K50" s="34">
        <f>'[2]กุมภาพันธ์ 64'!E50</f>
        <v>9632</v>
      </c>
      <c r="L50" s="32">
        <f t="shared" si="2"/>
        <v>219</v>
      </c>
      <c r="M50" s="33">
        <f t="shared" si="28"/>
        <v>1095</v>
      </c>
      <c r="N50" s="34">
        <f>'[2]มีนาคม 64'!E50</f>
        <v>9827</v>
      </c>
      <c r="O50" s="32">
        <f t="shared" si="3"/>
        <v>195</v>
      </c>
      <c r="P50" s="33">
        <f t="shared" si="29"/>
        <v>975</v>
      </c>
      <c r="Q50" s="34">
        <f>'[2]เมษายน 64 '!E50</f>
        <v>9880</v>
      </c>
      <c r="R50" s="32">
        <f t="shared" si="40"/>
        <v>53</v>
      </c>
      <c r="S50" s="33">
        <f t="shared" si="41"/>
        <v>265</v>
      </c>
      <c r="T50" s="34">
        <f>'[2]พฤษภาคม 64'!E50</f>
        <v>9882</v>
      </c>
      <c r="U50" s="32">
        <f t="shared" si="30"/>
        <v>2</v>
      </c>
      <c r="V50" s="33">
        <f t="shared" si="31"/>
        <v>10</v>
      </c>
      <c r="W50" s="34">
        <f>'[2]มิถุนายน 64 '!E50</f>
        <v>9882</v>
      </c>
      <c r="X50" s="32">
        <f t="shared" si="32"/>
        <v>0</v>
      </c>
      <c r="Y50" s="33">
        <f t="shared" si="42"/>
        <v>0</v>
      </c>
      <c r="Z50" s="34">
        <f>'[2]กรกฏาคม 64 '!E50</f>
        <v>9882</v>
      </c>
      <c r="AA50" s="32">
        <f t="shared" si="33"/>
        <v>0</v>
      </c>
      <c r="AB50" s="33">
        <f t="shared" si="34"/>
        <v>0</v>
      </c>
      <c r="AC50" s="34">
        <f>'[2]สิงหาคม 64 '!E50</f>
        <v>9957</v>
      </c>
      <c r="AD50" s="32">
        <f t="shared" si="35"/>
        <v>75</v>
      </c>
      <c r="AE50" s="33">
        <f t="shared" si="43"/>
        <v>375</v>
      </c>
      <c r="AF50" s="34">
        <f>'[2]กันยายน 64 '!E50</f>
        <v>22</v>
      </c>
      <c r="AG50" s="32">
        <f t="shared" si="36"/>
        <v>-9935</v>
      </c>
      <c r="AH50" s="33">
        <f t="shared" si="44"/>
        <v>-49675</v>
      </c>
      <c r="AI50" s="34">
        <f>'[2]ตุลาคม 64 '!E50</f>
        <v>73</v>
      </c>
      <c r="AJ50" s="32">
        <f t="shared" si="37"/>
        <v>51</v>
      </c>
      <c r="AK50" s="33">
        <f t="shared" si="45"/>
        <v>255</v>
      </c>
      <c r="AL50" s="34">
        <f>'[2]พฤศจิกายน 64'!E50</f>
        <v>92</v>
      </c>
      <c r="AM50" s="32">
        <f t="shared" si="38"/>
        <v>19</v>
      </c>
      <c r="AN50" s="33">
        <f t="shared" si="46"/>
        <v>95</v>
      </c>
      <c r="AO50" s="34">
        <f>'[2]ธันวาคม 64 '!E50</f>
        <v>137</v>
      </c>
      <c r="AP50" s="32">
        <f t="shared" si="39"/>
        <v>45</v>
      </c>
      <c r="AQ50" s="33">
        <f t="shared" si="47"/>
        <v>225</v>
      </c>
    </row>
    <row r="51" spans="1:43" hidden="1" x14ac:dyDescent="0.55000000000000004">
      <c r="A51" s="14">
        <v>12</v>
      </c>
      <c r="B51" s="49" t="s">
        <v>76</v>
      </c>
      <c r="C51" s="42"/>
      <c r="D51" s="43">
        <v>9822962</v>
      </c>
      <c r="E51" s="32">
        <f>'[2]ธันวาคม 63 '!E51</f>
        <v>9289</v>
      </c>
      <c r="F51" s="32"/>
      <c r="G51" s="33"/>
      <c r="H51" s="34">
        <f>'[2]มกราคม 64'!E51</f>
        <v>9406</v>
      </c>
      <c r="I51" s="32">
        <f>H51-E51</f>
        <v>117</v>
      </c>
      <c r="J51" s="33">
        <f>I51*$J$3</f>
        <v>585</v>
      </c>
      <c r="K51" s="34">
        <f>'[2]กุมภาพันธ์ 64'!E51</f>
        <v>9515</v>
      </c>
      <c r="L51" s="32">
        <f>K51-H51</f>
        <v>109</v>
      </c>
      <c r="M51" s="33">
        <f t="shared" si="28"/>
        <v>545</v>
      </c>
      <c r="N51" s="34">
        <f>'[2]มีนาคม 64'!E51</f>
        <v>9616</v>
      </c>
      <c r="O51" s="32">
        <f>N51-K51</f>
        <v>101</v>
      </c>
      <c r="P51" s="33">
        <f t="shared" si="29"/>
        <v>505</v>
      </c>
      <c r="Q51" s="34">
        <f>'[2]เมษายน 64 '!E51</f>
        <v>9662</v>
      </c>
      <c r="R51" s="32">
        <f>Q51-N51</f>
        <v>46</v>
      </c>
      <c r="S51" s="33">
        <f t="shared" si="41"/>
        <v>230</v>
      </c>
      <c r="T51" s="34">
        <f>'[2]พฤษภาคม 64'!E51</f>
        <v>9662</v>
      </c>
      <c r="U51" s="32">
        <f t="shared" si="30"/>
        <v>0</v>
      </c>
      <c r="V51" s="33">
        <f t="shared" si="31"/>
        <v>0</v>
      </c>
      <c r="W51" s="34">
        <f>'[2]มิถุนายน 64 '!E51</f>
        <v>9662</v>
      </c>
      <c r="X51" s="32">
        <f t="shared" si="32"/>
        <v>0</v>
      </c>
      <c r="Y51" s="33">
        <f t="shared" si="42"/>
        <v>0</v>
      </c>
      <c r="Z51" s="34">
        <f>'[2]กรกฏาคม 64 '!E51</f>
        <v>9662</v>
      </c>
      <c r="AA51" s="32">
        <f t="shared" si="33"/>
        <v>0</v>
      </c>
      <c r="AB51" s="33">
        <f t="shared" si="34"/>
        <v>0</v>
      </c>
      <c r="AC51" s="34">
        <f>'[2]สิงหาคม 64 '!E51</f>
        <v>9801</v>
      </c>
      <c r="AD51" s="32">
        <f t="shared" si="35"/>
        <v>139</v>
      </c>
      <c r="AE51" s="33">
        <f t="shared" si="43"/>
        <v>695</v>
      </c>
      <c r="AF51" s="34">
        <f>'[2]กันยายน 64 '!E51</f>
        <v>9932</v>
      </c>
      <c r="AG51" s="32">
        <f t="shared" si="36"/>
        <v>131</v>
      </c>
      <c r="AH51" s="33">
        <f t="shared" si="44"/>
        <v>655</v>
      </c>
      <c r="AI51" s="34">
        <f>'[2]ตุลาคม 64 '!E51</f>
        <v>64</v>
      </c>
      <c r="AJ51" s="32">
        <f t="shared" si="37"/>
        <v>-9868</v>
      </c>
      <c r="AK51" s="33">
        <f t="shared" si="45"/>
        <v>-49340</v>
      </c>
      <c r="AL51" s="34">
        <f>'[2]พฤศจิกายน 64'!E51</f>
        <v>107</v>
      </c>
      <c r="AM51" s="32">
        <f t="shared" si="38"/>
        <v>43</v>
      </c>
      <c r="AN51" s="33">
        <f t="shared" si="46"/>
        <v>215</v>
      </c>
      <c r="AO51" s="34">
        <f>'[2]ธันวาคม 64 '!E51</f>
        <v>215</v>
      </c>
      <c r="AP51" s="32">
        <f t="shared" si="39"/>
        <v>108</v>
      </c>
      <c r="AQ51" s="33">
        <f t="shared" si="47"/>
        <v>540</v>
      </c>
    </row>
    <row r="52" spans="1:43" hidden="1" x14ac:dyDescent="0.55000000000000004">
      <c r="A52" s="14">
        <v>15</v>
      </c>
      <c r="B52" s="49" t="s">
        <v>77</v>
      </c>
      <c r="C52" s="42"/>
      <c r="D52" s="43">
        <v>524262</v>
      </c>
      <c r="E52" s="32">
        <f>'[2]ธันวาคม 63 '!E52</f>
        <v>2653</v>
      </c>
      <c r="F52" s="32"/>
      <c r="G52" s="33"/>
      <c r="H52" s="34">
        <f>'[2]มกราคม 64'!E52</f>
        <v>2653</v>
      </c>
      <c r="I52" s="32">
        <f>H52-E52</f>
        <v>0</v>
      </c>
      <c r="J52" s="33">
        <f>I52*$J$3</f>
        <v>0</v>
      </c>
      <c r="K52" s="34">
        <f>'[2]กุมภาพันธ์ 64'!E52</f>
        <v>2653</v>
      </c>
      <c r="L52" s="32">
        <f>K52-H52</f>
        <v>0</v>
      </c>
      <c r="M52" s="33">
        <f t="shared" si="28"/>
        <v>0</v>
      </c>
      <c r="N52" s="34">
        <f>'[2]มีนาคม 64'!E52</f>
        <v>2653</v>
      </c>
      <c r="O52" s="32">
        <f>N52-K52</f>
        <v>0</v>
      </c>
      <c r="P52" s="33">
        <f t="shared" si="29"/>
        <v>0</v>
      </c>
      <c r="Q52" s="34">
        <f>'[2]เมษายน 64 '!E52</f>
        <v>2653</v>
      </c>
      <c r="R52" s="32">
        <f>Q52-N52</f>
        <v>0</v>
      </c>
      <c r="S52" s="33">
        <f t="shared" si="41"/>
        <v>0</v>
      </c>
      <c r="T52" s="34">
        <f>'[2]พฤษภาคม 64'!E52</f>
        <v>2653</v>
      </c>
      <c r="U52" s="32">
        <f t="shared" si="30"/>
        <v>0</v>
      </c>
      <c r="V52" s="33">
        <f t="shared" si="31"/>
        <v>0</v>
      </c>
      <c r="W52" s="34">
        <f>'[2]มิถุนายน 64 '!E52</f>
        <v>2653</v>
      </c>
      <c r="X52" s="32">
        <f t="shared" si="32"/>
        <v>0</v>
      </c>
      <c r="Y52" s="33">
        <f t="shared" si="42"/>
        <v>0</v>
      </c>
      <c r="Z52" s="34">
        <f>'[2]กรกฏาคม 64 '!E52</f>
        <v>2707</v>
      </c>
      <c r="AA52" s="32">
        <f t="shared" si="33"/>
        <v>54</v>
      </c>
      <c r="AB52" s="33">
        <f t="shared" si="34"/>
        <v>270</v>
      </c>
      <c r="AC52" s="34">
        <f>'[2]สิงหาคม 64 '!E52</f>
        <v>3439</v>
      </c>
      <c r="AD52" s="32">
        <f t="shared" si="35"/>
        <v>732</v>
      </c>
      <c r="AE52" s="33">
        <f t="shared" si="43"/>
        <v>3660</v>
      </c>
      <c r="AF52" s="34">
        <f>'[2]กันยายน 64 '!E52</f>
        <v>4445</v>
      </c>
      <c r="AG52" s="32">
        <f t="shared" si="36"/>
        <v>1006</v>
      </c>
      <c r="AH52" s="33">
        <f t="shared" si="44"/>
        <v>5030</v>
      </c>
      <c r="AI52" s="34">
        <f>'[2]ตุลาคม 64 '!E52</f>
        <v>5285</v>
      </c>
      <c r="AJ52" s="32">
        <f t="shared" si="37"/>
        <v>840</v>
      </c>
      <c r="AK52" s="33">
        <f t="shared" si="45"/>
        <v>4200</v>
      </c>
      <c r="AL52" s="34">
        <f>'[2]พฤศจิกายน 64'!E52</f>
        <v>6031</v>
      </c>
      <c r="AM52" s="32">
        <f t="shared" si="38"/>
        <v>746</v>
      </c>
      <c r="AN52" s="33">
        <f t="shared" si="46"/>
        <v>3730</v>
      </c>
      <c r="AO52" s="34">
        <f>'[2]ธันวาคม 64 '!E52</f>
        <v>6821</v>
      </c>
      <c r="AP52" s="32">
        <f t="shared" si="39"/>
        <v>790</v>
      </c>
      <c r="AQ52" s="33">
        <f t="shared" si="47"/>
        <v>3950</v>
      </c>
    </row>
    <row r="53" spans="1:43" x14ac:dyDescent="0.55000000000000004">
      <c r="A53" s="14">
        <v>21</v>
      </c>
      <c r="B53" s="49" t="s">
        <v>78</v>
      </c>
      <c r="C53" s="42"/>
      <c r="D53" s="43">
        <v>130782453</v>
      </c>
      <c r="E53" s="32">
        <f>'[2]ธันวาคม 63 '!E53</f>
        <v>6581</v>
      </c>
      <c r="F53" s="32"/>
      <c r="G53" s="33"/>
      <c r="H53" s="34">
        <f>'[2]มกราคม 64'!E53</f>
        <v>6667</v>
      </c>
      <c r="I53" s="32">
        <f t="shared" si="0"/>
        <v>86</v>
      </c>
      <c r="J53" s="33">
        <f t="shared" si="1"/>
        <v>430</v>
      </c>
      <c r="K53" s="34">
        <f>'[2]กุมภาพันธ์ 64'!E53</f>
        <v>6826</v>
      </c>
      <c r="L53" s="32">
        <f t="shared" si="2"/>
        <v>159</v>
      </c>
      <c r="M53" s="33">
        <f t="shared" si="28"/>
        <v>795</v>
      </c>
      <c r="N53" s="34">
        <f>'[2]มีนาคม 64'!E53</f>
        <v>6935</v>
      </c>
      <c r="O53" s="32">
        <f t="shared" si="3"/>
        <v>109</v>
      </c>
      <c r="P53" s="33">
        <f t="shared" si="29"/>
        <v>545</v>
      </c>
      <c r="Q53" s="34">
        <f>'[2]เมษายน 64 '!E53</f>
        <v>6951</v>
      </c>
      <c r="R53" s="32">
        <f t="shared" si="40"/>
        <v>16</v>
      </c>
      <c r="S53" s="33">
        <f t="shared" si="41"/>
        <v>80</v>
      </c>
      <c r="T53" s="34">
        <f>'[2]พฤษภาคม 64'!E53</f>
        <v>6951</v>
      </c>
      <c r="U53" s="32">
        <f t="shared" si="30"/>
        <v>0</v>
      </c>
      <c r="V53" s="33">
        <f t="shared" si="31"/>
        <v>0</v>
      </c>
      <c r="W53" s="34">
        <f>'[2]มิถุนายน 64 '!E53</f>
        <v>6951</v>
      </c>
      <c r="X53" s="32">
        <f t="shared" si="32"/>
        <v>0</v>
      </c>
      <c r="Y53" s="33">
        <f t="shared" si="42"/>
        <v>0</v>
      </c>
      <c r="Z53" s="34">
        <f>'[2]กรกฏาคม 64 '!E53</f>
        <v>6952</v>
      </c>
      <c r="AA53" s="32">
        <f t="shared" si="33"/>
        <v>1</v>
      </c>
      <c r="AB53" s="33">
        <f t="shared" si="34"/>
        <v>5</v>
      </c>
      <c r="AC53" s="34">
        <f>'[2]สิงหาคม 64 '!E53</f>
        <v>7020</v>
      </c>
      <c r="AD53" s="32">
        <f t="shared" si="35"/>
        <v>68</v>
      </c>
      <c r="AE53" s="33">
        <f t="shared" si="43"/>
        <v>340</v>
      </c>
      <c r="AF53" s="34">
        <f>'[2]กันยายน 64 '!E53</f>
        <v>7054</v>
      </c>
      <c r="AG53" s="32">
        <f t="shared" si="36"/>
        <v>34</v>
      </c>
      <c r="AH53" s="33">
        <f t="shared" si="44"/>
        <v>170</v>
      </c>
      <c r="AI53" s="34">
        <f>'[2]ตุลาคม 64 '!E53</f>
        <v>7373</v>
      </c>
      <c r="AJ53" s="32">
        <f t="shared" si="37"/>
        <v>319</v>
      </c>
      <c r="AK53" s="33">
        <f t="shared" si="45"/>
        <v>1595</v>
      </c>
      <c r="AL53" s="34">
        <f>'[2]พฤศจิกายน 64'!E53</f>
        <v>7524</v>
      </c>
      <c r="AM53" s="32">
        <f t="shared" si="38"/>
        <v>151</v>
      </c>
      <c r="AN53" s="33">
        <f t="shared" si="46"/>
        <v>755</v>
      </c>
      <c r="AO53" s="34">
        <f>'[2]ธันวาคม 64 '!E53</f>
        <v>7825</v>
      </c>
      <c r="AP53" s="32">
        <f t="shared" si="39"/>
        <v>301</v>
      </c>
      <c r="AQ53" s="33">
        <f t="shared" si="47"/>
        <v>1505</v>
      </c>
    </row>
    <row r="54" spans="1:43" x14ac:dyDescent="0.55000000000000004">
      <c r="A54" s="14">
        <v>22</v>
      </c>
      <c r="B54" s="49" t="s">
        <v>79</v>
      </c>
      <c r="C54" s="42"/>
      <c r="D54" s="43" t="s">
        <v>32</v>
      </c>
      <c r="E54" s="32">
        <f>'[2]ธันวาคม 63 '!E54</f>
        <v>8033</v>
      </c>
      <c r="F54" s="32"/>
      <c r="G54" s="33"/>
      <c r="H54" s="34">
        <f>'[2]มกราคม 64'!E54</f>
        <v>8124</v>
      </c>
      <c r="I54" s="32">
        <f t="shared" si="0"/>
        <v>91</v>
      </c>
      <c r="J54" s="33">
        <f t="shared" si="1"/>
        <v>455</v>
      </c>
      <c r="K54" s="34">
        <f>'[2]กุมภาพันธ์ 64'!E54</f>
        <v>8233</v>
      </c>
      <c r="L54" s="32">
        <f t="shared" si="2"/>
        <v>109</v>
      </c>
      <c r="M54" s="33">
        <f t="shared" si="28"/>
        <v>545</v>
      </c>
      <c r="N54" s="34">
        <f>'[2]มีนาคม 64'!E54</f>
        <v>8351</v>
      </c>
      <c r="O54" s="32">
        <f t="shared" si="3"/>
        <v>118</v>
      </c>
      <c r="P54" s="33">
        <f t="shared" si="29"/>
        <v>590</v>
      </c>
      <c r="Q54" s="34">
        <f>'[2]เมษายน 64 '!E54</f>
        <v>8395</v>
      </c>
      <c r="R54" s="32">
        <f t="shared" si="40"/>
        <v>44</v>
      </c>
      <c r="S54" s="33">
        <f t="shared" si="41"/>
        <v>220</v>
      </c>
      <c r="T54" s="34">
        <f>'[2]พฤษภาคม 64'!E54</f>
        <v>8421</v>
      </c>
      <c r="U54" s="32">
        <f t="shared" si="30"/>
        <v>26</v>
      </c>
      <c r="V54" s="33">
        <f t="shared" si="31"/>
        <v>130</v>
      </c>
      <c r="W54" s="34">
        <f>'[2]มิถุนายน 64 '!E54</f>
        <v>8450</v>
      </c>
      <c r="X54" s="32">
        <f t="shared" si="32"/>
        <v>29</v>
      </c>
      <c r="Y54" s="33">
        <f t="shared" si="42"/>
        <v>145</v>
      </c>
      <c r="Z54" s="34">
        <f>'[2]กรกฏาคม 64 '!E54</f>
        <v>8475</v>
      </c>
      <c r="AA54" s="32">
        <f t="shared" si="33"/>
        <v>25</v>
      </c>
      <c r="AB54" s="33">
        <f t="shared" si="34"/>
        <v>125</v>
      </c>
      <c r="AC54" s="34">
        <f>'[2]สิงหาคม 64 '!E54</f>
        <v>8516</v>
      </c>
      <c r="AD54" s="32">
        <f t="shared" si="35"/>
        <v>41</v>
      </c>
      <c r="AE54" s="33">
        <f t="shared" si="43"/>
        <v>205</v>
      </c>
      <c r="AF54" s="34">
        <f>'[2]กันยายน 64 '!E54</f>
        <v>8617</v>
      </c>
      <c r="AG54" s="32">
        <f t="shared" si="36"/>
        <v>101</v>
      </c>
      <c r="AH54" s="33">
        <f t="shared" si="44"/>
        <v>505</v>
      </c>
      <c r="AI54" s="34">
        <f>'[2]ตุลาคม 64 '!E54</f>
        <v>8715</v>
      </c>
      <c r="AJ54" s="32">
        <f t="shared" si="37"/>
        <v>98</v>
      </c>
      <c r="AK54" s="33">
        <f t="shared" si="45"/>
        <v>490</v>
      </c>
      <c r="AL54" s="34">
        <f>'[2]พฤศจิกายน 64'!E54</f>
        <v>8772</v>
      </c>
      <c r="AM54" s="32">
        <f t="shared" si="38"/>
        <v>57</v>
      </c>
      <c r="AN54" s="33">
        <f t="shared" si="46"/>
        <v>285</v>
      </c>
      <c r="AO54" s="34">
        <f>'[2]ธันวาคม 64 '!E54</f>
        <v>8886</v>
      </c>
      <c r="AP54" s="32">
        <f t="shared" si="39"/>
        <v>114</v>
      </c>
      <c r="AQ54" s="33">
        <f t="shared" si="47"/>
        <v>570</v>
      </c>
    </row>
    <row r="55" spans="1:43" x14ac:dyDescent="0.55000000000000004">
      <c r="A55" s="14">
        <v>23</v>
      </c>
      <c r="B55" s="49" t="s">
        <v>80</v>
      </c>
      <c r="C55" s="42"/>
      <c r="D55" s="43">
        <v>521729</v>
      </c>
      <c r="E55" s="32">
        <f>'[2]ธันวาคม 63 '!E55</f>
        <v>2828</v>
      </c>
      <c r="F55" s="32"/>
      <c r="G55" s="33"/>
      <c r="H55" s="34">
        <f>'[2]มกราคม 64'!E55</f>
        <v>2828</v>
      </c>
      <c r="I55" s="32">
        <f t="shared" si="0"/>
        <v>0</v>
      </c>
      <c r="J55" s="33">
        <f t="shared" si="1"/>
        <v>0</v>
      </c>
      <c r="K55" s="34">
        <f>'[2]กุมภาพันธ์ 64'!E55</f>
        <v>2828</v>
      </c>
      <c r="L55" s="32">
        <f t="shared" si="2"/>
        <v>0</v>
      </c>
      <c r="M55" s="33">
        <f t="shared" si="28"/>
        <v>0</v>
      </c>
      <c r="N55" s="34">
        <f>'[2]มีนาคม 64'!E55</f>
        <v>2828</v>
      </c>
      <c r="O55" s="32">
        <f t="shared" si="3"/>
        <v>0</v>
      </c>
      <c r="P55" s="33">
        <f t="shared" si="29"/>
        <v>0</v>
      </c>
      <c r="Q55" s="34">
        <f>'[2]เมษายน 64 '!E55</f>
        <v>2828</v>
      </c>
      <c r="R55" s="32">
        <f t="shared" si="40"/>
        <v>0</v>
      </c>
      <c r="S55" s="33">
        <f t="shared" si="41"/>
        <v>0</v>
      </c>
      <c r="T55" s="34">
        <f>'[2]พฤษภาคม 64'!E55</f>
        <v>2828</v>
      </c>
      <c r="U55" s="32">
        <f t="shared" si="30"/>
        <v>0</v>
      </c>
      <c r="V55" s="33">
        <f t="shared" si="31"/>
        <v>0</v>
      </c>
      <c r="W55" s="34">
        <f>'[2]มิถุนายน 64 '!E55</f>
        <v>2828</v>
      </c>
      <c r="X55" s="32">
        <f t="shared" si="32"/>
        <v>0</v>
      </c>
      <c r="Y55" s="33">
        <f t="shared" si="42"/>
        <v>0</v>
      </c>
      <c r="Z55" s="34">
        <f>'[2]กรกฏาคม 64 '!E55</f>
        <v>2830</v>
      </c>
      <c r="AA55" s="32">
        <f t="shared" si="33"/>
        <v>2</v>
      </c>
      <c r="AB55" s="33">
        <f t="shared" si="34"/>
        <v>10</v>
      </c>
      <c r="AC55" s="34">
        <f>'[2]สิงหาคม 64 '!E55</f>
        <v>2880</v>
      </c>
      <c r="AD55" s="32">
        <f t="shared" si="35"/>
        <v>50</v>
      </c>
      <c r="AE55" s="33">
        <f t="shared" si="43"/>
        <v>250</v>
      </c>
      <c r="AF55" s="34">
        <f>'[2]กันยายน 64 '!E55</f>
        <v>2920</v>
      </c>
      <c r="AG55" s="32">
        <f t="shared" si="36"/>
        <v>40</v>
      </c>
      <c r="AH55" s="33">
        <f t="shared" si="44"/>
        <v>200</v>
      </c>
      <c r="AI55" s="34">
        <f>'[2]ตุลาคม 64 '!E55</f>
        <v>2950</v>
      </c>
      <c r="AJ55" s="32">
        <f t="shared" si="37"/>
        <v>30</v>
      </c>
      <c r="AK55" s="33">
        <f t="shared" si="45"/>
        <v>150</v>
      </c>
      <c r="AL55" s="34">
        <f>'[2]พฤศจิกายน 64'!E55</f>
        <v>2966</v>
      </c>
      <c r="AM55" s="32">
        <f t="shared" si="38"/>
        <v>16</v>
      </c>
      <c r="AN55" s="33">
        <f t="shared" si="46"/>
        <v>80</v>
      </c>
      <c r="AO55" s="34">
        <f>'[2]ธันวาคม 64 '!E55</f>
        <v>2988</v>
      </c>
      <c r="AP55" s="32">
        <f t="shared" si="39"/>
        <v>22</v>
      </c>
      <c r="AQ55" s="33">
        <f t="shared" si="47"/>
        <v>110</v>
      </c>
    </row>
    <row r="56" spans="1:43" x14ac:dyDescent="0.55000000000000004">
      <c r="A56" s="14">
        <v>24</v>
      </c>
      <c r="B56" s="49" t="s">
        <v>81</v>
      </c>
      <c r="C56" s="42"/>
      <c r="D56" s="43" t="s">
        <v>32</v>
      </c>
      <c r="E56" s="32">
        <f>'[2]ธันวาคม 63 '!E56</f>
        <v>13079</v>
      </c>
      <c r="F56" s="32"/>
      <c r="G56" s="33"/>
      <c r="H56" s="34">
        <f>'[2]มกราคม 64'!E56</f>
        <v>13293</v>
      </c>
      <c r="I56" s="32">
        <f t="shared" si="0"/>
        <v>214</v>
      </c>
      <c r="J56" s="33">
        <f t="shared" si="1"/>
        <v>1070</v>
      </c>
      <c r="K56" s="34">
        <f>'[2]กุมภาพันธ์ 64'!E56</f>
        <v>13481</v>
      </c>
      <c r="L56" s="32">
        <f t="shared" si="2"/>
        <v>188</v>
      </c>
      <c r="M56" s="33">
        <f t="shared" si="28"/>
        <v>940</v>
      </c>
      <c r="N56" s="34">
        <f>'[2]มีนาคม 64'!E56</f>
        <v>13662</v>
      </c>
      <c r="O56" s="32">
        <f t="shared" si="3"/>
        <v>181</v>
      </c>
      <c r="P56" s="33">
        <f t="shared" si="29"/>
        <v>905</v>
      </c>
      <c r="Q56" s="34">
        <f>'[2]เมษายน 64 '!E56</f>
        <v>13728</v>
      </c>
      <c r="R56" s="32">
        <f t="shared" si="40"/>
        <v>66</v>
      </c>
      <c r="S56" s="33">
        <f t="shared" si="41"/>
        <v>330</v>
      </c>
      <c r="T56" s="34">
        <f>'[2]พฤษภาคม 64'!E56</f>
        <v>13728</v>
      </c>
      <c r="U56" s="32">
        <f t="shared" si="30"/>
        <v>0</v>
      </c>
      <c r="V56" s="33">
        <f t="shared" si="31"/>
        <v>0</v>
      </c>
      <c r="W56" s="34">
        <f>'[2]มิถุนายน 64 '!E56</f>
        <v>13728</v>
      </c>
      <c r="X56" s="32">
        <f t="shared" si="32"/>
        <v>0</v>
      </c>
      <c r="Y56" s="33">
        <f t="shared" si="42"/>
        <v>0</v>
      </c>
      <c r="Z56" s="34">
        <f>'[2]กรกฏาคม 64 '!E56</f>
        <v>13734</v>
      </c>
      <c r="AA56" s="32">
        <f t="shared" si="33"/>
        <v>6</v>
      </c>
      <c r="AB56" s="33">
        <f t="shared" si="34"/>
        <v>30</v>
      </c>
      <c r="AC56" s="34">
        <f>'[2]สิงหาคม 64 '!E56</f>
        <v>13984</v>
      </c>
      <c r="AD56" s="32">
        <f t="shared" si="35"/>
        <v>250</v>
      </c>
      <c r="AE56" s="33">
        <f t="shared" si="43"/>
        <v>1250</v>
      </c>
      <c r="AF56" s="34">
        <f>'[2]กันยายน 64 '!E56</f>
        <v>14330</v>
      </c>
      <c r="AG56" s="32">
        <f t="shared" si="36"/>
        <v>346</v>
      </c>
      <c r="AH56" s="33">
        <f t="shared" si="44"/>
        <v>1730</v>
      </c>
      <c r="AI56" s="34">
        <f>'[2]ตุลาคม 64 '!E56</f>
        <v>14575</v>
      </c>
      <c r="AJ56" s="32">
        <f t="shared" si="37"/>
        <v>245</v>
      </c>
      <c r="AK56" s="33">
        <f t="shared" si="45"/>
        <v>1225</v>
      </c>
      <c r="AL56" s="34">
        <f>'[2]พฤศจิกายน 64'!E56</f>
        <v>14665</v>
      </c>
      <c r="AM56" s="32">
        <f t="shared" si="38"/>
        <v>90</v>
      </c>
      <c r="AN56" s="33">
        <f t="shared" si="46"/>
        <v>450</v>
      </c>
      <c r="AO56" s="34">
        <f>'[2]ธันวาคม 64 '!E56</f>
        <v>14846</v>
      </c>
      <c r="AP56" s="32">
        <f t="shared" si="39"/>
        <v>181</v>
      </c>
      <c r="AQ56" s="33">
        <f t="shared" si="47"/>
        <v>905</v>
      </c>
    </row>
    <row r="57" spans="1:43" x14ac:dyDescent="0.55000000000000004">
      <c r="A57" s="14">
        <v>25</v>
      </c>
      <c r="B57" s="49" t="s">
        <v>82</v>
      </c>
      <c r="C57" s="42"/>
      <c r="D57" s="43">
        <v>794437</v>
      </c>
      <c r="E57" s="32">
        <f>'[2]ธันวาคม 63 '!E57</f>
        <v>4305</v>
      </c>
      <c r="F57" s="32"/>
      <c r="G57" s="33"/>
      <c r="H57" s="34">
        <f>'[2]มกราคม 64'!E57</f>
        <v>4419</v>
      </c>
      <c r="I57" s="32">
        <f t="shared" si="0"/>
        <v>114</v>
      </c>
      <c r="J57" s="33">
        <f t="shared" si="1"/>
        <v>570</v>
      </c>
      <c r="K57" s="34">
        <f>'[2]กุมภาพันธ์ 64'!E57</f>
        <v>4556</v>
      </c>
      <c r="L57" s="32">
        <f t="shared" si="2"/>
        <v>137</v>
      </c>
      <c r="M57" s="33">
        <f t="shared" si="28"/>
        <v>685</v>
      </c>
      <c r="N57" s="34">
        <f>'[2]มีนาคม 64'!E57</f>
        <v>4713</v>
      </c>
      <c r="O57" s="32">
        <f t="shared" si="3"/>
        <v>157</v>
      </c>
      <c r="P57" s="33">
        <f t="shared" si="29"/>
        <v>785</v>
      </c>
      <c r="Q57" s="34">
        <f>'[2]เมษายน 64 '!E57</f>
        <v>4790</v>
      </c>
      <c r="R57" s="32">
        <f t="shared" si="40"/>
        <v>77</v>
      </c>
      <c r="S57" s="33">
        <f t="shared" si="41"/>
        <v>385</v>
      </c>
      <c r="T57" s="34">
        <f>'[2]พฤษภาคม 64'!E57</f>
        <v>4821</v>
      </c>
      <c r="U57" s="32">
        <f t="shared" si="30"/>
        <v>31</v>
      </c>
      <c r="V57" s="33">
        <f t="shared" si="31"/>
        <v>155</v>
      </c>
      <c r="W57" s="34">
        <f>'[2]มิถุนายน 64 '!E57</f>
        <v>4851</v>
      </c>
      <c r="X57" s="32">
        <f t="shared" si="32"/>
        <v>30</v>
      </c>
      <c r="Y57" s="33">
        <f t="shared" si="42"/>
        <v>150</v>
      </c>
      <c r="Z57" s="34">
        <f>'[2]กรกฏาคม 64 '!E57</f>
        <v>4879</v>
      </c>
      <c r="AA57" s="32">
        <f t="shared" si="33"/>
        <v>28</v>
      </c>
      <c r="AB57" s="33">
        <f t="shared" si="34"/>
        <v>140</v>
      </c>
      <c r="AC57" s="34">
        <f>'[2]สิงหาคม 64 '!E57</f>
        <v>5056</v>
      </c>
      <c r="AD57" s="32">
        <f t="shared" si="35"/>
        <v>177</v>
      </c>
      <c r="AE57" s="33">
        <f t="shared" si="43"/>
        <v>885</v>
      </c>
      <c r="AF57" s="34">
        <f>'[2]กันยายน 64 '!E57</f>
        <v>5267</v>
      </c>
      <c r="AG57" s="32">
        <f t="shared" si="36"/>
        <v>211</v>
      </c>
      <c r="AH57" s="33">
        <f t="shared" si="44"/>
        <v>1055</v>
      </c>
      <c r="AI57" s="34">
        <f>'[2]ตุลาคม 64 '!E57</f>
        <v>5502</v>
      </c>
      <c r="AJ57" s="32">
        <f t="shared" si="37"/>
        <v>235</v>
      </c>
      <c r="AK57" s="33">
        <f t="shared" si="45"/>
        <v>1175</v>
      </c>
      <c r="AL57" s="34">
        <f>'[2]พฤศจิกายน 64'!E57</f>
        <v>5650</v>
      </c>
      <c r="AM57" s="32">
        <f t="shared" si="38"/>
        <v>148</v>
      </c>
      <c r="AN57" s="33">
        <f t="shared" si="46"/>
        <v>740</v>
      </c>
      <c r="AO57" s="34">
        <f>'[2]ธันวาคม 64 '!E57</f>
        <v>5878</v>
      </c>
      <c r="AP57" s="32">
        <f t="shared" si="39"/>
        <v>228</v>
      </c>
      <c r="AQ57" s="33">
        <f t="shared" si="47"/>
        <v>1140</v>
      </c>
    </row>
    <row r="58" spans="1:43" x14ac:dyDescent="0.55000000000000004">
      <c r="A58" s="14">
        <v>26</v>
      </c>
      <c r="B58" s="49" t="s">
        <v>83</v>
      </c>
      <c r="C58" s="42"/>
      <c r="D58" s="43">
        <v>542333</v>
      </c>
      <c r="E58" s="32">
        <f>'[2]ธันวาคม 63 '!E58</f>
        <v>6137</v>
      </c>
      <c r="F58" s="32"/>
      <c r="G58" s="33"/>
      <c r="H58" s="34">
        <f>'[2]มกราคม 64'!E58</f>
        <v>6182</v>
      </c>
      <c r="I58" s="32">
        <f t="shared" si="0"/>
        <v>45</v>
      </c>
      <c r="J58" s="33">
        <f t="shared" si="1"/>
        <v>225</v>
      </c>
      <c r="K58" s="34">
        <f>'[2]กุมภาพันธ์ 64'!E58</f>
        <v>6215</v>
      </c>
      <c r="L58" s="32">
        <f t="shared" si="2"/>
        <v>33</v>
      </c>
      <c r="M58" s="33">
        <f t="shared" si="28"/>
        <v>165</v>
      </c>
      <c r="N58" s="34">
        <f>'[2]มีนาคม 64'!E58</f>
        <v>6252</v>
      </c>
      <c r="O58" s="32">
        <f t="shared" si="3"/>
        <v>37</v>
      </c>
      <c r="P58" s="33">
        <f t="shared" si="29"/>
        <v>185</v>
      </c>
      <c r="Q58" s="34">
        <f>'[2]เมษายน 64 '!E58</f>
        <v>6264</v>
      </c>
      <c r="R58" s="32">
        <f t="shared" si="40"/>
        <v>12</v>
      </c>
      <c r="S58" s="33">
        <f t="shared" si="41"/>
        <v>60</v>
      </c>
      <c r="T58" s="34">
        <f>'[2]พฤษภาคม 64'!E58</f>
        <v>6264</v>
      </c>
      <c r="U58" s="32">
        <f t="shared" si="30"/>
        <v>0</v>
      </c>
      <c r="V58" s="33">
        <f t="shared" si="31"/>
        <v>0</v>
      </c>
      <c r="W58" s="34">
        <f>'[2]มิถุนายน 64 '!E58</f>
        <v>6264</v>
      </c>
      <c r="X58" s="32">
        <f t="shared" si="32"/>
        <v>0</v>
      </c>
      <c r="Y58" s="33">
        <f t="shared" si="42"/>
        <v>0</v>
      </c>
      <c r="Z58" s="34">
        <f>'[2]กรกฏาคม 64 '!E58</f>
        <v>6265</v>
      </c>
      <c r="AA58" s="32">
        <f t="shared" si="33"/>
        <v>1</v>
      </c>
      <c r="AB58" s="33">
        <f t="shared" si="34"/>
        <v>5</v>
      </c>
      <c r="AC58" s="34">
        <f>'[2]สิงหาคม 64 '!E58</f>
        <v>6319</v>
      </c>
      <c r="AD58" s="32">
        <f t="shared" si="35"/>
        <v>54</v>
      </c>
      <c r="AE58" s="33">
        <f t="shared" si="43"/>
        <v>270</v>
      </c>
      <c r="AF58" s="34">
        <f>'[2]กันยายน 64 '!E58</f>
        <v>6388</v>
      </c>
      <c r="AG58" s="32">
        <f t="shared" si="36"/>
        <v>69</v>
      </c>
      <c r="AH58" s="33">
        <f t="shared" si="44"/>
        <v>345</v>
      </c>
      <c r="AI58" s="34">
        <f>'[2]ตุลาคม 64 '!E58</f>
        <v>6448</v>
      </c>
      <c r="AJ58" s="32">
        <f t="shared" si="37"/>
        <v>60</v>
      </c>
      <c r="AK58" s="33">
        <f t="shared" si="45"/>
        <v>300</v>
      </c>
      <c r="AL58" s="34">
        <f>'[2]พฤศจิกายน 64'!E58</f>
        <v>6476</v>
      </c>
      <c r="AM58" s="32">
        <f t="shared" si="38"/>
        <v>28</v>
      </c>
      <c r="AN58" s="33">
        <f t="shared" si="46"/>
        <v>140</v>
      </c>
      <c r="AO58" s="34">
        <f>'[2]ธันวาคม 64 '!E58</f>
        <v>6522</v>
      </c>
      <c r="AP58" s="32">
        <f t="shared" si="39"/>
        <v>46</v>
      </c>
      <c r="AQ58" s="33">
        <f t="shared" si="47"/>
        <v>230</v>
      </c>
    </row>
    <row r="59" spans="1:43" x14ac:dyDescent="0.55000000000000004">
      <c r="A59" s="14">
        <v>27</v>
      </c>
      <c r="B59" s="49" t="s">
        <v>84</v>
      </c>
      <c r="C59" s="42"/>
      <c r="D59" s="43">
        <v>1142528</v>
      </c>
      <c r="E59" s="32">
        <f>'[2]ธันวาคม 63 '!E59</f>
        <v>2646</v>
      </c>
      <c r="F59" s="32"/>
      <c r="G59" s="33"/>
      <c r="H59" s="34">
        <f>'[2]มกราคม 64'!E59</f>
        <v>2692</v>
      </c>
      <c r="I59" s="32">
        <f t="shared" si="0"/>
        <v>46</v>
      </c>
      <c r="J59" s="33">
        <f t="shared" si="1"/>
        <v>230</v>
      </c>
      <c r="K59" s="34">
        <f>'[2]กุมภาพันธ์ 64'!E59</f>
        <v>2773</v>
      </c>
      <c r="L59" s="32">
        <f t="shared" si="2"/>
        <v>81</v>
      </c>
      <c r="M59" s="33">
        <f t="shared" si="28"/>
        <v>405</v>
      </c>
      <c r="N59" s="34">
        <f>'[2]มีนาคม 64'!E59</f>
        <v>2799</v>
      </c>
      <c r="O59" s="32">
        <f t="shared" si="3"/>
        <v>26</v>
      </c>
      <c r="P59" s="33">
        <f t="shared" si="29"/>
        <v>130</v>
      </c>
      <c r="Q59" s="34">
        <f>'[2]เมษายน 64 '!E59</f>
        <v>2810</v>
      </c>
      <c r="R59" s="32">
        <f t="shared" si="40"/>
        <v>11</v>
      </c>
      <c r="S59" s="33">
        <f t="shared" si="41"/>
        <v>55</v>
      </c>
      <c r="T59" s="34">
        <f>'[2]พฤษภาคม 64'!E59</f>
        <v>2812</v>
      </c>
      <c r="U59" s="32">
        <f t="shared" si="30"/>
        <v>2</v>
      </c>
      <c r="V59" s="33">
        <f t="shared" si="31"/>
        <v>10</v>
      </c>
      <c r="W59" s="34">
        <f>'[2]มิถุนายน 64 '!E59</f>
        <v>2813</v>
      </c>
      <c r="X59" s="32">
        <f t="shared" si="32"/>
        <v>1</v>
      </c>
      <c r="Y59" s="33">
        <f t="shared" si="42"/>
        <v>5</v>
      </c>
      <c r="Z59" s="34">
        <f>'[2]กรกฏาคม 64 '!E59</f>
        <v>2814</v>
      </c>
      <c r="AA59" s="32">
        <f t="shared" si="33"/>
        <v>1</v>
      </c>
      <c r="AB59" s="33">
        <f t="shared" si="34"/>
        <v>5</v>
      </c>
      <c r="AC59" s="34">
        <f>'[2]สิงหาคม 64 '!E59</f>
        <v>2814</v>
      </c>
      <c r="AD59" s="32">
        <f t="shared" si="35"/>
        <v>0</v>
      </c>
      <c r="AE59" s="33">
        <f t="shared" si="43"/>
        <v>0</v>
      </c>
      <c r="AF59" s="34">
        <f>'[2]กันยายน 64 '!E59</f>
        <v>2852</v>
      </c>
      <c r="AG59" s="32">
        <f t="shared" si="36"/>
        <v>38</v>
      </c>
      <c r="AH59" s="33">
        <f t="shared" si="44"/>
        <v>190</v>
      </c>
      <c r="AI59" s="34">
        <f>'[2]ตุลาคม 64 '!E59</f>
        <v>2903</v>
      </c>
      <c r="AJ59" s="32">
        <f t="shared" si="37"/>
        <v>51</v>
      </c>
      <c r="AK59" s="33">
        <f t="shared" si="45"/>
        <v>255</v>
      </c>
      <c r="AL59" s="34">
        <f>'[2]พฤศจิกายน 64'!E59</f>
        <v>2921</v>
      </c>
      <c r="AM59" s="32">
        <f t="shared" si="38"/>
        <v>18</v>
      </c>
      <c r="AN59" s="33">
        <f t="shared" si="46"/>
        <v>90</v>
      </c>
      <c r="AO59" s="34">
        <f>'[2]ธันวาคม 64 '!E59</f>
        <v>2965</v>
      </c>
      <c r="AP59" s="32">
        <f t="shared" si="39"/>
        <v>44</v>
      </c>
      <c r="AQ59" s="33">
        <f t="shared" si="47"/>
        <v>220</v>
      </c>
    </row>
    <row r="60" spans="1:43" x14ac:dyDescent="0.55000000000000004">
      <c r="A60" s="14"/>
      <c r="B60" s="49" t="s">
        <v>85</v>
      </c>
      <c r="C60" s="42"/>
      <c r="D60" s="43">
        <v>844966</v>
      </c>
      <c r="E60" s="32">
        <f>'[2]ธันวาคม 63 '!E60</f>
        <v>0</v>
      </c>
      <c r="F60" s="32"/>
      <c r="G60" s="33"/>
      <c r="H60" s="34">
        <f>'[2]มกราคม 64'!E60</f>
        <v>0</v>
      </c>
      <c r="I60" s="32">
        <f t="shared" si="0"/>
        <v>0</v>
      </c>
      <c r="J60" s="33">
        <f t="shared" si="1"/>
        <v>0</v>
      </c>
      <c r="K60" s="34">
        <f>'[2]กุมภาพันธ์ 64'!E60</f>
        <v>0</v>
      </c>
      <c r="L60" s="32">
        <f t="shared" si="2"/>
        <v>0</v>
      </c>
      <c r="M60" s="33">
        <f t="shared" si="28"/>
        <v>0</v>
      </c>
      <c r="N60" s="34">
        <f>'[2]มีนาคม 64'!E60</f>
        <v>6469</v>
      </c>
      <c r="O60" s="56">
        <v>0</v>
      </c>
      <c r="P60" s="33">
        <f t="shared" si="29"/>
        <v>0</v>
      </c>
      <c r="Q60" s="34">
        <f>'[2]เมษายน 64 '!E60</f>
        <v>6509</v>
      </c>
      <c r="R60" s="32">
        <f>Q60-N60</f>
        <v>40</v>
      </c>
      <c r="S60" s="33">
        <f t="shared" si="41"/>
        <v>200</v>
      </c>
      <c r="T60" s="34">
        <f>'[2]พฤษภาคม 64'!E60</f>
        <v>6532</v>
      </c>
      <c r="U60" s="32">
        <f t="shared" si="30"/>
        <v>23</v>
      </c>
      <c r="V60" s="33">
        <f t="shared" si="31"/>
        <v>115</v>
      </c>
      <c r="W60" s="34">
        <f>'[2]มิถุนายน 64 '!E60</f>
        <v>6532</v>
      </c>
      <c r="X60" s="32">
        <f t="shared" si="32"/>
        <v>0</v>
      </c>
      <c r="Y60" s="33">
        <f t="shared" si="42"/>
        <v>0</v>
      </c>
      <c r="Z60" s="34">
        <f>'[2]กรกฏาคม 64 '!E60</f>
        <v>6532</v>
      </c>
      <c r="AA60" s="32">
        <f t="shared" si="33"/>
        <v>0</v>
      </c>
      <c r="AB60" s="33">
        <f t="shared" si="34"/>
        <v>0</v>
      </c>
      <c r="AC60" s="34">
        <f>'[2]สิงหาคม 64 '!E60</f>
        <v>6706</v>
      </c>
      <c r="AD60" s="32">
        <f t="shared" si="35"/>
        <v>174</v>
      </c>
      <c r="AE60" s="33">
        <f t="shared" si="43"/>
        <v>870</v>
      </c>
      <c r="AF60" s="34">
        <f>'[2]กันยายน 64 '!E60</f>
        <v>6706</v>
      </c>
      <c r="AG60" s="32">
        <f t="shared" si="36"/>
        <v>0</v>
      </c>
      <c r="AH60" s="33">
        <f t="shared" si="44"/>
        <v>0</v>
      </c>
      <c r="AI60" s="34">
        <f>'[2]ตุลาคม 64 '!E60</f>
        <v>6958</v>
      </c>
      <c r="AJ60" s="32">
        <f t="shared" si="37"/>
        <v>252</v>
      </c>
      <c r="AK60" s="33">
        <f t="shared" si="45"/>
        <v>1260</v>
      </c>
      <c r="AL60" s="34">
        <f>'[2]พฤศจิกายน 64'!E60</f>
        <v>7064</v>
      </c>
      <c r="AM60" s="32">
        <f t="shared" si="38"/>
        <v>106</v>
      </c>
      <c r="AN60" s="33">
        <f t="shared" si="46"/>
        <v>530</v>
      </c>
      <c r="AO60" s="34">
        <f>'[2]ธันวาคม 64 '!E60</f>
        <v>7208</v>
      </c>
      <c r="AP60" s="32">
        <f t="shared" si="39"/>
        <v>144</v>
      </c>
      <c r="AQ60" s="33">
        <f t="shared" si="47"/>
        <v>720</v>
      </c>
    </row>
    <row r="61" spans="1:43" x14ac:dyDescent="0.55000000000000004">
      <c r="A61" s="14">
        <v>19</v>
      </c>
      <c r="B61" s="49" t="s">
        <v>60</v>
      </c>
      <c r="C61" s="42"/>
      <c r="D61" s="43">
        <v>6040016</v>
      </c>
      <c r="E61" s="32">
        <f>'[2]ธันวาคม 63 '!E61</f>
        <v>3848</v>
      </c>
      <c r="F61" s="32"/>
      <c r="G61" s="33"/>
      <c r="H61" s="34">
        <f>'[2]มกราคม 64'!E61</f>
        <v>3985</v>
      </c>
      <c r="I61" s="32">
        <f>H61-E61</f>
        <v>137</v>
      </c>
      <c r="J61" s="33">
        <f>I61*$J$3</f>
        <v>685</v>
      </c>
      <c r="K61" s="34">
        <f>'[2]กุมภาพันธ์ 64'!E61</f>
        <v>4177</v>
      </c>
      <c r="L61" s="32">
        <f>K61-H61</f>
        <v>192</v>
      </c>
      <c r="M61" s="33">
        <f t="shared" si="28"/>
        <v>960</v>
      </c>
      <c r="N61" s="34">
        <f>'[2]มีนาคม 64'!E61</f>
        <v>4388</v>
      </c>
      <c r="O61" s="32">
        <f>N61-K61</f>
        <v>211</v>
      </c>
      <c r="P61" s="33">
        <f t="shared" si="29"/>
        <v>1055</v>
      </c>
      <c r="Q61" s="34">
        <f>'[2]เมษายน 64 '!E61</f>
        <v>4443</v>
      </c>
      <c r="R61" s="32">
        <f>Q61-N61</f>
        <v>55</v>
      </c>
      <c r="S61" s="33">
        <f t="shared" si="41"/>
        <v>275</v>
      </c>
      <c r="T61" s="34">
        <f>'[2]พฤษภาคม 64'!E61</f>
        <v>4443</v>
      </c>
      <c r="U61" s="32">
        <f t="shared" si="30"/>
        <v>0</v>
      </c>
      <c r="V61" s="33">
        <f t="shared" si="31"/>
        <v>0</v>
      </c>
      <c r="W61" s="34">
        <f>'[2]มิถุนายน 64 '!E61</f>
        <v>4443</v>
      </c>
      <c r="X61" s="32">
        <f t="shared" si="32"/>
        <v>0</v>
      </c>
      <c r="Y61" s="33">
        <f t="shared" si="42"/>
        <v>0</v>
      </c>
      <c r="Z61" s="34">
        <f>'[2]กรกฏาคม 64 '!E61</f>
        <v>4443</v>
      </c>
      <c r="AA61" s="32">
        <f t="shared" si="33"/>
        <v>0</v>
      </c>
      <c r="AB61" s="33">
        <f t="shared" si="34"/>
        <v>0</v>
      </c>
      <c r="AC61" s="34">
        <f>'[2]สิงหาคม 64 '!E61</f>
        <v>4443</v>
      </c>
      <c r="AD61" s="32">
        <f t="shared" si="35"/>
        <v>0</v>
      </c>
      <c r="AE61" s="33">
        <f t="shared" si="43"/>
        <v>0</v>
      </c>
      <c r="AF61" s="34">
        <f>'[2]กันยายน 64 '!E61</f>
        <v>4443</v>
      </c>
      <c r="AG61" s="32">
        <f t="shared" si="36"/>
        <v>0</v>
      </c>
      <c r="AH61" s="33">
        <f t="shared" si="44"/>
        <v>0</v>
      </c>
      <c r="AI61" s="34">
        <f>'[2]ตุลาคม 64 '!E61</f>
        <v>4443</v>
      </c>
      <c r="AJ61" s="32">
        <f t="shared" si="37"/>
        <v>0</v>
      </c>
      <c r="AK61" s="33">
        <f t="shared" si="45"/>
        <v>0</v>
      </c>
      <c r="AL61" s="34">
        <f>'[2]พฤศจิกายน 64'!E61</f>
        <v>4443</v>
      </c>
      <c r="AM61" s="32">
        <f t="shared" si="38"/>
        <v>0</v>
      </c>
      <c r="AN61" s="33">
        <f t="shared" si="46"/>
        <v>0</v>
      </c>
      <c r="AO61" s="34">
        <f>'[2]ธันวาคม 64 '!E61</f>
        <v>4443</v>
      </c>
      <c r="AP61" s="32">
        <f t="shared" si="39"/>
        <v>0</v>
      </c>
      <c r="AQ61" s="33">
        <f t="shared" si="47"/>
        <v>0</v>
      </c>
    </row>
    <row r="62" spans="1:43" x14ac:dyDescent="0.55000000000000004">
      <c r="A62" s="14">
        <v>31</v>
      </c>
      <c r="B62" s="49" t="s">
        <v>86</v>
      </c>
      <c r="C62" s="42"/>
      <c r="D62" s="43"/>
      <c r="E62" s="32">
        <f>'[2]ธันวาคม 63 '!E62</f>
        <v>599</v>
      </c>
      <c r="F62" s="32"/>
      <c r="G62" s="33"/>
      <c r="H62" s="34">
        <f>'[2]มกราคม 64'!E62</f>
        <v>599</v>
      </c>
      <c r="I62" s="32">
        <f t="shared" si="0"/>
        <v>0</v>
      </c>
      <c r="J62" s="33">
        <f t="shared" si="1"/>
        <v>0</v>
      </c>
      <c r="K62" s="34">
        <f>'[2]กุมภาพันธ์ 64'!E62</f>
        <v>601</v>
      </c>
      <c r="L62" s="32">
        <f t="shared" si="2"/>
        <v>2</v>
      </c>
      <c r="M62" s="33">
        <f t="shared" si="28"/>
        <v>10</v>
      </c>
      <c r="N62" s="34">
        <f>'[2]มีนาคม 64'!E62</f>
        <v>601</v>
      </c>
      <c r="O62" s="32">
        <f t="shared" si="3"/>
        <v>0</v>
      </c>
      <c r="P62" s="33">
        <f t="shared" si="29"/>
        <v>0</v>
      </c>
      <c r="Q62" s="34">
        <f>'[2]เมษายน 64 '!E62</f>
        <v>601</v>
      </c>
      <c r="R62" s="32">
        <f t="shared" ref="R62:R65" si="48">Q62-N62</f>
        <v>0</v>
      </c>
      <c r="S62" s="33">
        <f t="shared" si="41"/>
        <v>0</v>
      </c>
      <c r="T62" s="34">
        <f>'[2]พฤษภาคม 64'!E62</f>
        <v>601</v>
      </c>
      <c r="U62" s="32">
        <f t="shared" si="30"/>
        <v>0</v>
      </c>
      <c r="V62" s="33">
        <f t="shared" si="31"/>
        <v>0</v>
      </c>
      <c r="W62" s="34">
        <f>'[2]มิถุนายน 64 '!E62</f>
        <v>601</v>
      </c>
      <c r="X62" s="32">
        <f t="shared" si="32"/>
        <v>0</v>
      </c>
      <c r="Y62" s="33">
        <f t="shared" si="42"/>
        <v>0</v>
      </c>
      <c r="Z62" s="34">
        <f>'[2]กรกฏาคม 64 '!E62</f>
        <v>601</v>
      </c>
      <c r="AA62" s="32">
        <f t="shared" si="33"/>
        <v>0</v>
      </c>
      <c r="AB62" s="33">
        <f t="shared" si="34"/>
        <v>0</v>
      </c>
      <c r="AC62" s="34">
        <f>'[2]สิงหาคม 64 '!E62</f>
        <v>604</v>
      </c>
      <c r="AD62" s="32">
        <f t="shared" si="35"/>
        <v>3</v>
      </c>
      <c r="AE62" s="33">
        <f t="shared" si="43"/>
        <v>15</v>
      </c>
      <c r="AF62" s="34">
        <f>'[2]กันยายน 64 '!E62</f>
        <v>607</v>
      </c>
      <c r="AG62" s="32">
        <f t="shared" si="36"/>
        <v>3</v>
      </c>
      <c r="AH62" s="33">
        <f t="shared" si="44"/>
        <v>15</v>
      </c>
      <c r="AI62" s="34">
        <f>'[2]ตุลาคม 64 '!E62</f>
        <v>608</v>
      </c>
      <c r="AJ62" s="32">
        <f t="shared" si="37"/>
        <v>1</v>
      </c>
      <c r="AK62" s="33">
        <f t="shared" si="45"/>
        <v>5</v>
      </c>
      <c r="AL62" s="34">
        <f>'[2]พฤศจิกายน 64'!E62</f>
        <v>608</v>
      </c>
      <c r="AM62" s="32">
        <f t="shared" si="38"/>
        <v>0</v>
      </c>
      <c r="AN62" s="33">
        <f t="shared" si="46"/>
        <v>0</v>
      </c>
      <c r="AO62" s="34">
        <f>'[2]ธันวาคม 64 '!E62</f>
        <v>608</v>
      </c>
      <c r="AP62" s="32">
        <f t="shared" si="39"/>
        <v>0</v>
      </c>
      <c r="AQ62" s="33">
        <f t="shared" si="47"/>
        <v>0</v>
      </c>
    </row>
    <row r="63" spans="1:43" x14ac:dyDescent="0.55000000000000004">
      <c r="A63" s="14">
        <v>32</v>
      </c>
      <c r="B63" s="49" t="s">
        <v>87</v>
      </c>
      <c r="C63" s="42"/>
      <c r="D63" s="43">
        <v>5086700</v>
      </c>
      <c r="E63" s="32">
        <f>'[2]ธันวาคม 63 '!E63</f>
        <v>4800</v>
      </c>
      <c r="F63" s="32"/>
      <c r="G63" s="33"/>
      <c r="H63" s="34">
        <f>'[2]มกราคม 64'!E63</f>
        <v>4817</v>
      </c>
      <c r="I63" s="32">
        <f t="shared" si="0"/>
        <v>17</v>
      </c>
      <c r="J63" s="33">
        <f t="shared" si="1"/>
        <v>85</v>
      </c>
      <c r="K63" s="34">
        <f>'[2]กุมภาพันธ์ 64'!E63</f>
        <v>4836</v>
      </c>
      <c r="L63" s="32">
        <f t="shared" si="2"/>
        <v>19</v>
      </c>
      <c r="M63" s="33">
        <f t="shared" si="28"/>
        <v>95</v>
      </c>
      <c r="N63" s="34">
        <f>'[2]มีนาคม 64'!E63</f>
        <v>4859</v>
      </c>
      <c r="O63" s="32">
        <f t="shared" si="3"/>
        <v>23</v>
      </c>
      <c r="P63" s="33">
        <f t="shared" si="29"/>
        <v>115</v>
      </c>
      <c r="Q63" s="34">
        <f>'[2]เมษายน 64 '!E63</f>
        <v>4863</v>
      </c>
      <c r="R63" s="32">
        <f t="shared" si="48"/>
        <v>4</v>
      </c>
      <c r="S63" s="33">
        <f t="shared" si="41"/>
        <v>20</v>
      </c>
      <c r="T63" s="34">
        <f>'[2]พฤษภาคม 64'!E63</f>
        <v>4863</v>
      </c>
      <c r="U63" s="32">
        <f t="shared" si="30"/>
        <v>0</v>
      </c>
      <c r="V63" s="33">
        <f t="shared" si="31"/>
        <v>0</v>
      </c>
      <c r="W63" s="34">
        <f>'[2]มิถุนายน 64 '!E63</f>
        <v>4863</v>
      </c>
      <c r="X63" s="32">
        <f t="shared" si="32"/>
        <v>0</v>
      </c>
      <c r="Y63" s="33">
        <f t="shared" si="42"/>
        <v>0</v>
      </c>
      <c r="Z63" s="34">
        <f>'[2]กรกฏาคม 64 '!E63</f>
        <v>4863</v>
      </c>
      <c r="AA63" s="32">
        <f t="shared" si="33"/>
        <v>0</v>
      </c>
      <c r="AB63" s="33">
        <f t="shared" si="34"/>
        <v>0</v>
      </c>
      <c r="AC63" s="34">
        <f>'[2]สิงหาคม 64 '!E63</f>
        <v>4915</v>
      </c>
      <c r="AD63" s="32">
        <f t="shared" si="35"/>
        <v>52</v>
      </c>
      <c r="AE63" s="33">
        <f t="shared" si="43"/>
        <v>260</v>
      </c>
      <c r="AF63" s="34">
        <f>'[2]กันยายน 64 '!E63</f>
        <v>4959</v>
      </c>
      <c r="AG63" s="32">
        <f t="shared" si="36"/>
        <v>44</v>
      </c>
      <c r="AH63" s="33">
        <f t="shared" si="44"/>
        <v>220</v>
      </c>
      <c r="AI63" s="34">
        <f>'[2]ตุลาคม 64 '!E63</f>
        <v>4991</v>
      </c>
      <c r="AJ63" s="32">
        <f t="shared" si="37"/>
        <v>32</v>
      </c>
      <c r="AK63" s="33">
        <f t="shared" si="45"/>
        <v>160</v>
      </c>
      <c r="AL63" s="34">
        <f>'[2]พฤศจิกายน 64'!E63</f>
        <v>5016</v>
      </c>
      <c r="AM63" s="32">
        <f t="shared" si="38"/>
        <v>25</v>
      </c>
      <c r="AN63" s="33">
        <f t="shared" si="46"/>
        <v>125</v>
      </c>
      <c r="AO63" s="34">
        <f>'[2]ธันวาคม 64 '!E63</f>
        <v>5042</v>
      </c>
      <c r="AP63" s="32">
        <f t="shared" si="39"/>
        <v>26</v>
      </c>
      <c r="AQ63" s="33">
        <f t="shared" si="47"/>
        <v>130</v>
      </c>
    </row>
    <row r="64" spans="1:43" x14ac:dyDescent="0.55000000000000004">
      <c r="A64" s="14">
        <v>37</v>
      </c>
      <c r="B64" s="49" t="s">
        <v>60</v>
      </c>
      <c r="C64" s="42"/>
      <c r="D64" s="43"/>
      <c r="E64" s="32">
        <f>'[2]ธันวาคม 63 '!E64</f>
        <v>9272</v>
      </c>
      <c r="F64" s="32"/>
      <c r="G64" s="33"/>
      <c r="H64" s="34">
        <f>'[2]มกราคม 64'!E64</f>
        <v>9272</v>
      </c>
      <c r="I64" s="32">
        <f t="shared" si="0"/>
        <v>0</v>
      </c>
      <c r="J64" s="33">
        <f t="shared" si="1"/>
        <v>0</v>
      </c>
      <c r="K64" s="34">
        <f>'[2]กุมภาพันธ์ 64'!E64</f>
        <v>9621</v>
      </c>
      <c r="L64" s="32">
        <f t="shared" si="2"/>
        <v>349</v>
      </c>
      <c r="M64" s="33">
        <f t="shared" si="28"/>
        <v>1745</v>
      </c>
      <c r="N64" s="34">
        <f>'[2]มีนาคม 64'!E64</f>
        <v>9811</v>
      </c>
      <c r="O64" s="32">
        <f t="shared" si="3"/>
        <v>190</v>
      </c>
      <c r="P64" s="33">
        <f t="shared" si="29"/>
        <v>950</v>
      </c>
      <c r="Q64" s="34">
        <f>'[2]เมษายน 64 '!E64</f>
        <v>9811</v>
      </c>
      <c r="R64" s="32">
        <f t="shared" si="48"/>
        <v>0</v>
      </c>
      <c r="S64" s="33">
        <f t="shared" si="41"/>
        <v>0</v>
      </c>
      <c r="T64" s="34">
        <f>'[2]พฤษภาคม 64'!E64</f>
        <v>9811</v>
      </c>
      <c r="U64" s="32">
        <f t="shared" si="30"/>
        <v>0</v>
      </c>
      <c r="V64" s="33">
        <f t="shared" si="31"/>
        <v>0</v>
      </c>
      <c r="W64" s="34">
        <f>'[2]มิถุนายน 64 '!E64</f>
        <v>9811</v>
      </c>
      <c r="X64" s="32">
        <f t="shared" si="32"/>
        <v>0</v>
      </c>
      <c r="Y64" s="33">
        <f t="shared" si="42"/>
        <v>0</v>
      </c>
      <c r="Z64" s="34">
        <f>'[2]กรกฏาคม 64 '!E64</f>
        <v>9811</v>
      </c>
      <c r="AA64" s="32">
        <f t="shared" si="33"/>
        <v>0</v>
      </c>
      <c r="AB64" s="33">
        <f t="shared" si="34"/>
        <v>0</v>
      </c>
      <c r="AC64" s="34">
        <f>'[2]สิงหาคม 64 '!E64</f>
        <v>9811</v>
      </c>
      <c r="AD64" s="32">
        <f t="shared" si="35"/>
        <v>0</v>
      </c>
      <c r="AE64" s="33">
        <f t="shared" si="43"/>
        <v>0</v>
      </c>
      <c r="AF64" s="34">
        <f>'[2]กันยายน 64 '!E64</f>
        <v>9811</v>
      </c>
      <c r="AG64" s="32">
        <f t="shared" si="36"/>
        <v>0</v>
      </c>
      <c r="AH64" s="33">
        <f t="shared" si="44"/>
        <v>0</v>
      </c>
      <c r="AI64" s="34">
        <f>'[2]ตุลาคม 64 '!E64</f>
        <v>9811</v>
      </c>
      <c r="AJ64" s="32">
        <f t="shared" si="37"/>
        <v>0</v>
      </c>
      <c r="AK64" s="33">
        <f t="shared" si="45"/>
        <v>0</v>
      </c>
      <c r="AL64" s="34">
        <f>'[2]พฤศจิกายน 64'!E64</f>
        <v>9811</v>
      </c>
      <c r="AM64" s="32">
        <f>AL64-AI64</f>
        <v>0</v>
      </c>
      <c r="AN64" s="33">
        <f t="shared" si="46"/>
        <v>0</v>
      </c>
      <c r="AO64" s="34">
        <f>'[2]ธันวาคม 64 '!E64</f>
        <v>9811</v>
      </c>
      <c r="AP64" s="32">
        <f t="shared" si="39"/>
        <v>0</v>
      </c>
      <c r="AQ64" s="33">
        <f t="shared" si="47"/>
        <v>0</v>
      </c>
    </row>
    <row r="65" spans="1:44" x14ac:dyDescent="0.55000000000000004">
      <c r="A65" s="14">
        <v>40</v>
      </c>
      <c r="B65" s="49" t="s">
        <v>88</v>
      </c>
      <c r="C65" s="42"/>
      <c r="D65" s="43">
        <v>7087920</v>
      </c>
      <c r="E65" s="32">
        <f>'[2]ธันวาคม 63 '!E65</f>
        <v>6357</v>
      </c>
      <c r="F65" s="32"/>
      <c r="G65" s="33"/>
      <c r="H65" s="34">
        <f>'[2]มกราคม 64'!E65</f>
        <v>6410</v>
      </c>
      <c r="I65" s="32">
        <f t="shared" si="0"/>
        <v>53</v>
      </c>
      <c r="J65" s="33">
        <f t="shared" si="1"/>
        <v>265</v>
      </c>
      <c r="K65" s="34">
        <f>'[2]กุมภาพันธ์ 64'!E65</f>
        <v>6414</v>
      </c>
      <c r="L65" s="32">
        <f t="shared" si="2"/>
        <v>4</v>
      </c>
      <c r="M65" s="33">
        <f t="shared" si="28"/>
        <v>20</v>
      </c>
      <c r="N65" s="34">
        <f>'[2]มีนาคม 64'!E65</f>
        <v>6414</v>
      </c>
      <c r="O65" s="32">
        <f t="shared" si="3"/>
        <v>0</v>
      </c>
      <c r="P65" s="33">
        <f t="shared" si="29"/>
        <v>0</v>
      </c>
      <c r="Q65" s="34">
        <f>'[2]เมษายน 64 '!E65</f>
        <v>6414</v>
      </c>
      <c r="R65" s="32">
        <f t="shared" si="48"/>
        <v>0</v>
      </c>
      <c r="S65" s="33">
        <f t="shared" si="41"/>
        <v>0</v>
      </c>
      <c r="T65" s="34">
        <f>'[2]พฤษภาคม 64'!E65</f>
        <v>6414</v>
      </c>
      <c r="U65" s="32">
        <f t="shared" si="30"/>
        <v>0</v>
      </c>
      <c r="V65" s="33">
        <f t="shared" si="31"/>
        <v>0</v>
      </c>
      <c r="W65" s="34">
        <f>'[2]มิถุนายน 64 '!E65</f>
        <v>6414</v>
      </c>
      <c r="X65" s="32">
        <f t="shared" si="32"/>
        <v>0</v>
      </c>
      <c r="Y65" s="33">
        <f t="shared" si="42"/>
        <v>0</v>
      </c>
      <c r="Z65" s="34">
        <f>'[2]กรกฏาคม 64 '!E65</f>
        <v>6414</v>
      </c>
      <c r="AA65" s="32">
        <f t="shared" si="33"/>
        <v>0</v>
      </c>
      <c r="AB65" s="33">
        <f t="shared" si="34"/>
        <v>0</v>
      </c>
      <c r="AC65" s="34">
        <f>'[2]สิงหาคม 64 '!E65</f>
        <v>6414</v>
      </c>
      <c r="AD65" s="32">
        <f t="shared" si="35"/>
        <v>0</v>
      </c>
      <c r="AE65" s="33">
        <f t="shared" si="43"/>
        <v>0</v>
      </c>
      <c r="AF65" s="34">
        <f>'[2]กันยายน 64 '!E65</f>
        <v>6414</v>
      </c>
      <c r="AG65" s="32">
        <f t="shared" si="36"/>
        <v>0</v>
      </c>
      <c r="AH65" s="33">
        <f t="shared" si="44"/>
        <v>0</v>
      </c>
      <c r="AI65" s="34">
        <f>'[2]ตุลาคม 64 '!E65</f>
        <v>6414</v>
      </c>
      <c r="AJ65" s="32">
        <f t="shared" si="37"/>
        <v>0</v>
      </c>
      <c r="AK65" s="33">
        <f t="shared" si="45"/>
        <v>0</v>
      </c>
      <c r="AL65" s="34">
        <f>'[2]พฤศจิกายน 64'!E65</f>
        <v>6414</v>
      </c>
      <c r="AM65" s="32">
        <f t="shared" si="38"/>
        <v>0</v>
      </c>
      <c r="AN65" s="33">
        <f t="shared" si="46"/>
        <v>0</v>
      </c>
      <c r="AO65" s="34">
        <f>'[2]ธันวาคม 64 '!E65</f>
        <v>6414</v>
      </c>
      <c r="AP65" s="32">
        <f t="shared" si="39"/>
        <v>0</v>
      </c>
      <c r="AQ65" s="33">
        <f t="shared" si="47"/>
        <v>0</v>
      </c>
    </row>
    <row r="66" spans="1:44" x14ac:dyDescent="0.55000000000000004">
      <c r="A66" s="14">
        <v>41</v>
      </c>
      <c r="B66" s="49" t="s">
        <v>89</v>
      </c>
      <c r="C66" s="42"/>
      <c r="D66" s="43">
        <v>7088313</v>
      </c>
      <c r="E66" s="32">
        <f>'[2]ธันวาคม 63 '!E66</f>
        <v>3447</v>
      </c>
      <c r="F66" s="32"/>
      <c r="G66" s="33"/>
      <c r="H66" s="34">
        <f>'[2]มกราคม 64'!E66</f>
        <v>3550</v>
      </c>
      <c r="I66" s="32">
        <f t="shared" si="0"/>
        <v>103</v>
      </c>
      <c r="J66" s="33">
        <f t="shared" si="1"/>
        <v>515</v>
      </c>
      <c r="K66" s="34">
        <f>'[2]กุมภาพันธ์ 64'!E66</f>
        <v>3696</v>
      </c>
      <c r="L66" s="32">
        <f t="shared" si="2"/>
        <v>146</v>
      </c>
      <c r="M66" s="33">
        <f t="shared" si="28"/>
        <v>730</v>
      </c>
      <c r="N66" s="34">
        <f>'[2]มีนาคม 64'!E66</f>
        <v>3872</v>
      </c>
      <c r="O66" s="32">
        <f t="shared" si="3"/>
        <v>176</v>
      </c>
      <c r="P66" s="33">
        <f t="shared" si="29"/>
        <v>880</v>
      </c>
      <c r="Q66" s="34">
        <f>'[2]เมษายน 64 '!E66</f>
        <v>4004</v>
      </c>
      <c r="R66" s="32">
        <f>Q66-N66</f>
        <v>132</v>
      </c>
      <c r="S66" s="33">
        <f t="shared" si="41"/>
        <v>660</v>
      </c>
      <c r="T66" s="34">
        <f>'[2]พฤษภาคม 64'!E66</f>
        <v>4048</v>
      </c>
      <c r="U66" s="32">
        <f t="shared" si="30"/>
        <v>44</v>
      </c>
      <c r="V66" s="33">
        <f t="shared" si="31"/>
        <v>220</v>
      </c>
      <c r="W66" s="34">
        <f>'[2]มิถุนายน 64 '!E66</f>
        <v>4048</v>
      </c>
      <c r="X66" s="32">
        <f t="shared" si="32"/>
        <v>0</v>
      </c>
      <c r="Y66" s="33">
        <f t="shared" si="42"/>
        <v>0</v>
      </c>
      <c r="Z66" s="34">
        <f>'[2]กรกฏาคม 64 '!E66</f>
        <v>4048</v>
      </c>
      <c r="AA66" s="32">
        <f t="shared" si="33"/>
        <v>0</v>
      </c>
      <c r="AB66" s="33">
        <f t="shared" si="34"/>
        <v>0</v>
      </c>
      <c r="AC66" s="34">
        <f>'[2]สิงหาคม 64 '!E66</f>
        <v>4217</v>
      </c>
      <c r="AD66" s="32">
        <f t="shared" si="35"/>
        <v>169</v>
      </c>
      <c r="AE66" s="33">
        <f t="shared" si="43"/>
        <v>845</v>
      </c>
      <c r="AF66" s="34">
        <f>'[2]กันยายน 64 '!E66</f>
        <v>4360</v>
      </c>
      <c r="AG66" s="32">
        <f t="shared" si="36"/>
        <v>143</v>
      </c>
      <c r="AH66" s="33">
        <f t="shared" si="44"/>
        <v>715</v>
      </c>
      <c r="AI66" s="34">
        <f>'[2]ตุลาคม 64 '!E66</f>
        <v>4476</v>
      </c>
      <c r="AJ66" s="32">
        <f t="shared" si="37"/>
        <v>116</v>
      </c>
      <c r="AK66" s="33">
        <f t="shared" si="45"/>
        <v>580</v>
      </c>
      <c r="AL66" s="34">
        <f>'[2]พฤศจิกายน 64'!E66</f>
        <v>4574</v>
      </c>
      <c r="AM66" s="32">
        <f t="shared" si="38"/>
        <v>98</v>
      </c>
      <c r="AN66" s="33">
        <f t="shared" si="46"/>
        <v>490</v>
      </c>
      <c r="AO66" s="34">
        <f>'[2]ธันวาคม 64 '!E66</f>
        <v>4658</v>
      </c>
      <c r="AP66" s="32">
        <f t="shared" si="39"/>
        <v>84</v>
      </c>
      <c r="AQ66" s="33">
        <f t="shared" si="47"/>
        <v>420</v>
      </c>
    </row>
    <row r="67" spans="1:44" x14ac:dyDescent="0.55000000000000004">
      <c r="A67" s="14">
        <v>38</v>
      </c>
      <c r="B67" s="49" t="s">
        <v>90</v>
      </c>
      <c r="C67" s="42"/>
      <c r="D67" s="43"/>
      <c r="E67" s="32">
        <f>'[2]ธันวาคม 63 '!E67</f>
        <v>930</v>
      </c>
      <c r="F67" s="32"/>
      <c r="G67" s="33"/>
      <c r="H67" s="34">
        <f>'[2]มกราคม 64'!E67</f>
        <v>930</v>
      </c>
      <c r="I67" s="32">
        <f t="shared" si="0"/>
        <v>0</v>
      </c>
      <c r="J67" s="33">
        <f t="shared" si="1"/>
        <v>0</v>
      </c>
      <c r="K67" s="34">
        <f>'[2]กุมภาพันธ์ 64'!E67</f>
        <v>958</v>
      </c>
      <c r="L67" s="32">
        <f t="shared" si="2"/>
        <v>28</v>
      </c>
      <c r="M67" s="33">
        <f t="shared" si="28"/>
        <v>140</v>
      </c>
      <c r="N67" s="34">
        <f>'[2]มีนาคม 64'!E67</f>
        <v>958</v>
      </c>
      <c r="O67" s="32">
        <f t="shared" si="3"/>
        <v>0</v>
      </c>
      <c r="P67" s="33">
        <f t="shared" si="29"/>
        <v>0</v>
      </c>
      <c r="Q67" s="34">
        <f>'[2]เมษายน 64 '!E67</f>
        <v>958</v>
      </c>
      <c r="R67" s="32">
        <f t="shared" ref="R67:R69" si="49">Q67-N67</f>
        <v>0</v>
      </c>
      <c r="S67" s="33">
        <f t="shared" si="41"/>
        <v>0</v>
      </c>
      <c r="T67" s="34">
        <f>'[2]พฤษภาคม 64'!E67</f>
        <v>958</v>
      </c>
      <c r="U67" s="32">
        <f t="shared" si="30"/>
        <v>0</v>
      </c>
      <c r="V67" s="33">
        <f t="shared" si="31"/>
        <v>0</v>
      </c>
      <c r="W67" s="34">
        <f>'[2]มิถุนายน 64 '!E67</f>
        <v>958</v>
      </c>
      <c r="X67" s="32">
        <f t="shared" si="32"/>
        <v>0</v>
      </c>
      <c r="Y67" s="33">
        <f t="shared" si="42"/>
        <v>0</v>
      </c>
      <c r="Z67" s="34">
        <f>'[2]กรกฏาคม 64 '!E67</f>
        <v>958</v>
      </c>
      <c r="AA67" s="32">
        <f t="shared" si="33"/>
        <v>0</v>
      </c>
      <c r="AB67" s="33">
        <f t="shared" si="34"/>
        <v>0</v>
      </c>
      <c r="AC67" s="34">
        <f>'[2]สิงหาคม 64 '!E67</f>
        <v>958</v>
      </c>
      <c r="AD67" s="32">
        <f t="shared" si="35"/>
        <v>0</v>
      </c>
      <c r="AE67" s="33">
        <f t="shared" si="43"/>
        <v>0</v>
      </c>
      <c r="AF67" s="34">
        <f>'[2]กันยายน 64 '!E67</f>
        <v>958</v>
      </c>
      <c r="AG67" s="32">
        <f t="shared" si="36"/>
        <v>0</v>
      </c>
      <c r="AH67" s="33">
        <f t="shared" si="44"/>
        <v>0</v>
      </c>
      <c r="AI67" s="34">
        <f>'[2]ตุลาคม 64 '!E67</f>
        <v>958</v>
      </c>
      <c r="AJ67" s="32">
        <f t="shared" si="37"/>
        <v>0</v>
      </c>
      <c r="AK67" s="33">
        <f t="shared" si="45"/>
        <v>0</v>
      </c>
      <c r="AL67" s="34">
        <f>'[2]พฤศจิกายน 64'!E67</f>
        <v>958</v>
      </c>
      <c r="AM67" s="32">
        <f t="shared" si="38"/>
        <v>0</v>
      </c>
      <c r="AN67" s="33">
        <f t="shared" si="46"/>
        <v>0</v>
      </c>
      <c r="AO67" s="34">
        <f>'[2]ธันวาคม 64 '!E67</f>
        <v>958</v>
      </c>
      <c r="AP67" s="32">
        <f t="shared" si="39"/>
        <v>0</v>
      </c>
      <c r="AQ67" s="33">
        <f t="shared" si="47"/>
        <v>0</v>
      </c>
    </row>
    <row r="68" spans="1:44" x14ac:dyDescent="0.55000000000000004">
      <c r="A68" s="14">
        <v>39</v>
      </c>
      <c r="B68" s="49" t="s">
        <v>91</v>
      </c>
      <c r="C68" s="42"/>
      <c r="D68" s="43"/>
      <c r="E68" s="32">
        <f>'[2]ธันวาคม 63 '!E68</f>
        <v>8903</v>
      </c>
      <c r="F68" s="32"/>
      <c r="G68" s="33"/>
      <c r="H68" s="34">
        <f>'[2]มกราคม 64'!E68</f>
        <v>8903</v>
      </c>
      <c r="I68" s="32">
        <f t="shared" si="0"/>
        <v>0</v>
      </c>
      <c r="J68" s="33">
        <f t="shared" si="1"/>
        <v>0</v>
      </c>
      <c r="K68" s="34">
        <f>'[2]กุมภาพันธ์ 64'!E68</f>
        <v>9070</v>
      </c>
      <c r="L68" s="32">
        <f t="shared" si="2"/>
        <v>167</v>
      </c>
      <c r="M68" s="33">
        <f t="shared" si="28"/>
        <v>835</v>
      </c>
      <c r="N68" s="34">
        <f>'[2]มีนาคม 64'!E68</f>
        <v>9070</v>
      </c>
      <c r="O68" s="32">
        <f t="shared" si="3"/>
        <v>0</v>
      </c>
      <c r="P68" s="33">
        <f t="shared" si="29"/>
        <v>0</v>
      </c>
      <c r="Q68" s="34">
        <f>'[2]เมษายน 64 '!E68</f>
        <v>9070</v>
      </c>
      <c r="R68" s="32">
        <f t="shared" si="49"/>
        <v>0</v>
      </c>
      <c r="S68" s="33">
        <f t="shared" si="41"/>
        <v>0</v>
      </c>
      <c r="T68" s="34">
        <f>'[2]พฤษภาคม 64'!E68</f>
        <v>9070</v>
      </c>
      <c r="U68" s="32">
        <f t="shared" si="30"/>
        <v>0</v>
      </c>
      <c r="V68" s="33">
        <f t="shared" si="31"/>
        <v>0</v>
      </c>
      <c r="W68" s="34">
        <f>'[2]มิถุนายน 64 '!E68</f>
        <v>9070</v>
      </c>
      <c r="X68" s="32">
        <f t="shared" si="32"/>
        <v>0</v>
      </c>
      <c r="Y68" s="33">
        <f t="shared" si="42"/>
        <v>0</v>
      </c>
      <c r="Z68" s="34">
        <f>'[2]กรกฏาคม 64 '!E68</f>
        <v>9070</v>
      </c>
      <c r="AA68" s="32">
        <f t="shared" si="33"/>
        <v>0</v>
      </c>
      <c r="AB68" s="33">
        <f t="shared" si="34"/>
        <v>0</v>
      </c>
      <c r="AC68" s="34">
        <f>'[2]สิงหาคม 64 '!E68</f>
        <v>9070</v>
      </c>
      <c r="AD68" s="32">
        <f t="shared" si="35"/>
        <v>0</v>
      </c>
      <c r="AE68" s="33">
        <f t="shared" si="43"/>
        <v>0</v>
      </c>
      <c r="AF68" s="34">
        <f>'[2]กันยายน 64 '!E68</f>
        <v>9070</v>
      </c>
      <c r="AG68" s="32">
        <f t="shared" si="36"/>
        <v>0</v>
      </c>
      <c r="AH68" s="33">
        <f t="shared" si="44"/>
        <v>0</v>
      </c>
      <c r="AI68" s="34">
        <f>'[2]ตุลาคม 64 '!E68</f>
        <v>9070</v>
      </c>
      <c r="AJ68" s="32">
        <f t="shared" si="37"/>
        <v>0</v>
      </c>
      <c r="AK68" s="33">
        <f t="shared" si="45"/>
        <v>0</v>
      </c>
      <c r="AL68" s="34">
        <f>'[2]พฤศจิกายน 64'!E68</f>
        <v>9070</v>
      </c>
      <c r="AM68" s="32">
        <f t="shared" si="38"/>
        <v>0</v>
      </c>
      <c r="AN68" s="33">
        <f t="shared" si="46"/>
        <v>0</v>
      </c>
      <c r="AO68" s="34">
        <f>'[2]ธันวาคม 64 '!E68</f>
        <v>9070</v>
      </c>
      <c r="AP68" s="32">
        <f t="shared" si="39"/>
        <v>0</v>
      </c>
      <c r="AQ68" s="33">
        <f t="shared" si="47"/>
        <v>0</v>
      </c>
    </row>
    <row r="69" spans="1:44" x14ac:dyDescent="0.55000000000000004">
      <c r="A69" s="14">
        <v>36</v>
      </c>
      <c r="B69" s="49" t="s">
        <v>92</v>
      </c>
      <c r="C69" s="42"/>
      <c r="D69" s="43"/>
      <c r="E69" s="32">
        <f>'[2]ธันวาคม 63 '!E69</f>
        <v>7091</v>
      </c>
      <c r="F69" s="32"/>
      <c r="G69" s="33"/>
      <c r="H69" s="34">
        <f>'[2]มกราคม 64'!E69</f>
        <v>7201</v>
      </c>
      <c r="I69" s="32">
        <f t="shared" si="0"/>
        <v>110</v>
      </c>
      <c r="J69" s="33">
        <f t="shared" si="1"/>
        <v>550</v>
      </c>
      <c r="K69" s="34">
        <f>'[2]กุมภาพันธ์ 64'!E69</f>
        <v>7332</v>
      </c>
      <c r="L69" s="32">
        <f t="shared" si="2"/>
        <v>131</v>
      </c>
      <c r="M69" s="33">
        <f t="shared" si="28"/>
        <v>655</v>
      </c>
      <c r="N69" s="34">
        <f>'[2]มีนาคม 64'!E69</f>
        <v>7465</v>
      </c>
      <c r="O69" s="32">
        <f t="shared" si="3"/>
        <v>133</v>
      </c>
      <c r="P69" s="33">
        <f t="shared" si="29"/>
        <v>665</v>
      </c>
      <c r="Q69" s="34">
        <f>'[2]เมษายน 64 '!E69</f>
        <v>7465</v>
      </c>
      <c r="R69" s="32">
        <f t="shared" si="49"/>
        <v>0</v>
      </c>
      <c r="S69" s="33">
        <f t="shared" si="41"/>
        <v>0</v>
      </c>
      <c r="T69" s="34">
        <f>'[2]พฤษภาคม 64'!E69</f>
        <v>7465</v>
      </c>
      <c r="U69" s="32">
        <f t="shared" si="30"/>
        <v>0</v>
      </c>
      <c r="V69" s="33">
        <f t="shared" si="31"/>
        <v>0</v>
      </c>
      <c r="W69" s="34">
        <f>'[2]มิถุนายน 64 '!E69</f>
        <v>7465</v>
      </c>
      <c r="X69" s="32">
        <f t="shared" si="32"/>
        <v>0</v>
      </c>
      <c r="Y69" s="33">
        <f t="shared" si="42"/>
        <v>0</v>
      </c>
      <c r="Z69" s="34">
        <f>'[2]กรกฏาคม 64 '!E69</f>
        <v>7465</v>
      </c>
      <c r="AA69" s="32">
        <f t="shared" si="33"/>
        <v>0</v>
      </c>
      <c r="AB69" s="33">
        <f t="shared" si="34"/>
        <v>0</v>
      </c>
      <c r="AC69" s="34">
        <f>'[2]สิงหาคม 64 '!E69</f>
        <v>7465</v>
      </c>
      <c r="AD69" s="32">
        <f t="shared" si="35"/>
        <v>0</v>
      </c>
      <c r="AE69" s="33">
        <f t="shared" si="43"/>
        <v>0</v>
      </c>
      <c r="AF69" s="34">
        <f>'[2]กันยายน 64 '!E69</f>
        <v>7465</v>
      </c>
      <c r="AG69" s="32">
        <f t="shared" si="36"/>
        <v>0</v>
      </c>
      <c r="AH69" s="33">
        <f t="shared" si="44"/>
        <v>0</v>
      </c>
      <c r="AI69" s="34">
        <f>'[2]ตุลาคม 64 '!E69</f>
        <v>7465</v>
      </c>
      <c r="AJ69" s="32">
        <f t="shared" si="37"/>
        <v>0</v>
      </c>
      <c r="AK69" s="33">
        <f t="shared" si="45"/>
        <v>0</v>
      </c>
      <c r="AL69" s="34">
        <f>'[2]พฤศจิกายน 64'!E69</f>
        <v>7465</v>
      </c>
      <c r="AM69" s="32">
        <f t="shared" si="38"/>
        <v>0</v>
      </c>
      <c r="AN69" s="33">
        <f t="shared" si="46"/>
        <v>0</v>
      </c>
      <c r="AO69" s="34">
        <f>'[2]ธันวาคม 64 '!E69</f>
        <v>7465</v>
      </c>
      <c r="AP69" s="32">
        <f t="shared" si="39"/>
        <v>0</v>
      </c>
      <c r="AQ69" s="33">
        <f t="shared" si="47"/>
        <v>0</v>
      </c>
    </row>
    <row r="70" spans="1:44" x14ac:dyDescent="0.55000000000000004">
      <c r="A70" s="14">
        <v>136</v>
      </c>
      <c r="B70" s="49" t="s">
        <v>93</v>
      </c>
      <c r="C70" s="42"/>
      <c r="D70" s="43" t="s">
        <v>32</v>
      </c>
      <c r="E70" s="32">
        <f>'[2]ธันวาคม 63 '!E70</f>
        <v>5683</v>
      </c>
      <c r="F70" s="32"/>
      <c r="G70" s="33"/>
      <c r="H70" s="34">
        <f>'[2]มกราคม 64'!E70</f>
        <v>5709</v>
      </c>
      <c r="I70" s="32">
        <f t="shared" si="0"/>
        <v>26</v>
      </c>
      <c r="J70" s="33">
        <f t="shared" si="1"/>
        <v>130</v>
      </c>
      <c r="K70" s="34">
        <f>'[2]กุมภาพันธ์ 64'!E70</f>
        <v>5730</v>
      </c>
      <c r="L70" s="32">
        <f t="shared" si="2"/>
        <v>21</v>
      </c>
      <c r="M70" s="33">
        <f t="shared" si="28"/>
        <v>105</v>
      </c>
      <c r="N70" s="34">
        <f>'[2]มีนาคม 64'!E70</f>
        <v>5746</v>
      </c>
      <c r="O70" s="32">
        <f t="shared" si="3"/>
        <v>16</v>
      </c>
      <c r="P70" s="33">
        <f t="shared" si="29"/>
        <v>80</v>
      </c>
      <c r="Q70" s="34">
        <f>'[2]เมษายน 64 '!E70</f>
        <v>5761</v>
      </c>
      <c r="R70" s="32">
        <f t="shared" si="40"/>
        <v>15</v>
      </c>
      <c r="S70" s="33">
        <f t="shared" si="41"/>
        <v>75</v>
      </c>
      <c r="T70" s="34">
        <f>'[2]พฤษภาคม 64'!E70</f>
        <v>5774</v>
      </c>
      <c r="U70" s="32">
        <f t="shared" si="30"/>
        <v>13</v>
      </c>
      <c r="V70" s="33">
        <f t="shared" si="31"/>
        <v>65</v>
      </c>
      <c r="W70" s="34">
        <f>'[2]มิถุนายน 64 '!E70</f>
        <v>5785</v>
      </c>
      <c r="X70" s="32">
        <f t="shared" si="32"/>
        <v>11</v>
      </c>
      <c r="Y70" s="33">
        <f t="shared" si="42"/>
        <v>55</v>
      </c>
      <c r="Z70" s="34">
        <f>'[2]กรกฏาคม 64 '!E70</f>
        <v>5797</v>
      </c>
      <c r="AA70" s="32">
        <f t="shared" si="33"/>
        <v>12</v>
      </c>
      <c r="AB70" s="33">
        <f t="shared" si="34"/>
        <v>60</v>
      </c>
      <c r="AC70" s="34">
        <f>'[2]สิงหาคม 64 '!E70</f>
        <v>5815</v>
      </c>
      <c r="AD70" s="32">
        <f t="shared" si="35"/>
        <v>18</v>
      </c>
      <c r="AE70" s="33">
        <f t="shared" si="43"/>
        <v>90</v>
      </c>
      <c r="AF70" s="34">
        <f>'[2]กันยายน 64 '!E70</f>
        <v>5833</v>
      </c>
      <c r="AG70" s="32">
        <f t="shared" si="36"/>
        <v>18</v>
      </c>
      <c r="AH70" s="33">
        <f t="shared" si="44"/>
        <v>90</v>
      </c>
      <c r="AI70" s="34">
        <f>'[2]ตุลาคม 64 '!E70</f>
        <v>5848</v>
      </c>
      <c r="AJ70" s="32">
        <f t="shared" si="37"/>
        <v>15</v>
      </c>
      <c r="AK70" s="33">
        <f t="shared" si="45"/>
        <v>75</v>
      </c>
      <c r="AL70" s="34">
        <f>'[2]พฤศจิกายน 64'!E70</f>
        <v>5864</v>
      </c>
      <c r="AM70" s="32">
        <f t="shared" si="38"/>
        <v>16</v>
      </c>
      <c r="AN70" s="33">
        <f t="shared" si="46"/>
        <v>80</v>
      </c>
      <c r="AO70" s="34">
        <f>'[2]ธันวาคม 64 '!E70</f>
        <v>5901</v>
      </c>
      <c r="AP70" s="32">
        <f t="shared" si="39"/>
        <v>37</v>
      </c>
      <c r="AQ70" s="33">
        <f t="shared" si="47"/>
        <v>185</v>
      </c>
    </row>
    <row r="71" spans="1:44" x14ac:dyDescent="0.55000000000000004">
      <c r="A71" s="14">
        <v>137</v>
      </c>
      <c r="B71" s="49" t="s">
        <v>94</v>
      </c>
      <c r="C71" s="42"/>
      <c r="D71" s="43">
        <v>8827609</v>
      </c>
      <c r="E71" s="32">
        <f>'[2]ธันวาคม 63 '!E71</f>
        <v>1861</v>
      </c>
      <c r="F71" s="32"/>
      <c r="G71" s="33"/>
      <c r="H71" s="34">
        <f>'[2]มกราคม 64'!E71</f>
        <v>2197</v>
      </c>
      <c r="I71" s="32">
        <f t="shared" si="0"/>
        <v>336</v>
      </c>
      <c r="J71" s="33">
        <f t="shared" si="1"/>
        <v>1680</v>
      </c>
      <c r="K71" s="34">
        <f>'[2]กุมภาพันธ์ 64'!E71</f>
        <v>2466</v>
      </c>
      <c r="L71" s="32">
        <f t="shared" si="2"/>
        <v>269</v>
      </c>
      <c r="M71" s="33">
        <f t="shared" si="28"/>
        <v>1345</v>
      </c>
      <c r="N71" s="34">
        <f>'[2]มีนาคม 64'!E71</f>
        <v>2713</v>
      </c>
      <c r="O71" s="32">
        <f t="shared" si="3"/>
        <v>247</v>
      </c>
      <c r="P71" s="33">
        <f t="shared" si="29"/>
        <v>1235</v>
      </c>
      <c r="Q71" s="34">
        <f>'[2]เมษายน 64 '!E71</f>
        <v>2934</v>
      </c>
      <c r="R71" s="32">
        <f t="shared" si="40"/>
        <v>221</v>
      </c>
      <c r="S71" s="33">
        <f t="shared" si="41"/>
        <v>1105</v>
      </c>
      <c r="T71" s="34">
        <f>'[2]พฤษภาคม 64'!E71</f>
        <v>3104</v>
      </c>
      <c r="U71" s="32">
        <f t="shared" si="30"/>
        <v>170</v>
      </c>
      <c r="V71" s="33">
        <f t="shared" si="31"/>
        <v>850</v>
      </c>
      <c r="W71" s="34">
        <f>'[2]มิถุนายน 64 '!E71</f>
        <v>3311</v>
      </c>
      <c r="X71" s="32">
        <f t="shared" si="32"/>
        <v>207</v>
      </c>
      <c r="Y71" s="33">
        <f t="shared" si="42"/>
        <v>1035</v>
      </c>
      <c r="Z71" s="34">
        <f>'[2]กรกฏาคม 64 '!E71</f>
        <v>3505</v>
      </c>
      <c r="AA71" s="32">
        <f t="shared" si="33"/>
        <v>194</v>
      </c>
      <c r="AB71" s="33">
        <f t="shared" si="34"/>
        <v>970</v>
      </c>
      <c r="AC71" s="34">
        <f>'[2]สิงหาคม 64 '!E71</f>
        <v>3724</v>
      </c>
      <c r="AD71" s="32">
        <f t="shared" si="35"/>
        <v>219</v>
      </c>
      <c r="AE71" s="33">
        <f t="shared" si="43"/>
        <v>1095</v>
      </c>
      <c r="AF71" s="34">
        <f>'[2]กันยายน 64 '!E71</f>
        <v>3954</v>
      </c>
      <c r="AG71" s="32">
        <f t="shared" si="36"/>
        <v>230</v>
      </c>
      <c r="AH71" s="33">
        <f t="shared" si="44"/>
        <v>1150</v>
      </c>
      <c r="AI71" s="34">
        <f>'[2]ตุลาคม 64 '!E71</f>
        <v>4167</v>
      </c>
      <c r="AJ71" s="32">
        <f t="shared" si="37"/>
        <v>213</v>
      </c>
      <c r="AK71" s="33">
        <f t="shared" si="45"/>
        <v>1065</v>
      </c>
      <c r="AL71" s="34">
        <f>'[2]พฤศจิกายน 64'!E71</f>
        <v>4383</v>
      </c>
      <c r="AM71" s="32">
        <f t="shared" si="38"/>
        <v>216</v>
      </c>
      <c r="AN71" s="33">
        <f t="shared" si="46"/>
        <v>1080</v>
      </c>
      <c r="AO71" s="34">
        <f>'[2]ธันวาคม 64 '!E71</f>
        <v>4626</v>
      </c>
      <c r="AP71" s="32">
        <f t="shared" si="39"/>
        <v>243</v>
      </c>
      <c r="AQ71" s="33">
        <f t="shared" si="47"/>
        <v>1215</v>
      </c>
    </row>
    <row r="72" spans="1:44" x14ac:dyDescent="0.55000000000000004">
      <c r="A72" s="14">
        <v>138</v>
      </c>
      <c r="B72" s="49" t="s">
        <v>95</v>
      </c>
      <c r="C72" s="42"/>
      <c r="D72" s="43">
        <v>150658292</v>
      </c>
      <c r="E72" s="32">
        <f>'[2]ธันวาคม 63 '!E72</f>
        <v>5512</v>
      </c>
      <c r="F72" s="32"/>
      <c r="G72" s="33"/>
      <c r="H72" s="34">
        <f>'[2]มกราคม 64'!E72</f>
        <v>5680</v>
      </c>
      <c r="I72" s="32">
        <f t="shared" si="0"/>
        <v>168</v>
      </c>
      <c r="J72" s="33">
        <f t="shared" si="1"/>
        <v>840</v>
      </c>
      <c r="K72" s="34">
        <f>'[2]กุมภาพันธ์ 64'!E72</f>
        <v>5835</v>
      </c>
      <c r="L72" s="32">
        <f t="shared" si="2"/>
        <v>155</v>
      </c>
      <c r="M72" s="33">
        <f t="shared" si="28"/>
        <v>775</v>
      </c>
      <c r="N72" s="34">
        <f>'[2]มีนาคม 64'!E72</f>
        <v>5986</v>
      </c>
      <c r="O72" s="32">
        <f t="shared" si="3"/>
        <v>151</v>
      </c>
      <c r="P72" s="33">
        <f t="shared" si="29"/>
        <v>755</v>
      </c>
      <c r="Q72" s="34">
        <f>'[2]เมษายน 64 '!E72</f>
        <v>6134</v>
      </c>
      <c r="R72" s="32">
        <f t="shared" si="40"/>
        <v>148</v>
      </c>
      <c r="S72" s="33">
        <f t="shared" si="41"/>
        <v>740</v>
      </c>
      <c r="T72" s="34">
        <f>'[2]พฤษภาคม 64'!E72</f>
        <v>6291</v>
      </c>
      <c r="U72" s="32">
        <f t="shared" si="30"/>
        <v>157</v>
      </c>
      <c r="V72" s="33">
        <f t="shared" si="31"/>
        <v>785</v>
      </c>
      <c r="W72" s="34">
        <f>'[2]มิถุนายน 64 '!E72</f>
        <v>6449</v>
      </c>
      <c r="X72" s="32">
        <f t="shared" si="32"/>
        <v>158</v>
      </c>
      <c r="Y72" s="33">
        <f t="shared" si="42"/>
        <v>790</v>
      </c>
      <c r="Z72" s="34">
        <f>'[2]กรกฏาคม 64 '!E72</f>
        <v>6598</v>
      </c>
      <c r="AA72" s="32">
        <f t="shared" si="33"/>
        <v>149</v>
      </c>
      <c r="AB72" s="33">
        <f t="shared" si="34"/>
        <v>745</v>
      </c>
      <c r="AC72" s="34">
        <f>'[2]สิงหาคม 64 '!E72</f>
        <v>6768</v>
      </c>
      <c r="AD72" s="32">
        <f t="shared" si="35"/>
        <v>170</v>
      </c>
      <c r="AE72" s="33">
        <f t="shared" si="43"/>
        <v>850</v>
      </c>
      <c r="AF72" s="34">
        <f>'[2]กันยายน 64 '!E72</f>
        <v>6928</v>
      </c>
      <c r="AG72" s="32">
        <f t="shared" si="36"/>
        <v>160</v>
      </c>
      <c r="AH72" s="33">
        <f t="shared" si="44"/>
        <v>800</v>
      </c>
      <c r="AI72" s="34">
        <f>'[2]ตุลาคม 64 '!E72</f>
        <v>7066</v>
      </c>
      <c r="AJ72" s="32">
        <f t="shared" si="37"/>
        <v>138</v>
      </c>
      <c r="AK72" s="33">
        <f t="shared" si="45"/>
        <v>690</v>
      </c>
      <c r="AL72" s="34">
        <f>'[2]พฤศจิกายน 64'!E72</f>
        <v>7219</v>
      </c>
      <c r="AM72" s="32">
        <f t="shared" si="38"/>
        <v>153</v>
      </c>
      <c r="AN72" s="33">
        <f t="shared" si="46"/>
        <v>765</v>
      </c>
      <c r="AO72" s="34">
        <f>'[2]ธันวาคม 64 '!E72</f>
        <v>7363</v>
      </c>
      <c r="AP72" s="32">
        <f t="shared" si="39"/>
        <v>144</v>
      </c>
      <c r="AQ72" s="33">
        <f t="shared" si="47"/>
        <v>720</v>
      </c>
    </row>
    <row r="73" spans="1:44" x14ac:dyDescent="0.55000000000000004">
      <c r="A73" s="14">
        <v>139</v>
      </c>
      <c r="B73" s="49" t="s">
        <v>96</v>
      </c>
      <c r="C73" s="42"/>
      <c r="D73" s="43">
        <v>8827608</v>
      </c>
      <c r="E73" s="32">
        <f>'[2]ธันวาคม 63 '!E73</f>
        <v>4259</v>
      </c>
      <c r="F73" s="32"/>
      <c r="G73" s="33"/>
      <c r="H73" s="34">
        <f>'[2]มกราคม 64'!E73</f>
        <v>4371</v>
      </c>
      <c r="I73" s="32">
        <f t="shared" si="0"/>
        <v>112</v>
      </c>
      <c r="J73" s="33">
        <f t="shared" si="1"/>
        <v>560</v>
      </c>
      <c r="K73" s="34">
        <f>'[2]กุมภาพันธ์ 64'!E73</f>
        <v>4471</v>
      </c>
      <c r="L73" s="32">
        <f t="shared" si="2"/>
        <v>100</v>
      </c>
      <c r="M73" s="33">
        <f t="shared" si="28"/>
        <v>500</v>
      </c>
      <c r="N73" s="34">
        <f>'[2]มีนาคม 64'!E73</f>
        <v>4569</v>
      </c>
      <c r="O73" s="32">
        <f t="shared" si="3"/>
        <v>98</v>
      </c>
      <c r="P73" s="33">
        <f t="shared" si="29"/>
        <v>490</v>
      </c>
      <c r="Q73" s="34">
        <f>'[2]เมษายน 64 '!E73</f>
        <v>4665</v>
      </c>
      <c r="R73" s="32">
        <f t="shared" si="40"/>
        <v>96</v>
      </c>
      <c r="S73" s="33">
        <f t="shared" si="41"/>
        <v>480</v>
      </c>
      <c r="T73" s="34">
        <f>'[2]พฤษภาคม 64'!E73</f>
        <v>4764</v>
      </c>
      <c r="U73" s="32">
        <f t="shared" si="30"/>
        <v>99</v>
      </c>
      <c r="V73" s="33">
        <f t="shared" si="31"/>
        <v>495</v>
      </c>
      <c r="W73" s="34">
        <f>'[2]มิถุนายน 64 '!E73</f>
        <v>4868</v>
      </c>
      <c r="X73" s="32">
        <f t="shared" si="32"/>
        <v>104</v>
      </c>
      <c r="Y73" s="33">
        <f t="shared" si="42"/>
        <v>520</v>
      </c>
      <c r="Z73" s="34">
        <f>'[2]กรกฏาคม 64 '!E73</f>
        <v>4960</v>
      </c>
      <c r="AA73" s="32">
        <f t="shared" si="33"/>
        <v>92</v>
      </c>
      <c r="AB73" s="33">
        <f t="shared" si="34"/>
        <v>460</v>
      </c>
      <c r="AC73" s="34">
        <f>'[2]สิงหาคม 64 '!E73</f>
        <v>5063</v>
      </c>
      <c r="AD73" s="32">
        <f t="shared" si="35"/>
        <v>103</v>
      </c>
      <c r="AE73" s="33">
        <f t="shared" si="43"/>
        <v>515</v>
      </c>
      <c r="AF73" s="34">
        <f>'[2]กันยายน 64 '!E73</f>
        <v>5171</v>
      </c>
      <c r="AG73" s="32">
        <f t="shared" si="36"/>
        <v>108</v>
      </c>
      <c r="AH73" s="33">
        <f t="shared" si="44"/>
        <v>540</v>
      </c>
      <c r="AI73" s="34">
        <f>'[2]ตุลาคม 64 '!E73</f>
        <v>5266</v>
      </c>
      <c r="AJ73" s="32">
        <f t="shared" si="37"/>
        <v>95</v>
      </c>
      <c r="AK73" s="33">
        <f t="shared" si="45"/>
        <v>475</v>
      </c>
      <c r="AL73" s="34">
        <f>'[2]พฤศจิกายน 64'!E73</f>
        <v>5380</v>
      </c>
      <c r="AM73" s="32">
        <f t="shared" si="38"/>
        <v>114</v>
      </c>
      <c r="AN73" s="33">
        <f t="shared" si="46"/>
        <v>570</v>
      </c>
      <c r="AO73" s="34">
        <f>'[2]ธันวาคม 64 '!E73</f>
        <v>5489</v>
      </c>
      <c r="AP73" s="32">
        <f t="shared" si="39"/>
        <v>109</v>
      </c>
      <c r="AQ73" s="33">
        <f t="shared" si="47"/>
        <v>545</v>
      </c>
    </row>
    <row r="74" spans="1:44" x14ac:dyDescent="0.55000000000000004">
      <c r="A74" s="14">
        <v>140</v>
      </c>
      <c r="B74" s="49" t="s">
        <v>97</v>
      </c>
      <c r="C74" s="42"/>
      <c r="D74" s="43" t="s">
        <v>32</v>
      </c>
      <c r="E74" s="32">
        <f>'[2]ธันวาคม 63 '!E74</f>
        <v>4421</v>
      </c>
      <c r="F74" s="32"/>
      <c r="G74" s="33"/>
      <c r="H74" s="34">
        <f>'[2]มกราคม 64'!E74</f>
        <v>4488</v>
      </c>
      <c r="I74" s="32">
        <f t="shared" ref="I74:I144" si="50">H74-E74</f>
        <v>67</v>
      </c>
      <c r="J74" s="33">
        <f t="shared" ref="J74:J144" si="51">I74*$J$3</f>
        <v>335</v>
      </c>
      <c r="K74" s="34">
        <f>'[2]กุมภาพันธ์ 64'!E74</f>
        <v>4551</v>
      </c>
      <c r="L74" s="32">
        <f t="shared" ref="L74:L144" si="52">K74-H74</f>
        <v>63</v>
      </c>
      <c r="M74" s="33">
        <f t="shared" si="28"/>
        <v>315</v>
      </c>
      <c r="N74" s="34">
        <f>'[2]มีนาคม 64'!E74</f>
        <v>4612</v>
      </c>
      <c r="O74" s="32">
        <f t="shared" ref="O74:O114" si="53">N74-K74</f>
        <v>61</v>
      </c>
      <c r="P74" s="33">
        <f t="shared" si="29"/>
        <v>305</v>
      </c>
      <c r="Q74" s="34">
        <f>'[2]เมษายน 64 '!E74</f>
        <v>4673</v>
      </c>
      <c r="R74" s="32">
        <f t="shared" si="40"/>
        <v>61</v>
      </c>
      <c r="S74" s="33">
        <f t="shared" si="41"/>
        <v>305</v>
      </c>
      <c r="T74" s="34">
        <f>'[2]พฤษภาคม 64'!E74</f>
        <v>4739</v>
      </c>
      <c r="U74" s="32">
        <f t="shared" si="30"/>
        <v>66</v>
      </c>
      <c r="V74" s="33">
        <f t="shared" si="31"/>
        <v>330</v>
      </c>
      <c r="W74" s="34">
        <f>'[2]มิถุนายน 64 '!E74</f>
        <v>4811</v>
      </c>
      <c r="X74" s="32">
        <f t="shared" si="32"/>
        <v>72</v>
      </c>
      <c r="Y74" s="33">
        <f t="shared" si="42"/>
        <v>360</v>
      </c>
      <c r="Z74" s="34">
        <f>'[2]กรกฏาคม 64 '!E74</f>
        <v>4870</v>
      </c>
      <c r="AA74" s="32">
        <f t="shared" si="33"/>
        <v>59</v>
      </c>
      <c r="AB74" s="33">
        <f t="shared" si="34"/>
        <v>295</v>
      </c>
      <c r="AC74" s="34">
        <f>'[2]สิงหาคม 64 '!E74</f>
        <v>4938</v>
      </c>
      <c r="AD74" s="32">
        <f t="shared" si="35"/>
        <v>68</v>
      </c>
      <c r="AE74" s="33">
        <f t="shared" si="43"/>
        <v>340</v>
      </c>
      <c r="AF74" s="34">
        <f>'[2]กันยายน 64 '!E74</f>
        <v>5008</v>
      </c>
      <c r="AG74" s="32">
        <f t="shared" si="36"/>
        <v>70</v>
      </c>
      <c r="AH74" s="33">
        <f t="shared" si="44"/>
        <v>350</v>
      </c>
      <c r="AI74" s="34">
        <f>'[2]ตุลาคม 64 '!E74</f>
        <v>5067</v>
      </c>
      <c r="AJ74" s="32">
        <f t="shared" si="37"/>
        <v>59</v>
      </c>
      <c r="AK74" s="33">
        <f t="shared" si="45"/>
        <v>295</v>
      </c>
      <c r="AL74" s="34">
        <f>'[2]พฤศจิกายน 64'!E74</f>
        <v>5130</v>
      </c>
      <c r="AM74" s="32">
        <f t="shared" si="38"/>
        <v>63</v>
      </c>
      <c r="AN74" s="33">
        <f t="shared" si="46"/>
        <v>315</v>
      </c>
      <c r="AO74" s="34">
        <f>'[2]ธันวาคม 64 '!E74</f>
        <v>5189</v>
      </c>
      <c r="AP74" s="32">
        <f t="shared" si="39"/>
        <v>59</v>
      </c>
      <c r="AQ74" s="33">
        <f t="shared" si="47"/>
        <v>295</v>
      </c>
    </row>
    <row r="75" spans="1:44" x14ac:dyDescent="0.55000000000000004">
      <c r="A75" s="14"/>
      <c r="B75" s="49"/>
      <c r="C75" s="42"/>
      <c r="D75" s="43">
        <v>8625918</v>
      </c>
      <c r="E75" s="32">
        <f>'[2]ธันวาคม 63 '!E75</f>
        <v>261</v>
      </c>
      <c r="F75" s="32"/>
      <c r="G75" s="33"/>
      <c r="H75" s="34">
        <f>'[2]มกราคม 64'!E75</f>
        <v>261</v>
      </c>
      <c r="I75" s="32">
        <f t="shared" si="50"/>
        <v>0</v>
      </c>
      <c r="J75" s="33">
        <f t="shared" si="51"/>
        <v>0</v>
      </c>
      <c r="K75" s="34">
        <f>'[2]กุมภาพันธ์ 64'!E75</f>
        <v>261</v>
      </c>
      <c r="L75" s="32">
        <f t="shared" si="52"/>
        <v>0</v>
      </c>
      <c r="M75" s="33">
        <f t="shared" si="28"/>
        <v>0</v>
      </c>
      <c r="N75" s="34">
        <f>'[2]มีนาคม 64'!E75</f>
        <v>261</v>
      </c>
      <c r="O75" s="32">
        <f t="shared" si="53"/>
        <v>0</v>
      </c>
      <c r="P75" s="33">
        <f t="shared" si="29"/>
        <v>0</v>
      </c>
      <c r="Q75" s="34">
        <f>'[2]เมษายน 64 '!E75</f>
        <v>261</v>
      </c>
      <c r="R75" s="32">
        <f t="shared" si="40"/>
        <v>0</v>
      </c>
      <c r="S75" s="33">
        <f t="shared" si="41"/>
        <v>0</v>
      </c>
      <c r="T75" s="34">
        <f>'[2]พฤษภาคม 64'!E75</f>
        <v>261</v>
      </c>
      <c r="U75" s="32">
        <f t="shared" si="30"/>
        <v>0</v>
      </c>
      <c r="V75" s="33">
        <f t="shared" si="31"/>
        <v>0</v>
      </c>
      <c r="W75" s="34">
        <f>'[2]มิถุนายน 64 '!E75</f>
        <v>261</v>
      </c>
      <c r="X75" s="32">
        <f t="shared" si="32"/>
        <v>0</v>
      </c>
      <c r="Y75" s="33">
        <f t="shared" si="42"/>
        <v>0</v>
      </c>
      <c r="Z75" s="34">
        <f>'[2]กรกฏาคม 64 '!E75</f>
        <v>261</v>
      </c>
      <c r="AA75" s="32">
        <f t="shared" si="33"/>
        <v>0</v>
      </c>
      <c r="AB75" s="33">
        <f t="shared" si="34"/>
        <v>0</v>
      </c>
      <c r="AC75" s="34">
        <f>'[2]สิงหาคม 64 '!E75</f>
        <v>261</v>
      </c>
      <c r="AD75" s="32">
        <f t="shared" si="35"/>
        <v>0</v>
      </c>
      <c r="AE75" s="33">
        <f t="shared" si="43"/>
        <v>0</v>
      </c>
      <c r="AF75" s="34">
        <f>'[2]กันยายน 64 '!E75</f>
        <v>261</v>
      </c>
      <c r="AG75" s="32">
        <f t="shared" si="36"/>
        <v>0</v>
      </c>
      <c r="AH75" s="33">
        <f t="shared" si="44"/>
        <v>0</v>
      </c>
      <c r="AI75" s="34">
        <f>'[2]ตุลาคม 64 '!E75</f>
        <v>261</v>
      </c>
      <c r="AJ75" s="32">
        <f t="shared" si="37"/>
        <v>0</v>
      </c>
      <c r="AK75" s="33">
        <f t="shared" si="45"/>
        <v>0</v>
      </c>
      <c r="AL75" s="34">
        <f>'[2]พฤศจิกายน 64'!E75</f>
        <v>261</v>
      </c>
      <c r="AM75" s="32">
        <f t="shared" si="38"/>
        <v>0</v>
      </c>
      <c r="AN75" s="33">
        <f t="shared" si="46"/>
        <v>0</v>
      </c>
      <c r="AO75" s="34">
        <f>'[2]ธันวาคม 64 '!E75</f>
        <v>261</v>
      </c>
      <c r="AP75" s="32">
        <f t="shared" si="39"/>
        <v>0</v>
      </c>
      <c r="AQ75" s="33">
        <f t="shared" si="47"/>
        <v>0</v>
      </c>
    </row>
    <row r="76" spans="1:44" x14ac:dyDescent="0.55000000000000004">
      <c r="A76" s="14">
        <v>134</v>
      </c>
      <c r="B76" s="49" t="s">
        <v>98</v>
      </c>
      <c r="C76" s="42"/>
      <c r="D76" s="43">
        <v>123037</v>
      </c>
      <c r="E76" s="32">
        <f>'[2]ธันวาคม 63 '!E76</f>
        <v>1301</v>
      </c>
      <c r="F76" s="32"/>
      <c r="G76" s="33"/>
      <c r="H76" s="34">
        <f>'[2]มกราคม 64'!E76</f>
        <v>1303</v>
      </c>
      <c r="I76" s="32">
        <f t="shared" si="50"/>
        <v>2</v>
      </c>
      <c r="J76" s="33">
        <f t="shared" si="51"/>
        <v>10</v>
      </c>
      <c r="K76" s="34">
        <f>'[2]กุมภาพันธ์ 64'!E76</f>
        <v>1314</v>
      </c>
      <c r="L76" s="32">
        <f t="shared" si="52"/>
        <v>11</v>
      </c>
      <c r="M76" s="33">
        <f t="shared" si="28"/>
        <v>55</v>
      </c>
      <c r="N76" s="34">
        <f>'[2]มีนาคม 64'!E76</f>
        <v>1329</v>
      </c>
      <c r="O76" s="32">
        <f t="shared" si="53"/>
        <v>15</v>
      </c>
      <c r="P76" s="33">
        <f t="shared" si="29"/>
        <v>75</v>
      </c>
      <c r="Q76" s="34">
        <f>'[2]เมษายน 64 '!E76</f>
        <v>1343</v>
      </c>
      <c r="R76" s="32">
        <f t="shared" si="40"/>
        <v>14</v>
      </c>
      <c r="S76" s="33">
        <f t="shared" si="41"/>
        <v>70</v>
      </c>
      <c r="T76" s="34">
        <f>'[2]พฤษภาคม 64'!E76</f>
        <v>1364</v>
      </c>
      <c r="U76" s="32">
        <f t="shared" si="30"/>
        <v>21</v>
      </c>
      <c r="V76" s="33">
        <f t="shared" si="31"/>
        <v>105</v>
      </c>
      <c r="W76" s="34">
        <f>'[2]มิถุนายน 64 '!E76</f>
        <v>1375</v>
      </c>
      <c r="X76" s="32">
        <f t="shared" si="32"/>
        <v>11</v>
      </c>
      <c r="Y76" s="33">
        <f t="shared" si="42"/>
        <v>55</v>
      </c>
      <c r="Z76" s="34">
        <f>'[2]กรกฏาคม 64 '!E76</f>
        <v>1391</v>
      </c>
      <c r="AA76" s="32">
        <f t="shared" si="33"/>
        <v>16</v>
      </c>
      <c r="AB76" s="33">
        <f t="shared" si="34"/>
        <v>80</v>
      </c>
      <c r="AC76" s="34">
        <f>'[2]สิงหาคม 64 '!E76</f>
        <v>1411</v>
      </c>
      <c r="AD76" s="32">
        <f t="shared" si="35"/>
        <v>20</v>
      </c>
      <c r="AE76" s="33">
        <f t="shared" si="43"/>
        <v>100</v>
      </c>
      <c r="AF76" s="34">
        <f>'[2]กันยายน 64 '!E76</f>
        <v>1427</v>
      </c>
      <c r="AG76" s="32">
        <f t="shared" si="36"/>
        <v>16</v>
      </c>
      <c r="AH76" s="33">
        <f t="shared" si="44"/>
        <v>80</v>
      </c>
      <c r="AI76" s="34">
        <f>'[2]ตุลาคม 64 '!E76</f>
        <v>1430</v>
      </c>
      <c r="AJ76" s="32">
        <f t="shared" si="37"/>
        <v>3</v>
      </c>
      <c r="AK76" s="33">
        <f t="shared" si="45"/>
        <v>15</v>
      </c>
      <c r="AL76" s="34">
        <f>'[2]พฤศจิกายน 64'!E76</f>
        <v>1431</v>
      </c>
      <c r="AM76" s="32">
        <f t="shared" si="38"/>
        <v>1</v>
      </c>
      <c r="AN76" s="33">
        <f t="shared" si="46"/>
        <v>5</v>
      </c>
      <c r="AO76" s="34">
        <f>'[2]ธันวาคม 64 '!E76</f>
        <v>1439</v>
      </c>
      <c r="AP76" s="32">
        <f t="shared" si="39"/>
        <v>8</v>
      </c>
      <c r="AQ76" s="33">
        <f t="shared" si="47"/>
        <v>40</v>
      </c>
    </row>
    <row r="77" spans="1:44" x14ac:dyDescent="0.55000000000000004">
      <c r="A77" s="14">
        <v>127</v>
      </c>
      <c r="B77" s="49" t="s">
        <v>99</v>
      </c>
      <c r="C77" s="42"/>
      <c r="D77" s="43" t="s">
        <v>32</v>
      </c>
      <c r="E77" s="32">
        <f>'[2]ธันวาคม 63 '!E77</f>
        <v>7211</v>
      </c>
      <c r="F77" s="32"/>
      <c r="G77" s="33"/>
      <c r="H77" s="34">
        <f>'[2]มกราคม 64'!E77</f>
        <v>7671</v>
      </c>
      <c r="I77" s="32">
        <f t="shared" si="50"/>
        <v>460</v>
      </c>
      <c r="J77" s="33">
        <f t="shared" si="51"/>
        <v>2300</v>
      </c>
      <c r="K77" s="34">
        <f>'[2]กุมภาพันธ์ 64'!E77</f>
        <v>8251</v>
      </c>
      <c r="L77" s="32">
        <f t="shared" si="52"/>
        <v>580</v>
      </c>
      <c r="M77" s="33">
        <f t="shared" si="28"/>
        <v>2900</v>
      </c>
      <c r="N77" s="34">
        <f>'[2]มีนาคม 64'!E77</f>
        <v>8822</v>
      </c>
      <c r="O77" s="32">
        <f t="shared" si="53"/>
        <v>571</v>
      </c>
      <c r="P77" s="33">
        <f t="shared" si="29"/>
        <v>2855</v>
      </c>
      <c r="Q77" s="34">
        <f>'[2]เมษายน 64 '!E77</f>
        <v>9015</v>
      </c>
      <c r="R77" s="32">
        <f t="shared" si="40"/>
        <v>193</v>
      </c>
      <c r="S77" s="33">
        <f t="shared" si="41"/>
        <v>965</v>
      </c>
      <c r="T77" s="34">
        <f>'[2]พฤษภาคม 64'!E77</f>
        <v>9030</v>
      </c>
      <c r="U77" s="32">
        <f t="shared" si="30"/>
        <v>15</v>
      </c>
      <c r="V77" s="33">
        <f t="shared" si="31"/>
        <v>75</v>
      </c>
      <c r="W77" s="34">
        <f>'[2]มิถุนายน 64 '!E77</f>
        <v>9060</v>
      </c>
      <c r="X77" s="32">
        <f t="shared" si="32"/>
        <v>30</v>
      </c>
      <c r="Y77" s="33">
        <f t="shared" si="42"/>
        <v>150</v>
      </c>
      <c r="Z77" s="34">
        <f>'[2]กรกฏาคม 64 '!E77</f>
        <v>9060</v>
      </c>
      <c r="AA77" s="32">
        <f t="shared" si="33"/>
        <v>0</v>
      </c>
      <c r="AB77" s="33">
        <f t="shared" si="34"/>
        <v>0</v>
      </c>
      <c r="AC77" s="34">
        <f>'[2]สิงหาคม 64 '!E77</f>
        <v>9060</v>
      </c>
      <c r="AD77" s="32">
        <f t="shared" si="35"/>
        <v>0</v>
      </c>
      <c r="AE77" s="33">
        <f t="shared" si="43"/>
        <v>0</v>
      </c>
      <c r="AF77" s="34">
        <f>'[2]กันยายน 64 '!E77</f>
        <v>9060</v>
      </c>
      <c r="AG77" s="32">
        <f t="shared" si="36"/>
        <v>0</v>
      </c>
      <c r="AH77" s="33">
        <f t="shared" si="44"/>
        <v>0</v>
      </c>
      <c r="AI77" s="34">
        <f>'[2]ตุลาคม 64 '!E77</f>
        <v>9060</v>
      </c>
      <c r="AJ77" s="32">
        <f t="shared" si="37"/>
        <v>0</v>
      </c>
      <c r="AK77" s="33">
        <f t="shared" si="45"/>
        <v>0</v>
      </c>
      <c r="AL77" s="34">
        <f>'[2]พฤศจิกายน 64'!E77</f>
        <v>9060</v>
      </c>
      <c r="AM77" s="32">
        <f t="shared" si="38"/>
        <v>0</v>
      </c>
      <c r="AN77" s="33">
        <f t="shared" si="46"/>
        <v>0</v>
      </c>
      <c r="AO77" s="34">
        <f>'[2]ธันวาคม 64 '!E77</f>
        <v>9060</v>
      </c>
      <c r="AP77" s="32">
        <f t="shared" si="39"/>
        <v>0</v>
      </c>
      <c r="AQ77" s="33">
        <f t="shared" si="47"/>
        <v>0</v>
      </c>
    </row>
    <row r="78" spans="1:44" x14ac:dyDescent="0.55000000000000004">
      <c r="A78" s="14">
        <v>128</v>
      </c>
      <c r="B78" s="49" t="s">
        <v>100</v>
      </c>
      <c r="C78" s="42"/>
      <c r="D78" s="43" t="s">
        <v>32</v>
      </c>
      <c r="E78" s="32">
        <f>'[2]ธันวาคม 63 '!E78</f>
        <v>2529</v>
      </c>
      <c r="F78" s="32"/>
      <c r="G78" s="33"/>
      <c r="H78" s="34">
        <f>'[2]มกราคม 64'!E78</f>
        <v>2662</v>
      </c>
      <c r="I78" s="32">
        <f t="shared" si="50"/>
        <v>133</v>
      </c>
      <c r="J78" s="33">
        <f t="shared" si="51"/>
        <v>665</v>
      </c>
      <c r="K78" s="34">
        <f>'[2]กุมภาพันธ์ 64'!E78</f>
        <v>2808</v>
      </c>
      <c r="L78" s="32">
        <f t="shared" si="52"/>
        <v>146</v>
      </c>
      <c r="M78" s="33">
        <f t="shared" si="28"/>
        <v>730</v>
      </c>
      <c r="N78" s="34">
        <f>'[2]มีนาคม 64'!E78</f>
        <v>2929</v>
      </c>
      <c r="O78" s="32">
        <f t="shared" si="53"/>
        <v>121</v>
      </c>
      <c r="P78" s="33">
        <f t="shared" si="29"/>
        <v>605</v>
      </c>
      <c r="Q78" s="34">
        <f>'[2]เมษายน 64 '!E78</f>
        <v>2968</v>
      </c>
      <c r="R78" s="32">
        <f t="shared" si="40"/>
        <v>39</v>
      </c>
      <c r="S78" s="33">
        <f t="shared" si="41"/>
        <v>195</v>
      </c>
      <c r="T78" s="34">
        <f>'[2]พฤษภาคม 64'!E78</f>
        <v>3004</v>
      </c>
      <c r="U78" s="32">
        <f t="shared" si="30"/>
        <v>36</v>
      </c>
      <c r="V78" s="33">
        <f t="shared" si="31"/>
        <v>180</v>
      </c>
      <c r="W78" s="34">
        <f>'[2]มิถุนายน 64 '!E78</f>
        <v>3040</v>
      </c>
      <c r="X78" s="32">
        <f t="shared" si="32"/>
        <v>36</v>
      </c>
      <c r="Y78" s="33">
        <f t="shared" si="42"/>
        <v>180</v>
      </c>
      <c r="Z78" s="34">
        <f>'[2]กรกฏาคม 64 '!E78</f>
        <v>3072</v>
      </c>
      <c r="AA78" s="32">
        <f t="shared" si="33"/>
        <v>32</v>
      </c>
      <c r="AB78" s="33">
        <f t="shared" si="34"/>
        <v>160</v>
      </c>
      <c r="AC78" s="34">
        <f>'[2]สิงหาคม 64 '!E78</f>
        <v>3074</v>
      </c>
      <c r="AD78" s="32">
        <f t="shared" si="35"/>
        <v>2</v>
      </c>
      <c r="AE78" s="33">
        <f t="shared" si="43"/>
        <v>10</v>
      </c>
      <c r="AF78" s="34">
        <f>'[2]กันยายน 64 '!E78</f>
        <v>3079</v>
      </c>
      <c r="AG78" s="32">
        <f t="shared" si="36"/>
        <v>5</v>
      </c>
      <c r="AH78" s="33">
        <f t="shared" si="44"/>
        <v>25</v>
      </c>
      <c r="AI78" s="34">
        <f>'[2]ตุลาคม 64 '!E78</f>
        <v>3106</v>
      </c>
      <c r="AJ78" s="32">
        <f t="shared" si="37"/>
        <v>27</v>
      </c>
      <c r="AK78" s="33">
        <f t="shared" si="45"/>
        <v>135</v>
      </c>
      <c r="AL78" s="34">
        <f>'[2]พฤศจิกายน 64'!E78</f>
        <v>3126</v>
      </c>
      <c r="AM78" s="32">
        <f t="shared" si="38"/>
        <v>20</v>
      </c>
      <c r="AN78" s="33">
        <f t="shared" si="46"/>
        <v>100</v>
      </c>
      <c r="AO78" s="34">
        <f>'[2]ธันวาคม 64 '!E78</f>
        <v>3147.2</v>
      </c>
      <c r="AP78" s="32">
        <f t="shared" si="39"/>
        <v>21.199999999999818</v>
      </c>
      <c r="AQ78" s="33">
        <f t="shared" si="47"/>
        <v>105.99999999999909</v>
      </c>
    </row>
    <row r="79" spans="1:44" x14ac:dyDescent="0.55000000000000004">
      <c r="A79" s="14">
        <v>129</v>
      </c>
      <c r="B79" s="49" t="s">
        <v>101</v>
      </c>
      <c r="C79" s="42"/>
      <c r="D79" s="43" t="s">
        <v>32</v>
      </c>
      <c r="E79" s="32">
        <f>'[2]ธันวาคม 63 '!E79</f>
        <v>2094</v>
      </c>
      <c r="F79" s="32"/>
      <c r="G79" s="33"/>
      <c r="H79" s="34">
        <f>'[2]มกราคม 64'!E79</f>
        <v>2180</v>
      </c>
      <c r="I79" s="32">
        <f t="shared" si="50"/>
        <v>86</v>
      </c>
      <c r="J79" s="33">
        <f t="shared" si="51"/>
        <v>430</v>
      </c>
      <c r="K79" s="34">
        <f>'[2]กุมภาพันธ์ 64'!E79</f>
        <v>2290</v>
      </c>
      <c r="L79" s="32">
        <f t="shared" si="52"/>
        <v>110</v>
      </c>
      <c r="M79" s="33">
        <f t="shared" si="28"/>
        <v>550</v>
      </c>
      <c r="N79" s="34">
        <f>'[2]มีนาคม 64'!E79</f>
        <v>2421</v>
      </c>
      <c r="O79" s="32">
        <f t="shared" si="53"/>
        <v>131</v>
      </c>
      <c r="P79" s="33">
        <f t="shared" si="29"/>
        <v>655</v>
      </c>
      <c r="Q79" s="34">
        <f>'[2]เมษายน 64 '!E79</f>
        <v>2516</v>
      </c>
      <c r="R79" s="32">
        <f t="shared" si="40"/>
        <v>95</v>
      </c>
      <c r="S79" s="33">
        <f t="shared" si="41"/>
        <v>475</v>
      </c>
      <c r="T79" s="34">
        <f>'[2]พฤษภาคม 64'!E79</f>
        <v>2556</v>
      </c>
      <c r="U79" s="32">
        <f t="shared" si="30"/>
        <v>40</v>
      </c>
      <c r="V79" s="33">
        <f t="shared" si="31"/>
        <v>200</v>
      </c>
      <c r="W79" s="34">
        <f>'[2]มิถุนายน 64 '!E79</f>
        <v>2556</v>
      </c>
      <c r="X79" s="32">
        <f t="shared" si="32"/>
        <v>0</v>
      </c>
      <c r="Y79" s="33">
        <f t="shared" si="42"/>
        <v>0</v>
      </c>
      <c r="Z79" s="34">
        <f>'[2]กรกฏาคม 64 '!E79</f>
        <v>2556</v>
      </c>
      <c r="AA79" s="32">
        <f t="shared" si="33"/>
        <v>0</v>
      </c>
      <c r="AB79" s="33">
        <f t="shared" si="34"/>
        <v>0</v>
      </c>
      <c r="AC79" s="34">
        <f>'[2]สิงหาคม 64 '!E79</f>
        <v>2560</v>
      </c>
      <c r="AD79" s="32">
        <f t="shared" si="35"/>
        <v>4</v>
      </c>
      <c r="AE79" s="33">
        <f t="shared" si="43"/>
        <v>20</v>
      </c>
      <c r="AF79" s="34">
        <f>'[2]กันยายน 64 '!E79</f>
        <v>2560</v>
      </c>
      <c r="AG79" s="32">
        <f t="shared" si="36"/>
        <v>0</v>
      </c>
      <c r="AH79" s="33">
        <f t="shared" si="44"/>
        <v>0</v>
      </c>
      <c r="AI79" s="34">
        <f>'[2]ตุลาคม 64 '!E79</f>
        <v>2560</v>
      </c>
      <c r="AJ79" s="32">
        <f t="shared" si="37"/>
        <v>0</v>
      </c>
      <c r="AK79" s="33">
        <f t="shared" si="45"/>
        <v>0</v>
      </c>
      <c r="AL79" s="34">
        <f>'[2]พฤศจิกายน 64'!E79</f>
        <v>2562</v>
      </c>
      <c r="AM79" s="32">
        <f t="shared" si="38"/>
        <v>2</v>
      </c>
      <c r="AN79" s="33">
        <f t="shared" si="46"/>
        <v>10</v>
      </c>
      <c r="AO79" s="34">
        <f>'[2]ธันวาคม 64 '!E79</f>
        <v>2563</v>
      </c>
      <c r="AP79" s="32">
        <f t="shared" si="39"/>
        <v>1</v>
      </c>
      <c r="AQ79" s="33">
        <f t="shared" si="47"/>
        <v>5</v>
      </c>
    </row>
    <row r="80" spans="1:44" x14ac:dyDescent="0.55000000000000004">
      <c r="A80" s="14">
        <v>180</v>
      </c>
      <c r="B80" s="49" t="s">
        <v>102</v>
      </c>
      <c r="C80" s="42"/>
      <c r="D80" s="43"/>
      <c r="E80" s="32">
        <f>'[2]ธันวาคม 63 '!E80</f>
        <v>49390</v>
      </c>
      <c r="F80" s="32"/>
      <c r="G80" s="33"/>
      <c r="H80" s="34">
        <f>'[2]มกราคม 64'!E80</f>
        <v>49390</v>
      </c>
      <c r="I80" s="32">
        <f t="shared" si="50"/>
        <v>0</v>
      </c>
      <c r="J80" s="33">
        <f t="shared" si="51"/>
        <v>0</v>
      </c>
      <c r="K80" s="34">
        <f>'[2]กุมภาพันธ์ 64'!E80</f>
        <v>49461</v>
      </c>
      <c r="L80" s="32">
        <f t="shared" si="52"/>
        <v>71</v>
      </c>
      <c r="M80" s="33">
        <f t="shared" si="28"/>
        <v>355</v>
      </c>
      <c r="N80" s="34">
        <f>'[2]มีนาคม 64'!E80</f>
        <v>49497</v>
      </c>
      <c r="O80" s="32">
        <f t="shared" si="53"/>
        <v>36</v>
      </c>
      <c r="P80" s="33">
        <f t="shared" si="29"/>
        <v>180</v>
      </c>
      <c r="Q80" s="34">
        <f>'[2]เมษายน 64 '!E80</f>
        <v>49497</v>
      </c>
      <c r="R80" s="32">
        <f t="shared" si="40"/>
        <v>0</v>
      </c>
      <c r="S80" s="33">
        <f t="shared" si="41"/>
        <v>0</v>
      </c>
      <c r="T80" s="34">
        <f>'[2]พฤษภาคม 64'!E80</f>
        <v>49497</v>
      </c>
      <c r="U80" s="32">
        <f t="shared" si="30"/>
        <v>0</v>
      </c>
      <c r="V80" s="33">
        <f t="shared" si="31"/>
        <v>0</v>
      </c>
      <c r="W80" s="34">
        <f>'[2]มิถุนายน 64 '!E80</f>
        <v>49518</v>
      </c>
      <c r="X80" s="32">
        <f t="shared" si="32"/>
        <v>21</v>
      </c>
      <c r="Y80" s="33">
        <f t="shared" si="42"/>
        <v>105</v>
      </c>
      <c r="Z80" s="34">
        <f>'[2]กรกฏาคม 64 '!E80</f>
        <v>49522</v>
      </c>
      <c r="AA80" s="32">
        <f t="shared" si="33"/>
        <v>4</v>
      </c>
      <c r="AB80" s="33">
        <f t="shared" si="34"/>
        <v>20</v>
      </c>
      <c r="AC80" s="34">
        <f>'[2]สิงหาคม 64 '!E80</f>
        <v>49555</v>
      </c>
      <c r="AD80" s="32">
        <f t="shared" si="35"/>
        <v>33</v>
      </c>
      <c r="AE80" s="33">
        <f t="shared" si="43"/>
        <v>165</v>
      </c>
      <c r="AF80" s="34">
        <f>'[2]กันยายน 64 '!E80</f>
        <v>49591</v>
      </c>
      <c r="AG80" s="32">
        <f t="shared" si="36"/>
        <v>36</v>
      </c>
      <c r="AH80" s="33">
        <f t="shared" si="44"/>
        <v>180</v>
      </c>
      <c r="AI80" s="34">
        <f>'[2]ตุลาคม 64 '!E80</f>
        <v>49634</v>
      </c>
      <c r="AJ80" s="32">
        <f t="shared" si="37"/>
        <v>43</v>
      </c>
      <c r="AK80" s="33">
        <f t="shared" si="45"/>
        <v>215</v>
      </c>
      <c r="AL80" s="34">
        <f>'[2]พฤศจิกายน 64'!E80</f>
        <v>49680</v>
      </c>
      <c r="AM80" s="32">
        <f t="shared" si="38"/>
        <v>46</v>
      </c>
      <c r="AN80" s="33">
        <f t="shared" si="46"/>
        <v>230</v>
      </c>
      <c r="AO80" s="34">
        <f>'[2]ธันวาคม 64 '!E80</f>
        <v>50184</v>
      </c>
      <c r="AP80" s="32">
        <f t="shared" si="39"/>
        <v>504</v>
      </c>
      <c r="AQ80" s="33">
        <f t="shared" si="47"/>
        <v>2520</v>
      </c>
      <c r="AR80" s="57"/>
    </row>
    <row r="81" spans="1:43" x14ac:dyDescent="0.55000000000000004">
      <c r="A81" s="14"/>
      <c r="B81" s="49" t="s">
        <v>103</v>
      </c>
      <c r="C81" s="58"/>
      <c r="D81" s="43">
        <v>2101057477</v>
      </c>
      <c r="E81" s="32" t="str">
        <f>'[2]ธันวาคม 63 '!E81</f>
        <v>ยังไม่เปิด</v>
      </c>
      <c r="F81" s="32"/>
      <c r="G81" s="33"/>
      <c r="H81" s="34" t="str">
        <f>'[2]มกราคม 64'!E81</f>
        <v>ยังไม่เปิด</v>
      </c>
      <c r="I81" s="32" t="s">
        <v>104</v>
      </c>
      <c r="J81" s="33" t="s">
        <v>104</v>
      </c>
      <c r="K81" s="34" t="s">
        <v>104</v>
      </c>
      <c r="L81" s="32" t="s">
        <v>104</v>
      </c>
      <c r="M81" s="33" t="s">
        <v>104</v>
      </c>
      <c r="N81" s="34" t="s">
        <v>104</v>
      </c>
      <c r="O81" s="32" t="s">
        <v>104</v>
      </c>
      <c r="P81" s="33" t="s">
        <v>104</v>
      </c>
      <c r="Q81" s="34" t="s">
        <v>104</v>
      </c>
      <c r="R81" s="32" t="s">
        <v>104</v>
      </c>
      <c r="S81" s="33" t="s">
        <v>104</v>
      </c>
      <c r="T81" s="34" t="s">
        <v>104</v>
      </c>
      <c r="U81" s="32" t="s">
        <v>104</v>
      </c>
      <c r="V81" s="33" t="s">
        <v>104</v>
      </c>
      <c r="W81" s="34" t="s">
        <v>104</v>
      </c>
      <c r="X81" s="32" t="s">
        <v>104</v>
      </c>
      <c r="Y81" s="33" t="s">
        <v>104</v>
      </c>
      <c r="Z81" s="34" t="s">
        <v>104</v>
      </c>
      <c r="AA81" s="32" t="s">
        <v>104</v>
      </c>
      <c r="AB81" s="33" t="s">
        <v>104</v>
      </c>
      <c r="AC81" s="34" t="s">
        <v>104</v>
      </c>
      <c r="AD81" s="32" t="s">
        <v>104</v>
      </c>
      <c r="AE81" s="33" t="s">
        <v>104</v>
      </c>
      <c r="AF81" s="34">
        <f>'[2]กันยายน 64 '!E81</f>
        <v>53.1</v>
      </c>
      <c r="AG81" s="32">
        <v>0</v>
      </c>
      <c r="AH81" s="33">
        <v>0</v>
      </c>
      <c r="AI81" s="34">
        <f>'[2]ตุลาคม 64 '!E81</f>
        <v>131</v>
      </c>
      <c r="AJ81" s="32">
        <f t="shared" si="37"/>
        <v>77.900000000000006</v>
      </c>
      <c r="AK81" s="33">
        <f t="shared" si="45"/>
        <v>389.5</v>
      </c>
      <c r="AL81" s="34">
        <f>'[2]พฤศจิกายน 64'!E81</f>
        <v>163</v>
      </c>
      <c r="AM81" s="32">
        <f t="shared" si="38"/>
        <v>32</v>
      </c>
      <c r="AN81" s="33">
        <f t="shared" si="46"/>
        <v>160</v>
      </c>
      <c r="AO81" s="34">
        <f>'[2]ธันวาคม 64 '!E81</f>
        <v>163</v>
      </c>
      <c r="AP81" s="32">
        <f t="shared" si="39"/>
        <v>0</v>
      </c>
      <c r="AQ81" s="33">
        <f t="shared" si="47"/>
        <v>0</v>
      </c>
    </row>
    <row r="82" spans="1:43" x14ac:dyDescent="0.55000000000000004">
      <c r="A82" s="14"/>
      <c r="B82" s="49" t="s">
        <v>105</v>
      </c>
      <c r="C82" s="58"/>
      <c r="D82" s="43">
        <v>7000528</v>
      </c>
      <c r="E82" s="32" t="str">
        <f>'[2]ธันวาคม 63 '!E82</f>
        <v>ยังไม่เปิด</v>
      </c>
      <c r="F82" s="32"/>
      <c r="G82" s="33"/>
      <c r="H82" s="34" t="str">
        <f>'[2]มกราคม 64'!E82</f>
        <v>ยังไม่เปิด</v>
      </c>
      <c r="I82" s="32" t="s">
        <v>104</v>
      </c>
      <c r="J82" s="33" t="s">
        <v>104</v>
      </c>
      <c r="K82" s="34" t="s">
        <v>104</v>
      </c>
      <c r="L82" s="32" t="s">
        <v>104</v>
      </c>
      <c r="M82" s="33" t="s">
        <v>104</v>
      </c>
      <c r="N82" s="34" t="s">
        <v>104</v>
      </c>
      <c r="O82" s="32" t="s">
        <v>104</v>
      </c>
      <c r="P82" s="33" t="s">
        <v>104</v>
      </c>
      <c r="Q82" s="34" t="s">
        <v>104</v>
      </c>
      <c r="R82" s="32" t="s">
        <v>104</v>
      </c>
      <c r="S82" s="33" t="s">
        <v>104</v>
      </c>
      <c r="T82" s="34" t="s">
        <v>104</v>
      </c>
      <c r="U82" s="32" t="s">
        <v>104</v>
      </c>
      <c r="V82" s="33" t="s">
        <v>104</v>
      </c>
      <c r="W82" s="34" t="s">
        <v>104</v>
      </c>
      <c r="X82" s="32" t="s">
        <v>104</v>
      </c>
      <c r="Y82" s="33" t="s">
        <v>104</v>
      </c>
      <c r="Z82" s="34" t="s">
        <v>104</v>
      </c>
      <c r="AA82" s="32" t="s">
        <v>104</v>
      </c>
      <c r="AB82" s="33" t="s">
        <v>104</v>
      </c>
      <c r="AC82" s="34" t="s">
        <v>104</v>
      </c>
      <c r="AD82" s="32" t="s">
        <v>104</v>
      </c>
      <c r="AE82" s="33" t="s">
        <v>104</v>
      </c>
      <c r="AF82" s="34" t="str">
        <f>'[2]กันยายน 64 '!E82</f>
        <v>ยังไม่เปิด</v>
      </c>
      <c r="AG82" s="32" t="s">
        <v>104</v>
      </c>
      <c r="AH82" s="33" t="s">
        <v>104</v>
      </c>
      <c r="AI82" s="34" t="str">
        <f>'[2]ตุลาคม 64 '!E82</f>
        <v>ยังไม่เปิด</v>
      </c>
      <c r="AJ82" s="32" t="s">
        <v>104</v>
      </c>
      <c r="AK82" s="33" t="s">
        <v>104</v>
      </c>
      <c r="AL82" s="34" t="str">
        <f>'[2]พฤศจิกายน 64'!E82</f>
        <v>ยังไม่เปิด</v>
      </c>
      <c r="AM82" s="32" t="s">
        <v>104</v>
      </c>
      <c r="AN82" s="33" t="s">
        <v>104</v>
      </c>
      <c r="AO82" s="34">
        <f>'[2]ธันวาคม 64 '!E82</f>
        <v>231</v>
      </c>
      <c r="AP82" s="32">
        <f>AO82</f>
        <v>231</v>
      </c>
      <c r="AQ82" s="33">
        <f t="shared" si="47"/>
        <v>1155</v>
      </c>
    </row>
    <row r="83" spans="1:43" x14ac:dyDescent="0.55000000000000004">
      <c r="A83" s="45" t="s">
        <v>106</v>
      </c>
      <c r="B83" s="59"/>
      <c r="C83" s="47"/>
      <c r="D83" s="48"/>
      <c r="E83" s="26"/>
      <c r="F83" s="26"/>
      <c r="G83" s="28"/>
      <c r="H83" s="26"/>
      <c r="I83" s="26"/>
      <c r="J83" s="28"/>
      <c r="K83" s="26"/>
      <c r="L83" s="26"/>
      <c r="M83" s="28"/>
      <c r="N83" s="26"/>
      <c r="O83" s="26"/>
      <c r="P83" s="28"/>
      <c r="Q83" s="26"/>
      <c r="R83" s="26"/>
      <c r="S83" s="28"/>
      <c r="T83" s="26"/>
      <c r="U83" s="26"/>
      <c r="V83" s="28"/>
      <c r="W83" s="26"/>
      <c r="X83" s="26"/>
      <c r="Y83" s="28"/>
      <c r="Z83" s="26"/>
      <c r="AA83" s="26"/>
      <c r="AB83" s="28"/>
      <c r="AC83" s="26"/>
      <c r="AD83" s="26"/>
      <c r="AE83" s="28"/>
      <c r="AF83" s="26"/>
      <c r="AG83" s="26"/>
      <c r="AH83" s="28"/>
      <c r="AI83" s="26"/>
      <c r="AJ83" s="26"/>
      <c r="AK83" s="28"/>
      <c r="AL83" s="26"/>
      <c r="AM83" s="26"/>
      <c r="AN83" s="28"/>
      <c r="AO83" s="26"/>
      <c r="AP83" s="26"/>
      <c r="AQ83" s="28"/>
    </row>
    <row r="84" spans="1:43" x14ac:dyDescent="0.55000000000000004">
      <c r="A84" s="14">
        <v>106</v>
      </c>
      <c r="B84" s="49" t="s">
        <v>107</v>
      </c>
      <c r="C84" s="42"/>
      <c r="D84" s="43"/>
      <c r="E84" s="32">
        <f>'[2]ธันวาคม 63 '!E84</f>
        <v>2460</v>
      </c>
      <c r="F84" s="32"/>
      <c r="G84" s="33"/>
      <c r="H84" s="34">
        <f>'[2]มกราคม 64'!E84</f>
        <v>2460</v>
      </c>
      <c r="I84" s="32">
        <f t="shared" si="50"/>
        <v>0</v>
      </c>
      <c r="J84" s="33">
        <f t="shared" si="51"/>
        <v>0</v>
      </c>
      <c r="K84" s="34">
        <f>'[2]กุมภาพันธ์ 64'!E84</f>
        <v>2460</v>
      </c>
      <c r="L84" s="32">
        <f t="shared" si="52"/>
        <v>0</v>
      </c>
      <c r="M84" s="33">
        <f t="shared" ref="M84:M104" si="54">L84*$M$3</f>
        <v>0</v>
      </c>
      <c r="N84" s="34">
        <f>'[2]มีนาคม 64'!E84</f>
        <v>2620</v>
      </c>
      <c r="O84" s="32">
        <f t="shared" si="53"/>
        <v>160</v>
      </c>
      <c r="P84" s="33">
        <f t="shared" ref="P84:P104" si="55">O84*$P$3</f>
        <v>800</v>
      </c>
      <c r="Q84" s="34">
        <f>'[2]เมษายน 64 '!E84</f>
        <v>2620</v>
      </c>
      <c r="R84" s="32">
        <f t="shared" ref="R84:R104" si="56">Q84-N84</f>
        <v>0</v>
      </c>
      <c r="S84" s="33">
        <f t="shared" ref="S84:S104" si="57">R84*$S$3</f>
        <v>0</v>
      </c>
      <c r="T84" s="34">
        <f>'[2]พฤษภาคม 64'!E84</f>
        <v>2620</v>
      </c>
      <c r="U84" s="32">
        <f t="shared" ref="U84:U104" si="58">T84-Q84</f>
        <v>0</v>
      </c>
      <c r="V84" s="33">
        <f t="shared" ref="V84:V104" si="59">U84*$P$3</f>
        <v>0</v>
      </c>
      <c r="W84" s="34">
        <f>'[2]มิถุนายน 64 '!E84</f>
        <v>2620</v>
      </c>
      <c r="X84" s="32">
        <f t="shared" ref="X84:X104" si="60">W84-T84</f>
        <v>0</v>
      </c>
      <c r="Y84" s="33">
        <f>X84*$S$3</f>
        <v>0</v>
      </c>
      <c r="Z84" s="34">
        <f>'[2]กรกฏาคม 64 '!E84</f>
        <v>2620</v>
      </c>
      <c r="AA84" s="32">
        <f t="shared" ref="AA84:AA104" si="61">Z84-W84</f>
        <v>0</v>
      </c>
      <c r="AB84" s="33">
        <f t="shared" ref="AB84:AB104" si="62">AA84*$P$3</f>
        <v>0</v>
      </c>
      <c r="AC84" s="34">
        <f>'[2]สิงหาคม 64 '!E84</f>
        <v>2620</v>
      </c>
      <c r="AD84" s="32">
        <f t="shared" ref="AD84:AD104" si="63">AC84-Z84</f>
        <v>0</v>
      </c>
      <c r="AE84" s="33">
        <f>AD84*$S$3</f>
        <v>0</v>
      </c>
      <c r="AF84" s="34">
        <f>'[2]กันยายน 64 '!E84</f>
        <v>2620</v>
      </c>
      <c r="AG84" s="32">
        <f t="shared" ref="AG84:AG104" si="64">AF84-AC84</f>
        <v>0</v>
      </c>
      <c r="AH84" s="33">
        <f>AG84*$S$3</f>
        <v>0</v>
      </c>
      <c r="AI84" s="34">
        <f>'[2]ตุลาคม 64 '!E84</f>
        <v>2620</v>
      </c>
      <c r="AJ84" s="32">
        <f t="shared" ref="AJ84:AJ104" si="65">AI84-AF84</f>
        <v>0</v>
      </c>
      <c r="AK84" s="33">
        <f>AJ84*$S$3</f>
        <v>0</v>
      </c>
      <c r="AL84" s="34">
        <f>'[2]พฤศจิกายน 64'!E84</f>
        <v>2620</v>
      </c>
      <c r="AM84" s="32">
        <f t="shared" ref="AM84:AM104" si="66">AL84-AI84</f>
        <v>0</v>
      </c>
      <c r="AN84" s="33">
        <f>AM84*$S$3</f>
        <v>0</v>
      </c>
      <c r="AO84" s="34">
        <f>'[2]ธันวาคม 64 '!E84</f>
        <v>2620</v>
      </c>
      <c r="AP84" s="32">
        <f t="shared" ref="AP84:AP104" si="67">AO84-AL84</f>
        <v>0</v>
      </c>
      <c r="AQ84" s="33">
        <f>AP84*$S$3</f>
        <v>0</v>
      </c>
    </row>
    <row r="85" spans="1:43" x14ac:dyDescent="0.55000000000000004">
      <c r="A85" s="14">
        <v>107</v>
      </c>
      <c r="B85" s="49" t="s">
        <v>108</v>
      </c>
      <c r="C85" s="42"/>
      <c r="D85" s="43">
        <v>3221237</v>
      </c>
      <c r="E85" s="32">
        <f>'[2]ธันวาคม 63 '!E85</f>
        <v>5136</v>
      </c>
      <c r="F85" s="32"/>
      <c r="G85" s="33"/>
      <c r="H85" s="34">
        <f>'[2]มกราคม 64'!E85</f>
        <v>5136</v>
      </c>
      <c r="I85" s="32">
        <f t="shared" si="50"/>
        <v>0</v>
      </c>
      <c r="J85" s="33">
        <f t="shared" si="51"/>
        <v>0</v>
      </c>
      <c r="K85" s="34">
        <f>'[2]กุมภาพันธ์ 64'!E85</f>
        <v>5136</v>
      </c>
      <c r="L85" s="32">
        <f t="shared" si="52"/>
        <v>0</v>
      </c>
      <c r="M85" s="33">
        <f t="shared" si="54"/>
        <v>0</v>
      </c>
      <c r="N85" s="34">
        <f>'[2]มีนาคม 64'!E85</f>
        <v>5136</v>
      </c>
      <c r="O85" s="32">
        <f t="shared" si="53"/>
        <v>0</v>
      </c>
      <c r="P85" s="33">
        <f t="shared" si="55"/>
        <v>0</v>
      </c>
      <c r="Q85" s="34">
        <f>'[2]เมษายน 64 '!E85</f>
        <v>5136</v>
      </c>
      <c r="R85" s="32">
        <f t="shared" si="56"/>
        <v>0</v>
      </c>
      <c r="S85" s="33">
        <f t="shared" si="57"/>
        <v>0</v>
      </c>
      <c r="T85" s="34">
        <f>'[2]พฤษภาคม 64'!E85</f>
        <v>5136</v>
      </c>
      <c r="U85" s="32">
        <f t="shared" si="58"/>
        <v>0</v>
      </c>
      <c r="V85" s="33">
        <f t="shared" si="59"/>
        <v>0</v>
      </c>
      <c r="W85" s="34">
        <f>'[2]มิถุนายน 64 '!E85</f>
        <v>5136</v>
      </c>
      <c r="X85" s="32">
        <f t="shared" si="60"/>
        <v>0</v>
      </c>
      <c r="Y85" s="33">
        <f>X85*$S$3</f>
        <v>0</v>
      </c>
      <c r="Z85" s="34">
        <f>'[2]กรกฏาคม 64 '!E85</f>
        <v>5136</v>
      </c>
      <c r="AA85" s="32">
        <f t="shared" si="61"/>
        <v>0</v>
      </c>
      <c r="AB85" s="33">
        <f t="shared" si="62"/>
        <v>0</v>
      </c>
      <c r="AC85" s="34">
        <f>'[2]สิงหาคม 64 '!E85</f>
        <v>5136</v>
      </c>
      <c r="AD85" s="32">
        <f t="shared" si="63"/>
        <v>0</v>
      </c>
      <c r="AE85" s="33">
        <f>AD85*$S$3</f>
        <v>0</v>
      </c>
      <c r="AF85" s="34">
        <f>'[2]กันยายน 64 '!E85</f>
        <v>5136</v>
      </c>
      <c r="AG85" s="32">
        <f t="shared" si="64"/>
        <v>0</v>
      </c>
      <c r="AH85" s="33">
        <f>AG85*$S$3</f>
        <v>0</v>
      </c>
      <c r="AI85" s="34">
        <f>'[2]ตุลาคม 64 '!E85</f>
        <v>5136</v>
      </c>
      <c r="AJ85" s="32">
        <f t="shared" si="65"/>
        <v>0</v>
      </c>
      <c r="AK85" s="33">
        <f>AJ85*$S$3</f>
        <v>0</v>
      </c>
      <c r="AL85" s="34">
        <f>'[2]พฤศจิกายน 64'!E85</f>
        <v>5136</v>
      </c>
      <c r="AM85" s="32">
        <f t="shared" si="66"/>
        <v>0</v>
      </c>
      <c r="AN85" s="33">
        <f>AM85*$S$3</f>
        <v>0</v>
      </c>
      <c r="AO85" s="34">
        <f>'[2]ธันวาคม 64 '!E85</f>
        <v>5136</v>
      </c>
      <c r="AP85" s="32">
        <f t="shared" si="67"/>
        <v>0</v>
      </c>
      <c r="AQ85" s="33">
        <f>AP85*$S$3</f>
        <v>0</v>
      </c>
    </row>
    <row r="86" spans="1:43" x14ac:dyDescent="0.55000000000000004">
      <c r="A86" s="14">
        <v>108</v>
      </c>
      <c r="B86" s="49" t="s">
        <v>109</v>
      </c>
      <c r="C86" s="42"/>
      <c r="D86" s="43">
        <v>1888080</v>
      </c>
      <c r="E86" s="32">
        <f>'[2]ธันวาคม 63 '!E86</f>
        <v>2176</v>
      </c>
      <c r="F86" s="32"/>
      <c r="G86" s="33"/>
      <c r="H86" s="34">
        <f>'[2]มกราคม 64'!E86</f>
        <v>2180</v>
      </c>
      <c r="I86" s="32">
        <f t="shared" si="50"/>
        <v>4</v>
      </c>
      <c r="J86" s="33">
        <f t="shared" si="51"/>
        <v>20</v>
      </c>
      <c r="K86" s="34">
        <f>'[2]กุมภาพันธ์ 64'!E86</f>
        <v>2185</v>
      </c>
      <c r="L86" s="32">
        <f t="shared" si="52"/>
        <v>5</v>
      </c>
      <c r="M86" s="33">
        <f t="shared" si="54"/>
        <v>25</v>
      </c>
      <c r="N86" s="34">
        <f>'[2]มีนาคม 64'!E86</f>
        <v>2189</v>
      </c>
      <c r="O86" s="32">
        <f t="shared" si="53"/>
        <v>4</v>
      </c>
      <c r="P86" s="33">
        <f t="shared" si="55"/>
        <v>20</v>
      </c>
      <c r="Q86" s="34">
        <f>'[2]เมษายน 64 '!E86</f>
        <v>2189</v>
      </c>
      <c r="R86" s="32">
        <f t="shared" si="56"/>
        <v>0</v>
      </c>
      <c r="S86" s="33">
        <f t="shared" si="57"/>
        <v>0</v>
      </c>
      <c r="T86" s="34">
        <f>'[2]พฤษภาคม 64'!E86</f>
        <v>2189</v>
      </c>
      <c r="U86" s="32">
        <f t="shared" si="58"/>
        <v>0</v>
      </c>
      <c r="V86" s="33">
        <f t="shared" si="59"/>
        <v>0</v>
      </c>
      <c r="W86" s="34">
        <f>'[2]มิถุนายน 64 '!E86</f>
        <v>2189</v>
      </c>
      <c r="X86" s="32">
        <f t="shared" si="60"/>
        <v>0</v>
      </c>
      <c r="Y86" s="33">
        <f>X86*$S$3</f>
        <v>0</v>
      </c>
      <c r="Z86" s="34">
        <f>'[2]กรกฏาคม 64 '!E86</f>
        <v>2189</v>
      </c>
      <c r="AA86" s="32">
        <f t="shared" si="61"/>
        <v>0</v>
      </c>
      <c r="AB86" s="33">
        <f t="shared" si="62"/>
        <v>0</v>
      </c>
      <c r="AC86" s="34">
        <f>'[2]สิงหาคม 64 '!E86</f>
        <v>2189</v>
      </c>
      <c r="AD86" s="32">
        <f t="shared" si="63"/>
        <v>0</v>
      </c>
      <c r="AE86" s="33">
        <f>AD86*$S$3</f>
        <v>0</v>
      </c>
      <c r="AF86" s="34">
        <f>'[2]กันยายน 64 '!E86</f>
        <v>2189</v>
      </c>
      <c r="AG86" s="32">
        <f t="shared" si="64"/>
        <v>0</v>
      </c>
      <c r="AH86" s="33">
        <f>AG86*$S$3</f>
        <v>0</v>
      </c>
      <c r="AI86" s="34">
        <f>'[2]ตุลาคม 64 '!E86</f>
        <v>2189</v>
      </c>
      <c r="AJ86" s="32">
        <f t="shared" si="65"/>
        <v>0</v>
      </c>
      <c r="AK86" s="33">
        <f>AJ86*$S$3</f>
        <v>0</v>
      </c>
      <c r="AL86" s="34">
        <f>'[2]พฤศจิกายน 64'!E86</f>
        <v>2189</v>
      </c>
      <c r="AM86" s="32">
        <f t="shared" si="66"/>
        <v>0</v>
      </c>
      <c r="AN86" s="33">
        <f>AM86*$S$3</f>
        <v>0</v>
      </c>
      <c r="AO86" s="34">
        <f>'[2]ธันวาคม 64 '!E86</f>
        <v>2189</v>
      </c>
      <c r="AP86" s="32">
        <f t="shared" si="67"/>
        <v>0</v>
      </c>
      <c r="AQ86" s="33">
        <f>AP86*$S$3</f>
        <v>0</v>
      </c>
    </row>
    <row r="87" spans="1:43" x14ac:dyDescent="0.55000000000000004">
      <c r="A87" s="14">
        <v>109</v>
      </c>
      <c r="B87" s="49" t="s">
        <v>110</v>
      </c>
      <c r="C87" s="42"/>
      <c r="D87" s="43">
        <v>8518128</v>
      </c>
      <c r="E87" s="32">
        <f>'[2]ธันวาคม 63 '!E87</f>
        <v>790</v>
      </c>
      <c r="F87" s="32"/>
      <c r="G87" s="33"/>
      <c r="H87" s="34">
        <f>'[2]มกราคม 64'!E87</f>
        <v>823</v>
      </c>
      <c r="I87" s="32">
        <f t="shared" si="50"/>
        <v>33</v>
      </c>
      <c r="J87" s="33">
        <f t="shared" si="51"/>
        <v>165</v>
      </c>
      <c r="K87" s="34">
        <f>'[2]กุมภาพันธ์ 64'!E87</f>
        <v>867</v>
      </c>
      <c r="L87" s="32">
        <f t="shared" si="52"/>
        <v>44</v>
      </c>
      <c r="M87" s="33">
        <f t="shared" si="54"/>
        <v>220</v>
      </c>
      <c r="N87" s="34">
        <f>'[2]มีนาคม 64'!E87</f>
        <v>910</v>
      </c>
      <c r="O87" s="32">
        <f t="shared" si="53"/>
        <v>43</v>
      </c>
      <c r="P87" s="33">
        <f t="shared" si="55"/>
        <v>215</v>
      </c>
      <c r="Q87" s="34">
        <f>'[2]เมษายน 64 '!E87</f>
        <v>924</v>
      </c>
      <c r="R87" s="32">
        <f t="shared" si="56"/>
        <v>14</v>
      </c>
      <c r="S87" s="33">
        <f t="shared" si="57"/>
        <v>70</v>
      </c>
      <c r="T87" s="34">
        <f>'[2]พฤษภาคม 64'!E87</f>
        <v>924</v>
      </c>
      <c r="U87" s="32">
        <f t="shared" si="58"/>
        <v>0</v>
      </c>
      <c r="V87" s="33">
        <f t="shared" si="59"/>
        <v>0</v>
      </c>
      <c r="W87" s="34">
        <f>'[2]มิถุนายน 64 '!E87</f>
        <v>924</v>
      </c>
      <c r="X87" s="32">
        <f t="shared" si="60"/>
        <v>0</v>
      </c>
      <c r="Y87" s="33">
        <f>X87*$S$3</f>
        <v>0</v>
      </c>
      <c r="Z87" s="34">
        <f>'[2]กรกฏาคม 64 '!E87</f>
        <v>924</v>
      </c>
      <c r="AA87" s="32">
        <f t="shared" si="61"/>
        <v>0</v>
      </c>
      <c r="AB87" s="33">
        <f t="shared" si="62"/>
        <v>0</v>
      </c>
      <c r="AC87" s="34">
        <f>'[2]สิงหาคม 64 '!E87</f>
        <v>924</v>
      </c>
      <c r="AD87" s="32">
        <f t="shared" si="63"/>
        <v>0</v>
      </c>
      <c r="AE87" s="33">
        <f>AD87*$S$3</f>
        <v>0</v>
      </c>
      <c r="AF87" s="34">
        <f>'[2]กันยายน 64 '!E87</f>
        <v>924</v>
      </c>
      <c r="AG87" s="32">
        <f t="shared" si="64"/>
        <v>0</v>
      </c>
      <c r="AH87" s="33">
        <f>AG87*$S$3</f>
        <v>0</v>
      </c>
      <c r="AI87" s="34">
        <f>'[2]ตุลาคม 64 '!E87</f>
        <v>924</v>
      </c>
      <c r="AJ87" s="32">
        <f t="shared" si="65"/>
        <v>0</v>
      </c>
      <c r="AK87" s="33">
        <f>AJ87*$S$3</f>
        <v>0</v>
      </c>
      <c r="AL87" s="34">
        <f>'[2]พฤศจิกายน 64'!E87</f>
        <v>924</v>
      </c>
      <c r="AM87" s="32">
        <f t="shared" si="66"/>
        <v>0</v>
      </c>
      <c r="AN87" s="33">
        <f>AM87*$S$3</f>
        <v>0</v>
      </c>
      <c r="AO87" s="34">
        <f>'[2]ธันวาคม 64 '!E87</f>
        <v>924</v>
      </c>
      <c r="AP87" s="32">
        <f t="shared" si="67"/>
        <v>0</v>
      </c>
      <c r="AQ87" s="33">
        <f>AP87*$S$3</f>
        <v>0</v>
      </c>
    </row>
    <row r="88" spans="1:43" x14ac:dyDescent="0.55000000000000004">
      <c r="A88" s="14">
        <v>110</v>
      </c>
      <c r="B88" s="49" t="s">
        <v>111</v>
      </c>
      <c r="C88" s="42"/>
      <c r="D88" s="43">
        <v>8821584</v>
      </c>
      <c r="E88" s="32">
        <f>'[2]ธันวาคม 63 '!E88</f>
        <v>2984</v>
      </c>
      <c r="F88" s="32"/>
      <c r="G88" s="33"/>
      <c r="H88" s="34">
        <f>'[2]มกราคม 64'!E88</f>
        <v>3001</v>
      </c>
      <c r="I88" s="32">
        <f t="shared" si="50"/>
        <v>17</v>
      </c>
      <c r="J88" s="33">
        <f t="shared" si="51"/>
        <v>85</v>
      </c>
      <c r="K88" s="34">
        <f>'[2]กุมภาพันธ์ 64'!E88</f>
        <v>3026</v>
      </c>
      <c r="L88" s="32">
        <f t="shared" si="52"/>
        <v>25</v>
      </c>
      <c r="M88" s="33">
        <f t="shared" si="54"/>
        <v>125</v>
      </c>
      <c r="N88" s="34">
        <f>'[2]มีนาคม 64'!E88</f>
        <v>3049</v>
      </c>
      <c r="O88" s="32">
        <f t="shared" si="53"/>
        <v>23</v>
      </c>
      <c r="P88" s="33">
        <f t="shared" si="55"/>
        <v>115</v>
      </c>
      <c r="Q88" s="34">
        <f>'[2]เมษายน 64 '!E88</f>
        <v>3051</v>
      </c>
      <c r="R88" s="32">
        <f t="shared" si="56"/>
        <v>2</v>
      </c>
      <c r="S88" s="33">
        <f t="shared" si="57"/>
        <v>10</v>
      </c>
      <c r="T88" s="34">
        <f>'[2]พฤษภาคม 64'!E88</f>
        <v>3051</v>
      </c>
      <c r="U88" s="32">
        <f t="shared" si="58"/>
        <v>0</v>
      </c>
      <c r="V88" s="33">
        <f t="shared" si="59"/>
        <v>0</v>
      </c>
      <c r="W88" s="34">
        <f>'[2]มิถุนายน 64 '!E88</f>
        <v>3051</v>
      </c>
      <c r="X88" s="32">
        <f t="shared" si="60"/>
        <v>0</v>
      </c>
      <c r="Y88" s="33">
        <f>X88*$S$3</f>
        <v>0</v>
      </c>
      <c r="Z88" s="34">
        <f>'[2]กรกฏาคม 64 '!E88</f>
        <v>3051</v>
      </c>
      <c r="AA88" s="32">
        <f t="shared" si="61"/>
        <v>0</v>
      </c>
      <c r="AB88" s="33">
        <f t="shared" si="62"/>
        <v>0</v>
      </c>
      <c r="AC88" s="34">
        <f>'[2]สิงหาคม 64 '!E88</f>
        <v>3051</v>
      </c>
      <c r="AD88" s="32">
        <f t="shared" si="63"/>
        <v>0</v>
      </c>
      <c r="AE88" s="33">
        <f>AD88*$S$3</f>
        <v>0</v>
      </c>
      <c r="AF88" s="34">
        <f>'[2]กันยายน 64 '!E88</f>
        <v>3051</v>
      </c>
      <c r="AG88" s="32">
        <f t="shared" si="64"/>
        <v>0</v>
      </c>
      <c r="AH88" s="33">
        <f>AG88*$S$3</f>
        <v>0</v>
      </c>
      <c r="AI88" s="34">
        <f>'[2]ตุลาคม 64 '!E88</f>
        <v>3051</v>
      </c>
      <c r="AJ88" s="32">
        <f t="shared" si="65"/>
        <v>0</v>
      </c>
      <c r="AK88" s="33">
        <f>AJ88*$S$3</f>
        <v>0</v>
      </c>
      <c r="AL88" s="34">
        <f>'[2]พฤศจิกายน 64'!E88</f>
        <v>3051</v>
      </c>
      <c r="AM88" s="32">
        <f t="shared" si="66"/>
        <v>0</v>
      </c>
      <c r="AN88" s="33">
        <f>AM88*$S$3</f>
        <v>0</v>
      </c>
      <c r="AO88" s="34">
        <f>'[2]ธันวาคม 64 '!E88</f>
        <v>3051</v>
      </c>
      <c r="AP88" s="32">
        <f t="shared" si="67"/>
        <v>0</v>
      </c>
      <c r="AQ88" s="33">
        <f>AP88*$S$3</f>
        <v>0</v>
      </c>
    </row>
    <row r="89" spans="1:43" x14ac:dyDescent="0.55000000000000004">
      <c r="A89" s="14">
        <v>111</v>
      </c>
      <c r="B89" s="49" t="s">
        <v>112</v>
      </c>
      <c r="C89" s="42"/>
      <c r="D89" s="43">
        <v>103378</v>
      </c>
      <c r="E89" s="32">
        <f>'[2]ธันวาคม 63 '!E89</f>
        <v>8748</v>
      </c>
      <c r="F89" s="32"/>
      <c r="G89" s="33"/>
      <c r="H89" s="34">
        <f>'[2]มกราคม 64'!E89</f>
        <v>8748</v>
      </c>
      <c r="I89" s="32">
        <f t="shared" si="50"/>
        <v>0</v>
      </c>
      <c r="J89" s="33">
        <f t="shared" si="51"/>
        <v>0</v>
      </c>
      <c r="K89" s="34">
        <f>'[2]กุมภาพันธ์ 64'!E89</f>
        <v>8749</v>
      </c>
      <c r="L89" s="32">
        <f t="shared" si="52"/>
        <v>1</v>
      </c>
      <c r="M89" s="33">
        <f t="shared" si="54"/>
        <v>5</v>
      </c>
      <c r="N89" s="34">
        <f>'[2]มีนาคม 64'!E89</f>
        <v>8751</v>
      </c>
      <c r="O89" s="32">
        <f t="shared" si="53"/>
        <v>2</v>
      </c>
      <c r="P89" s="33">
        <f t="shared" si="55"/>
        <v>10</v>
      </c>
      <c r="Q89" s="34">
        <f>'[2]เมษายน 64 '!E89</f>
        <v>8751</v>
      </c>
      <c r="R89" s="32">
        <f t="shared" si="56"/>
        <v>0</v>
      </c>
      <c r="S89" s="33">
        <f t="shared" si="57"/>
        <v>0</v>
      </c>
      <c r="T89" s="34">
        <f>'[2]พฤษภาคม 64'!E89</f>
        <v>8751</v>
      </c>
      <c r="U89" s="32">
        <f t="shared" si="58"/>
        <v>0</v>
      </c>
      <c r="V89" s="33">
        <f t="shared" si="59"/>
        <v>0</v>
      </c>
      <c r="W89" s="34">
        <f>'[2]มิถุนายน 64 '!E89</f>
        <v>8751</v>
      </c>
      <c r="X89" s="32">
        <f t="shared" si="60"/>
        <v>0</v>
      </c>
      <c r="Y89" s="33">
        <f t="shared" ref="Y89:Y104" si="68">X89*$S$3</f>
        <v>0</v>
      </c>
      <c r="Z89" s="34">
        <f>'[2]กรกฏาคม 64 '!E89</f>
        <v>8751</v>
      </c>
      <c r="AA89" s="32">
        <f t="shared" si="61"/>
        <v>0</v>
      </c>
      <c r="AB89" s="33">
        <f t="shared" si="62"/>
        <v>0</v>
      </c>
      <c r="AC89" s="34">
        <f>'[2]สิงหาคม 64 '!E89</f>
        <v>8751</v>
      </c>
      <c r="AD89" s="32">
        <f t="shared" si="63"/>
        <v>0</v>
      </c>
      <c r="AE89" s="33">
        <f t="shared" ref="AE89:AE104" si="69">AD89*$S$3</f>
        <v>0</v>
      </c>
      <c r="AF89" s="34">
        <f>'[2]กันยายน 64 '!E89</f>
        <v>8751</v>
      </c>
      <c r="AG89" s="32">
        <f t="shared" si="64"/>
        <v>0</v>
      </c>
      <c r="AH89" s="33">
        <f t="shared" ref="AH89:AH104" si="70">AG89*$S$3</f>
        <v>0</v>
      </c>
      <c r="AI89" s="34">
        <f>'[2]ตุลาคม 64 '!E89</f>
        <v>8751</v>
      </c>
      <c r="AJ89" s="32">
        <f t="shared" si="65"/>
        <v>0</v>
      </c>
      <c r="AK89" s="33">
        <f t="shared" ref="AK89:AK104" si="71">AJ89*$S$3</f>
        <v>0</v>
      </c>
      <c r="AL89" s="34">
        <f>'[2]พฤศจิกายน 64'!E89</f>
        <v>8751</v>
      </c>
      <c r="AM89" s="32">
        <f t="shared" si="66"/>
        <v>0</v>
      </c>
      <c r="AN89" s="33">
        <f t="shared" ref="AN89:AN104" si="72">AM89*$S$3</f>
        <v>0</v>
      </c>
      <c r="AO89" s="34">
        <f>'[2]ธันวาคม 64 '!E89</f>
        <v>8751</v>
      </c>
      <c r="AP89" s="32">
        <f t="shared" si="67"/>
        <v>0</v>
      </c>
      <c r="AQ89" s="33">
        <f t="shared" ref="AQ89:AQ104" si="73">AP89*$S$3</f>
        <v>0</v>
      </c>
    </row>
    <row r="90" spans="1:43" x14ac:dyDescent="0.55000000000000004">
      <c r="A90" s="14">
        <v>112</v>
      </c>
      <c r="B90" s="49" t="s">
        <v>113</v>
      </c>
      <c r="C90" s="42"/>
      <c r="D90" s="43">
        <v>1409245995</v>
      </c>
      <c r="E90" s="32">
        <f>'[2]ธันวาคม 63 '!E90</f>
        <v>532</v>
      </c>
      <c r="F90" s="32"/>
      <c r="G90" s="33"/>
      <c r="H90" s="34">
        <f>'[2]มกราคม 64'!E90</f>
        <v>545</v>
      </c>
      <c r="I90" s="32">
        <f t="shared" si="50"/>
        <v>13</v>
      </c>
      <c r="J90" s="33">
        <f t="shared" si="51"/>
        <v>65</v>
      </c>
      <c r="K90" s="34">
        <f>'[2]กุมภาพันธ์ 64'!E90</f>
        <v>566</v>
      </c>
      <c r="L90" s="32">
        <f t="shared" si="52"/>
        <v>21</v>
      </c>
      <c r="M90" s="33">
        <f t="shared" si="54"/>
        <v>105</v>
      </c>
      <c r="N90" s="34">
        <f>'[2]มีนาคม 64'!E90</f>
        <v>590</v>
      </c>
      <c r="O90" s="32">
        <f t="shared" si="53"/>
        <v>24</v>
      </c>
      <c r="P90" s="33">
        <f t="shared" si="55"/>
        <v>120</v>
      </c>
      <c r="Q90" s="34">
        <f>'[2]เมษายน 64 '!E90</f>
        <v>591</v>
      </c>
      <c r="R90" s="32">
        <f t="shared" si="56"/>
        <v>1</v>
      </c>
      <c r="S90" s="33">
        <f t="shared" si="57"/>
        <v>5</v>
      </c>
      <c r="T90" s="34">
        <f>'[2]พฤษภาคม 64'!E90</f>
        <v>591</v>
      </c>
      <c r="U90" s="32">
        <f t="shared" si="58"/>
        <v>0</v>
      </c>
      <c r="V90" s="33">
        <f t="shared" si="59"/>
        <v>0</v>
      </c>
      <c r="W90" s="34">
        <f>'[2]มิถุนายน 64 '!E90</f>
        <v>591</v>
      </c>
      <c r="X90" s="32">
        <f t="shared" si="60"/>
        <v>0</v>
      </c>
      <c r="Y90" s="33">
        <f t="shared" si="68"/>
        <v>0</v>
      </c>
      <c r="Z90" s="34">
        <f>'[2]กรกฏาคม 64 '!E90</f>
        <v>591</v>
      </c>
      <c r="AA90" s="32">
        <f t="shared" si="61"/>
        <v>0</v>
      </c>
      <c r="AB90" s="33">
        <f t="shared" si="62"/>
        <v>0</v>
      </c>
      <c r="AC90" s="34">
        <f>'[2]สิงหาคม 64 '!E90</f>
        <v>591</v>
      </c>
      <c r="AD90" s="32">
        <f t="shared" si="63"/>
        <v>0</v>
      </c>
      <c r="AE90" s="33">
        <f t="shared" si="69"/>
        <v>0</v>
      </c>
      <c r="AF90" s="34">
        <f>'[2]กันยายน 64 '!E90</f>
        <v>591</v>
      </c>
      <c r="AG90" s="32">
        <f t="shared" si="64"/>
        <v>0</v>
      </c>
      <c r="AH90" s="33">
        <f t="shared" si="70"/>
        <v>0</v>
      </c>
      <c r="AI90" s="34">
        <f>'[2]ตุลาคม 64 '!E90</f>
        <v>591</v>
      </c>
      <c r="AJ90" s="32">
        <f t="shared" si="65"/>
        <v>0</v>
      </c>
      <c r="AK90" s="33">
        <f t="shared" si="71"/>
        <v>0</v>
      </c>
      <c r="AL90" s="34">
        <f>'[2]พฤศจิกายน 64'!E90</f>
        <v>591</v>
      </c>
      <c r="AM90" s="32">
        <f t="shared" si="66"/>
        <v>0</v>
      </c>
      <c r="AN90" s="33">
        <f t="shared" si="72"/>
        <v>0</v>
      </c>
      <c r="AO90" s="34">
        <f>'[2]ธันวาคม 64 '!E90</f>
        <v>591</v>
      </c>
      <c r="AP90" s="32">
        <f t="shared" si="67"/>
        <v>0</v>
      </c>
      <c r="AQ90" s="33">
        <f t="shared" si="73"/>
        <v>0</v>
      </c>
    </row>
    <row r="91" spans="1:43" x14ac:dyDescent="0.55000000000000004">
      <c r="A91" s="14">
        <v>113</v>
      </c>
      <c r="B91" s="49" t="s">
        <v>114</v>
      </c>
      <c r="C91" s="42"/>
      <c r="D91" s="43" t="s">
        <v>32</v>
      </c>
      <c r="E91" s="32">
        <f>'[2]ธันวาคม 63 '!E91</f>
        <v>1095</v>
      </c>
      <c r="F91" s="32"/>
      <c r="G91" s="33"/>
      <c r="H91" s="34">
        <f>'[2]มกราคม 64'!E91</f>
        <v>1127</v>
      </c>
      <c r="I91" s="32">
        <f t="shared" si="50"/>
        <v>32</v>
      </c>
      <c r="J91" s="33">
        <f t="shared" si="51"/>
        <v>160</v>
      </c>
      <c r="K91" s="34">
        <f>'[2]กุมภาพันธ์ 64'!E91</f>
        <v>1170</v>
      </c>
      <c r="L91" s="32">
        <f t="shared" si="52"/>
        <v>43</v>
      </c>
      <c r="M91" s="33">
        <f t="shared" si="54"/>
        <v>215</v>
      </c>
      <c r="N91" s="34">
        <f>'[2]มีนาคม 64'!E91</f>
        <v>1203</v>
      </c>
      <c r="O91" s="32">
        <f t="shared" si="53"/>
        <v>33</v>
      </c>
      <c r="P91" s="33">
        <f t="shared" si="55"/>
        <v>165</v>
      </c>
      <c r="Q91" s="34">
        <f>'[2]เมษายน 64 '!E91</f>
        <v>1214</v>
      </c>
      <c r="R91" s="32">
        <f t="shared" si="56"/>
        <v>11</v>
      </c>
      <c r="S91" s="33">
        <f t="shared" si="57"/>
        <v>55</v>
      </c>
      <c r="T91" s="34">
        <f>'[2]พฤษภาคม 64'!E91</f>
        <v>1214</v>
      </c>
      <c r="U91" s="32">
        <f t="shared" si="58"/>
        <v>0</v>
      </c>
      <c r="V91" s="33">
        <f t="shared" si="59"/>
        <v>0</v>
      </c>
      <c r="W91" s="34">
        <f>'[2]มิถุนายน 64 '!E91</f>
        <v>1214</v>
      </c>
      <c r="X91" s="32">
        <f t="shared" si="60"/>
        <v>0</v>
      </c>
      <c r="Y91" s="33">
        <f t="shared" si="68"/>
        <v>0</v>
      </c>
      <c r="Z91" s="34">
        <f>'[2]กรกฏาคม 64 '!E91</f>
        <v>1214</v>
      </c>
      <c r="AA91" s="32">
        <f t="shared" si="61"/>
        <v>0</v>
      </c>
      <c r="AB91" s="33">
        <f t="shared" si="62"/>
        <v>0</v>
      </c>
      <c r="AC91" s="34">
        <f>'[2]สิงหาคม 64 '!E91</f>
        <v>1214</v>
      </c>
      <c r="AD91" s="32">
        <f t="shared" si="63"/>
        <v>0</v>
      </c>
      <c r="AE91" s="33">
        <f t="shared" si="69"/>
        <v>0</v>
      </c>
      <c r="AF91" s="34">
        <f>'[2]กันยายน 64 '!E91</f>
        <v>1214</v>
      </c>
      <c r="AG91" s="32">
        <f t="shared" si="64"/>
        <v>0</v>
      </c>
      <c r="AH91" s="33">
        <f t="shared" si="70"/>
        <v>0</v>
      </c>
      <c r="AI91" s="34">
        <f>'[2]ตุลาคม 64 '!E91</f>
        <v>1214</v>
      </c>
      <c r="AJ91" s="32">
        <f t="shared" si="65"/>
        <v>0</v>
      </c>
      <c r="AK91" s="33">
        <f t="shared" si="71"/>
        <v>0</v>
      </c>
      <c r="AL91" s="34">
        <f>'[2]พฤศจิกายน 64'!E91</f>
        <v>1214</v>
      </c>
      <c r="AM91" s="32">
        <f t="shared" si="66"/>
        <v>0</v>
      </c>
      <c r="AN91" s="33">
        <f t="shared" si="72"/>
        <v>0</v>
      </c>
      <c r="AO91" s="34">
        <f>'[2]ธันวาคม 64 '!E91</f>
        <v>1214</v>
      </c>
      <c r="AP91" s="32">
        <f t="shared" si="67"/>
        <v>0</v>
      </c>
      <c r="AQ91" s="33">
        <f t="shared" si="73"/>
        <v>0</v>
      </c>
    </row>
    <row r="92" spans="1:43" x14ac:dyDescent="0.55000000000000004">
      <c r="A92" s="14">
        <v>114</v>
      </c>
      <c r="B92" s="49" t="s">
        <v>115</v>
      </c>
      <c r="C92" s="42"/>
      <c r="D92" s="43">
        <v>2309454</v>
      </c>
      <c r="E92" s="32">
        <f>'[2]ธันวาคม 63 '!E92</f>
        <v>8913</v>
      </c>
      <c r="F92" s="32"/>
      <c r="G92" s="33"/>
      <c r="H92" s="34">
        <f>'[2]มกราคม 64'!E92</f>
        <v>8915</v>
      </c>
      <c r="I92" s="32">
        <f t="shared" si="50"/>
        <v>2</v>
      </c>
      <c r="J92" s="33">
        <f t="shared" si="51"/>
        <v>10</v>
      </c>
      <c r="K92" s="34">
        <f>'[2]กุมภาพันธ์ 64'!E92</f>
        <v>8917</v>
      </c>
      <c r="L92" s="32">
        <f t="shared" si="52"/>
        <v>2</v>
      </c>
      <c r="M92" s="33">
        <f t="shared" si="54"/>
        <v>10</v>
      </c>
      <c r="N92" s="34">
        <f>'[2]มีนาคม 64'!E92</f>
        <v>8920</v>
      </c>
      <c r="O92" s="32">
        <f t="shared" si="53"/>
        <v>3</v>
      </c>
      <c r="P92" s="33">
        <f t="shared" si="55"/>
        <v>15</v>
      </c>
      <c r="Q92" s="34">
        <f>'[2]เมษายน 64 '!E92</f>
        <v>8920</v>
      </c>
      <c r="R92" s="32">
        <f t="shared" si="56"/>
        <v>0</v>
      </c>
      <c r="S92" s="33">
        <f t="shared" si="57"/>
        <v>0</v>
      </c>
      <c r="T92" s="34">
        <f>'[2]พฤษภาคม 64'!E92</f>
        <v>8920</v>
      </c>
      <c r="U92" s="32">
        <f t="shared" si="58"/>
        <v>0</v>
      </c>
      <c r="V92" s="33">
        <f t="shared" si="59"/>
        <v>0</v>
      </c>
      <c r="W92" s="34">
        <f>'[2]มิถุนายน 64 '!E92</f>
        <v>8920</v>
      </c>
      <c r="X92" s="32">
        <f t="shared" si="60"/>
        <v>0</v>
      </c>
      <c r="Y92" s="33">
        <f t="shared" si="68"/>
        <v>0</v>
      </c>
      <c r="Z92" s="34">
        <f>'[2]กรกฏาคม 64 '!E92</f>
        <v>8920</v>
      </c>
      <c r="AA92" s="32">
        <f t="shared" si="61"/>
        <v>0</v>
      </c>
      <c r="AB92" s="33">
        <f t="shared" si="62"/>
        <v>0</v>
      </c>
      <c r="AC92" s="34">
        <f>'[2]สิงหาคม 64 '!E92</f>
        <v>8920</v>
      </c>
      <c r="AD92" s="32">
        <f t="shared" si="63"/>
        <v>0</v>
      </c>
      <c r="AE92" s="33">
        <f t="shared" si="69"/>
        <v>0</v>
      </c>
      <c r="AF92" s="34">
        <f>'[2]กันยายน 64 '!E92</f>
        <v>8920</v>
      </c>
      <c r="AG92" s="32">
        <f t="shared" si="64"/>
        <v>0</v>
      </c>
      <c r="AH92" s="33">
        <f t="shared" si="70"/>
        <v>0</v>
      </c>
      <c r="AI92" s="34">
        <f>'[2]ตุลาคม 64 '!E92</f>
        <v>8920</v>
      </c>
      <c r="AJ92" s="32">
        <f t="shared" si="65"/>
        <v>0</v>
      </c>
      <c r="AK92" s="33">
        <f t="shared" si="71"/>
        <v>0</v>
      </c>
      <c r="AL92" s="34">
        <f>'[2]พฤศจิกายน 64'!E92</f>
        <v>8920</v>
      </c>
      <c r="AM92" s="32">
        <f t="shared" si="66"/>
        <v>0</v>
      </c>
      <c r="AN92" s="33">
        <f t="shared" si="72"/>
        <v>0</v>
      </c>
      <c r="AO92" s="34">
        <f>'[2]ธันวาคม 64 '!E92</f>
        <v>8920</v>
      </c>
      <c r="AP92" s="32">
        <f t="shared" si="67"/>
        <v>0</v>
      </c>
      <c r="AQ92" s="33">
        <f t="shared" si="73"/>
        <v>0</v>
      </c>
    </row>
    <row r="93" spans="1:43" x14ac:dyDescent="0.55000000000000004">
      <c r="A93" s="14">
        <v>115</v>
      </c>
      <c r="B93" s="49" t="s">
        <v>116</v>
      </c>
      <c r="C93" s="42"/>
      <c r="D93" s="43">
        <v>1409246282</v>
      </c>
      <c r="E93" s="32">
        <f>'[2]ธันวาคม 63 '!E93</f>
        <v>559</v>
      </c>
      <c r="F93" s="32"/>
      <c r="G93" s="33"/>
      <c r="H93" s="34">
        <f>'[2]มกราคม 64'!E93</f>
        <v>567</v>
      </c>
      <c r="I93" s="32">
        <f t="shared" si="50"/>
        <v>8</v>
      </c>
      <c r="J93" s="33">
        <f t="shared" si="51"/>
        <v>40</v>
      </c>
      <c r="K93" s="34">
        <f>'[2]กุมภาพันธ์ 64'!E93</f>
        <v>579</v>
      </c>
      <c r="L93" s="32">
        <f t="shared" si="52"/>
        <v>12</v>
      </c>
      <c r="M93" s="33">
        <f t="shared" si="54"/>
        <v>60</v>
      </c>
      <c r="N93" s="34">
        <f>'[2]มีนาคม 64'!E93</f>
        <v>591</v>
      </c>
      <c r="O93" s="32">
        <f t="shared" si="53"/>
        <v>12</v>
      </c>
      <c r="P93" s="33">
        <f t="shared" si="55"/>
        <v>60</v>
      </c>
      <c r="Q93" s="34">
        <f>'[2]เมษายน 64 '!E93</f>
        <v>592</v>
      </c>
      <c r="R93" s="32">
        <f t="shared" si="56"/>
        <v>1</v>
      </c>
      <c r="S93" s="33">
        <f t="shared" si="57"/>
        <v>5</v>
      </c>
      <c r="T93" s="34">
        <f>'[2]พฤษภาคม 64'!E93</f>
        <v>592</v>
      </c>
      <c r="U93" s="32">
        <f t="shared" si="58"/>
        <v>0</v>
      </c>
      <c r="V93" s="33">
        <f t="shared" si="59"/>
        <v>0</v>
      </c>
      <c r="W93" s="34">
        <f>'[2]มิถุนายน 64 '!E93</f>
        <v>592</v>
      </c>
      <c r="X93" s="32">
        <f t="shared" si="60"/>
        <v>0</v>
      </c>
      <c r="Y93" s="33">
        <f t="shared" si="68"/>
        <v>0</v>
      </c>
      <c r="Z93" s="34">
        <f>'[2]กรกฏาคม 64 '!E93</f>
        <v>592</v>
      </c>
      <c r="AA93" s="32">
        <f t="shared" si="61"/>
        <v>0</v>
      </c>
      <c r="AB93" s="33">
        <f t="shared" si="62"/>
        <v>0</v>
      </c>
      <c r="AC93" s="34">
        <f>'[2]สิงหาคม 64 '!E93</f>
        <v>592</v>
      </c>
      <c r="AD93" s="32">
        <f t="shared" si="63"/>
        <v>0</v>
      </c>
      <c r="AE93" s="33">
        <f t="shared" si="69"/>
        <v>0</v>
      </c>
      <c r="AF93" s="34">
        <f>'[2]กันยายน 64 '!E93</f>
        <v>592</v>
      </c>
      <c r="AG93" s="32">
        <f t="shared" si="64"/>
        <v>0</v>
      </c>
      <c r="AH93" s="33">
        <f t="shared" si="70"/>
        <v>0</v>
      </c>
      <c r="AI93" s="34">
        <f>'[2]ตุลาคม 64 '!E93</f>
        <v>592</v>
      </c>
      <c r="AJ93" s="32">
        <f t="shared" si="65"/>
        <v>0</v>
      </c>
      <c r="AK93" s="33">
        <f t="shared" si="71"/>
        <v>0</v>
      </c>
      <c r="AL93" s="34">
        <f>'[2]พฤศจิกายน 64'!E93</f>
        <v>592</v>
      </c>
      <c r="AM93" s="32">
        <f t="shared" si="66"/>
        <v>0</v>
      </c>
      <c r="AN93" s="33">
        <f t="shared" si="72"/>
        <v>0</v>
      </c>
      <c r="AO93" s="34">
        <f>'[2]ธันวาคม 64 '!E93</f>
        <v>592</v>
      </c>
      <c r="AP93" s="32">
        <f t="shared" si="67"/>
        <v>0</v>
      </c>
      <c r="AQ93" s="33">
        <f t="shared" si="73"/>
        <v>0</v>
      </c>
    </row>
    <row r="94" spans="1:43" x14ac:dyDescent="0.55000000000000004">
      <c r="A94" s="14">
        <v>116</v>
      </c>
      <c r="B94" s="49" t="s">
        <v>117</v>
      </c>
      <c r="C94" s="42"/>
      <c r="D94" s="43">
        <v>8114128</v>
      </c>
      <c r="E94" s="32">
        <f>'[2]ธันวาคม 63 '!E94</f>
        <v>25</v>
      </c>
      <c r="F94" s="32"/>
      <c r="G94" s="33"/>
      <c r="H94" s="34">
        <f>'[2]มกราคม 64'!E94</f>
        <v>25</v>
      </c>
      <c r="I94" s="32">
        <f t="shared" si="50"/>
        <v>0</v>
      </c>
      <c r="J94" s="33">
        <f t="shared" si="51"/>
        <v>0</v>
      </c>
      <c r="K94" s="34">
        <f>'[2]กุมภาพันธ์ 64'!E94</f>
        <v>25</v>
      </c>
      <c r="L94" s="32">
        <f t="shared" si="52"/>
        <v>0</v>
      </c>
      <c r="M94" s="33">
        <f t="shared" si="54"/>
        <v>0</v>
      </c>
      <c r="N94" s="34">
        <f>'[2]มีนาคม 64'!E94</f>
        <v>25</v>
      </c>
      <c r="O94" s="32">
        <f t="shared" si="53"/>
        <v>0</v>
      </c>
      <c r="P94" s="33">
        <f t="shared" si="55"/>
        <v>0</v>
      </c>
      <c r="Q94" s="34">
        <f>'[2]เมษายน 64 '!E94</f>
        <v>25</v>
      </c>
      <c r="R94" s="32">
        <f t="shared" si="56"/>
        <v>0</v>
      </c>
      <c r="S94" s="33">
        <f t="shared" si="57"/>
        <v>0</v>
      </c>
      <c r="T94" s="34">
        <f>'[2]พฤษภาคม 64'!E94</f>
        <v>25</v>
      </c>
      <c r="U94" s="32">
        <f t="shared" si="58"/>
        <v>0</v>
      </c>
      <c r="V94" s="33">
        <f t="shared" si="59"/>
        <v>0</v>
      </c>
      <c r="W94" s="34">
        <f>'[2]มิถุนายน 64 '!E94</f>
        <v>25</v>
      </c>
      <c r="X94" s="32">
        <f t="shared" si="60"/>
        <v>0</v>
      </c>
      <c r="Y94" s="33">
        <f t="shared" si="68"/>
        <v>0</v>
      </c>
      <c r="Z94" s="34">
        <f>'[2]กรกฏาคม 64 '!E94</f>
        <v>25</v>
      </c>
      <c r="AA94" s="32">
        <f t="shared" si="61"/>
        <v>0</v>
      </c>
      <c r="AB94" s="33">
        <f t="shared" si="62"/>
        <v>0</v>
      </c>
      <c r="AC94" s="34">
        <f>'[2]สิงหาคม 64 '!E94</f>
        <v>25</v>
      </c>
      <c r="AD94" s="32">
        <f t="shared" si="63"/>
        <v>0</v>
      </c>
      <c r="AE94" s="33">
        <f t="shared" si="69"/>
        <v>0</v>
      </c>
      <c r="AF94" s="34">
        <f>'[2]กันยายน 64 '!E94</f>
        <v>25</v>
      </c>
      <c r="AG94" s="32">
        <f t="shared" si="64"/>
        <v>0</v>
      </c>
      <c r="AH94" s="33">
        <f t="shared" si="70"/>
        <v>0</v>
      </c>
      <c r="AI94" s="34">
        <f>'[2]ตุลาคม 64 '!E94</f>
        <v>25</v>
      </c>
      <c r="AJ94" s="32">
        <f t="shared" si="65"/>
        <v>0</v>
      </c>
      <c r="AK94" s="33">
        <f t="shared" si="71"/>
        <v>0</v>
      </c>
      <c r="AL94" s="34">
        <f>'[2]พฤศจิกายน 64'!E94</f>
        <v>25</v>
      </c>
      <c r="AM94" s="32">
        <f t="shared" si="66"/>
        <v>0</v>
      </c>
      <c r="AN94" s="33">
        <f t="shared" si="72"/>
        <v>0</v>
      </c>
      <c r="AO94" s="34">
        <f>'[2]ธันวาคม 64 '!E94</f>
        <v>25</v>
      </c>
      <c r="AP94" s="32">
        <f t="shared" si="67"/>
        <v>0</v>
      </c>
      <c r="AQ94" s="33">
        <f t="shared" si="73"/>
        <v>0</v>
      </c>
    </row>
    <row r="95" spans="1:43" x14ac:dyDescent="0.55000000000000004">
      <c r="A95" s="14">
        <v>117</v>
      </c>
      <c r="B95" s="49" t="s">
        <v>118</v>
      </c>
      <c r="C95" s="42"/>
      <c r="D95" s="43" t="s">
        <v>32</v>
      </c>
      <c r="E95" s="32">
        <f>'[2]ธันวาคม 63 '!E95</f>
        <v>2308</v>
      </c>
      <c r="F95" s="32"/>
      <c r="G95" s="33"/>
      <c r="H95" s="34">
        <f>'[2]มกราคม 64'!E95</f>
        <v>2312</v>
      </c>
      <c r="I95" s="32">
        <f t="shared" si="50"/>
        <v>4</v>
      </c>
      <c r="J95" s="33">
        <f t="shared" si="51"/>
        <v>20</v>
      </c>
      <c r="K95" s="34">
        <f>'[2]กุมภาพันธ์ 64'!E95</f>
        <v>2318</v>
      </c>
      <c r="L95" s="32">
        <f t="shared" si="52"/>
        <v>6</v>
      </c>
      <c r="M95" s="33">
        <f t="shared" si="54"/>
        <v>30</v>
      </c>
      <c r="N95" s="34">
        <f>'[2]มีนาคม 64'!E95</f>
        <v>2327</v>
      </c>
      <c r="O95" s="32">
        <f t="shared" si="53"/>
        <v>9</v>
      </c>
      <c r="P95" s="33">
        <f t="shared" si="55"/>
        <v>45</v>
      </c>
      <c r="Q95" s="34">
        <f>'[2]เมษายน 64 '!E95</f>
        <v>2327</v>
      </c>
      <c r="R95" s="32">
        <f t="shared" si="56"/>
        <v>0</v>
      </c>
      <c r="S95" s="33">
        <f t="shared" si="57"/>
        <v>0</v>
      </c>
      <c r="T95" s="34">
        <f>'[2]พฤษภาคม 64'!E95</f>
        <v>2327</v>
      </c>
      <c r="U95" s="32">
        <f t="shared" si="58"/>
        <v>0</v>
      </c>
      <c r="V95" s="33">
        <f t="shared" si="59"/>
        <v>0</v>
      </c>
      <c r="W95" s="34">
        <f>'[2]มิถุนายน 64 '!E95</f>
        <v>2327</v>
      </c>
      <c r="X95" s="32">
        <f t="shared" si="60"/>
        <v>0</v>
      </c>
      <c r="Y95" s="33">
        <f t="shared" si="68"/>
        <v>0</v>
      </c>
      <c r="Z95" s="34">
        <f>'[2]กรกฏาคม 64 '!E95</f>
        <v>2327</v>
      </c>
      <c r="AA95" s="32">
        <f t="shared" si="61"/>
        <v>0</v>
      </c>
      <c r="AB95" s="33">
        <f t="shared" si="62"/>
        <v>0</v>
      </c>
      <c r="AC95" s="34">
        <f>'[2]สิงหาคม 64 '!E95</f>
        <v>2327</v>
      </c>
      <c r="AD95" s="32">
        <f t="shared" si="63"/>
        <v>0</v>
      </c>
      <c r="AE95" s="33">
        <f t="shared" si="69"/>
        <v>0</v>
      </c>
      <c r="AF95" s="34">
        <f>'[2]กันยายน 64 '!E95</f>
        <v>2327</v>
      </c>
      <c r="AG95" s="32">
        <f t="shared" si="64"/>
        <v>0</v>
      </c>
      <c r="AH95" s="33">
        <f t="shared" si="70"/>
        <v>0</v>
      </c>
      <c r="AI95" s="34">
        <f>'[2]ตุลาคม 64 '!E95</f>
        <v>2327</v>
      </c>
      <c r="AJ95" s="32">
        <f t="shared" si="65"/>
        <v>0</v>
      </c>
      <c r="AK95" s="33">
        <f t="shared" si="71"/>
        <v>0</v>
      </c>
      <c r="AL95" s="34">
        <f>'[2]พฤศจิกายน 64'!E95</f>
        <v>2327</v>
      </c>
      <c r="AM95" s="32">
        <f t="shared" si="66"/>
        <v>0</v>
      </c>
      <c r="AN95" s="33">
        <f t="shared" si="72"/>
        <v>0</v>
      </c>
      <c r="AO95" s="34">
        <f>'[2]ธันวาคม 64 '!E95</f>
        <v>2327</v>
      </c>
      <c r="AP95" s="32">
        <f t="shared" si="67"/>
        <v>0</v>
      </c>
      <c r="AQ95" s="33">
        <f t="shared" si="73"/>
        <v>0</v>
      </c>
    </row>
    <row r="96" spans="1:43" x14ac:dyDescent="0.55000000000000004">
      <c r="A96" s="14">
        <v>118</v>
      </c>
      <c r="B96" s="49" t="s">
        <v>119</v>
      </c>
      <c r="C96" s="42"/>
      <c r="D96" s="43">
        <v>527259</v>
      </c>
      <c r="E96" s="32">
        <f>'[2]ธันวาคม 63 '!E96</f>
        <v>2912</v>
      </c>
      <c r="F96" s="32"/>
      <c r="G96" s="33"/>
      <c r="H96" s="34">
        <f>'[2]มกราคม 64'!E96</f>
        <v>2912</v>
      </c>
      <c r="I96" s="32">
        <f t="shared" si="50"/>
        <v>0</v>
      </c>
      <c r="J96" s="33">
        <f t="shared" si="51"/>
        <v>0</v>
      </c>
      <c r="K96" s="34">
        <f>'[2]กุมภาพันธ์ 64'!E96</f>
        <v>2912</v>
      </c>
      <c r="L96" s="32">
        <f t="shared" si="52"/>
        <v>0</v>
      </c>
      <c r="M96" s="33">
        <f t="shared" si="54"/>
        <v>0</v>
      </c>
      <c r="N96" s="34">
        <f>'[2]มีนาคม 64'!E96</f>
        <v>2912</v>
      </c>
      <c r="O96" s="32">
        <f t="shared" si="53"/>
        <v>0</v>
      </c>
      <c r="P96" s="33">
        <f t="shared" si="55"/>
        <v>0</v>
      </c>
      <c r="Q96" s="34">
        <f>'[2]เมษายน 64 '!E96</f>
        <v>2912</v>
      </c>
      <c r="R96" s="32">
        <f t="shared" si="56"/>
        <v>0</v>
      </c>
      <c r="S96" s="33">
        <f t="shared" si="57"/>
        <v>0</v>
      </c>
      <c r="T96" s="34">
        <f>'[2]พฤษภาคม 64'!E96</f>
        <v>2912</v>
      </c>
      <c r="U96" s="32">
        <f t="shared" si="58"/>
        <v>0</v>
      </c>
      <c r="V96" s="33">
        <f t="shared" si="59"/>
        <v>0</v>
      </c>
      <c r="W96" s="34">
        <f>'[2]มิถุนายน 64 '!E96</f>
        <v>2912</v>
      </c>
      <c r="X96" s="32">
        <f t="shared" si="60"/>
        <v>0</v>
      </c>
      <c r="Y96" s="33">
        <f t="shared" si="68"/>
        <v>0</v>
      </c>
      <c r="Z96" s="34">
        <f>'[2]กรกฏาคม 64 '!E96</f>
        <v>2912</v>
      </c>
      <c r="AA96" s="32">
        <f t="shared" si="61"/>
        <v>0</v>
      </c>
      <c r="AB96" s="33">
        <f t="shared" si="62"/>
        <v>0</v>
      </c>
      <c r="AC96" s="34">
        <f>'[2]สิงหาคม 64 '!E96</f>
        <v>2912</v>
      </c>
      <c r="AD96" s="32">
        <f t="shared" si="63"/>
        <v>0</v>
      </c>
      <c r="AE96" s="33">
        <f t="shared" si="69"/>
        <v>0</v>
      </c>
      <c r="AF96" s="34">
        <f>'[2]กันยายน 64 '!E96</f>
        <v>2912</v>
      </c>
      <c r="AG96" s="32">
        <f t="shared" si="64"/>
        <v>0</v>
      </c>
      <c r="AH96" s="33">
        <f t="shared" si="70"/>
        <v>0</v>
      </c>
      <c r="AI96" s="34">
        <f>'[2]ตุลาคม 64 '!E96</f>
        <v>2912</v>
      </c>
      <c r="AJ96" s="32">
        <f t="shared" si="65"/>
        <v>0</v>
      </c>
      <c r="AK96" s="33">
        <f t="shared" si="71"/>
        <v>0</v>
      </c>
      <c r="AL96" s="34">
        <f>'[2]พฤศจิกายน 64'!E96</f>
        <v>2912</v>
      </c>
      <c r="AM96" s="32">
        <f t="shared" si="66"/>
        <v>0</v>
      </c>
      <c r="AN96" s="33">
        <f t="shared" si="72"/>
        <v>0</v>
      </c>
      <c r="AO96" s="34">
        <f>'[2]ธันวาคม 64 '!E96</f>
        <v>2912</v>
      </c>
      <c r="AP96" s="32">
        <f t="shared" si="67"/>
        <v>0</v>
      </c>
      <c r="AQ96" s="33">
        <f t="shared" si="73"/>
        <v>0</v>
      </c>
    </row>
    <row r="97" spans="1:43" x14ac:dyDescent="0.55000000000000004">
      <c r="A97" s="14">
        <v>119</v>
      </c>
      <c r="B97" s="49" t="s">
        <v>120</v>
      </c>
      <c r="C97" s="42"/>
      <c r="D97" s="43">
        <v>141210519</v>
      </c>
      <c r="E97" s="32">
        <f>'[2]ธันวาคม 63 '!E97</f>
        <v>668</v>
      </c>
      <c r="F97" s="32"/>
      <c r="G97" s="33"/>
      <c r="H97" s="34">
        <f>'[2]มกราคม 64'!E97</f>
        <v>689</v>
      </c>
      <c r="I97" s="32">
        <f t="shared" si="50"/>
        <v>21</v>
      </c>
      <c r="J97" s="33">
        <f t="shared" si="51"/>
        <v>105</v>
      </c>
      <c r="K97" s="34">
        <f>'[2]กุมภาพันธ์ 64'!E97</f>
        <v>722</v>
      </c>
      <c r="L97" s="32">
        <f t="shared" si="52"/>
        <v>33</v>
      </c>
      <c r="M97" s="33">
        <f t="shared" si="54"/>
        <v>165</v>
      </c>
      <c r="N97" s="34">
        <f>'[2]มีนาคม 64'!E97</f>
        <v>757</v>
      </c>
      <c r="O97" s="32">
        <f t="shared" si="53"/>
        <v>35</v>
      </c>
      <c r="P97" s="33">
        <f t="shared" si="55"/>
        <v>175</v>
      </c>
      <c r="Q97" s="34">
        <f>'[2]เมษายน 64 '!E97</f>
        <v>762</v>
      </c>
      <c r="R97" s="32">
        <f t="shared" si="56"/>
        <v>5</v>
      </c>
      <c r="S97" s="33">
        <f t="shared" si="57"/>
        <v>25</v>
      </c>
      <c r="T97" s="34">
        <f>'[2]พฤษภาคม 64'!E97</f>
        <v>762</v>
      </c>
      <c r="U97" s="32">
        <f t="shared" si="58"/>
        <v>0</v>
      </c>
      <c r="V97" s="33">
        <f t="shared" si="59"/>
        <v>0</v>
      </c>
      <c r="W97" s="34">
        <f>'[2]มิถุนายน 64 '!E97</f>
        <v>762</v>
      </c>
      <c r="X97" s="32">
        <f t="shared" si="60"/>
        <v>0</v>
      </c>
      <c r="Y97" s="33">
        <f t="shared" si="68"/>
        <v>0</v>
      </c>
      <c r="Z97" s="34">
        <f>'[2]กรกฏาคม 64 '!E97</f>
        <v>762</v>
      </c>
      <c r="AA97" s="32">
        <f t="shared" si="61"/>
        <v>0</v>
      </c>
      <c r="AB97" s="33">
        <f t="shared" si="62"/>
        <v>0</v>
      </c>
      <c r="AC97" s="34">
        <f>'[2]สิงหาคม 64 '!E97</f>
        <v>762</v>
      </c>
      <c r="AD97" s="32">
        <f t="shared" si="63"/>
        <v>0</v>
      </c>
      <c r="AE97" s="33">
        <f t="shared" si="69"/>
        <v>0</v>
      </c>
      <c r="AF97" s="34">
        <f>'[2]กันยายน 64 '!E97</f>
        <v>762</v>
      </c>
      <c r="AG97" s="32">
        <f t="shared" si="64"/>
        <v>0</v>
      </c>
      <c r="AH97" s="33">
        <f t="shared" si="70"/>
        <v>0</v>
      </c>
      <c r="AI97" s="34">
        <f>'[2]ตุลาคม 64 '!E97</f>
        <v>762</v>
      </c>
      <c r="AJ97" s="32">
        <f t="shared" si="65"/>
        <v>0</v>
      </c>
      <c r="AK97" s="33">
        <f t="shared" si="71"/>
        <v>0</v>
      </c>
      <c r="AL97" s="34">
        <f>'[2]พฤศจิกายน 64'!E97</f>
        <v>762</v>
      </c>
      <c r="AM97" s="32">
        <f t="shared" si="66"/>
        <v>0</v>
      </c>
      <c r="AN97" s="33">
        <f t="shared" si="72"/>
        <v>0</v>
      </c>
      <c r="AO97" s="34">
        <f>'[2]ธันวาคม 64 '!E97</f>
        <v>762</v>
      </c>
      <c r="AP97" s="32">
        <f t="shared" si="67"/>
        <v>0</v>
      </c>
      <c r="AQ97" s="33">
        <f t="shared" si="73"/>
        <v>0</v>
      </c>
    </row>
    <row r="98" spans="1:43" x14ac:dyDescent="0.55000000000000004">
      <c r="A98" s="14">
        <v>120</v>
      </c>
      <c r="B98" s="49" t="s">
        <v>121</v>
      </c>
      <c r="C98" s="42"/>
      <c r="D98" s="43" t="s">
        <v>32</v>
      </c>
      <c r="E98" s="32">
        <f>'[2]ธันวาคม 63 '!E98</f>
        <v>1355</v>
      </c>
      <c r="F98" s="32"/>
      <c r="G98" s="33"/>
      <c r="H98" s="34">
        <f>'[2]มกราคม 64'!E98</f>
        <v>1355</v>
      </c>
      <c r="I98" s="32">
        <f t="shared" si="50"/>
        <v>0</v>
      </c>
      <c r="J98" s="33">
        <f t="shared" si="51"/>
        <v>0</v>
      </c>
      <c r="K98" s="34">
        <f>'[2]กุมภาพันธ์ 64'!E98</f>
        <v>1357</v>
      </c>
      <c r="L98" s="32">
        <f t="shared" si="52"/>
        <v>2</v>
      </c>
      <c r="M98" s="33">
        <f t="shared" si="54"/>
        <v>10</v>
      </c>
      <c r="N98" s="34">
        <f>'[2]มีนาคม 64'!E98</f>
        <v>1357</v>
      </c>
      <c r="O98" s="32">
        <f t="shared" si="53"/>
        <v>0</v>
      </c>
      <c r="P98" s="33">
        <f t="shared" si="55"/>
        <v>0</v>
      </c>
      <c r="Q98" s="34">
        <f>'[2]เมษายน 64 '!E98</f>
        <v>1357</v>
      </c>
      <c r="R98" s="32">
        <f t="shared" si="56"/>
        <v>0</v>
      </c>
      <c r="S98" s="33">
        <f t="shared" si="57"/>
        <v>0</v>
      </c>
      <c r="T98" s="34">
        <f>'[2]พฤษภาคม 64'!E98</f>
        <v>1357</v>
      </c>
      <c r="U98" s="32">
        <f t="shared" si="58"/>
        <v>0</v>
      </c>
      <c r="V98" s="33">
        <f t="shared" si="59"/>
        <v>0</v>
      </c>
      <c r="W98" s="34">
        <f>'[2]มิถุนายน 64 '!E98</f>
        <v>1357</v>
      </c>
      <c r="X98" s="32">
        <f t="shared" si="60"/>
        <v>0</v>
      </c>
      <c r="Y98" s="33">
        <f t="shared" si="68"/>
        <v>0</v>
      </c>
      <c r="Z98" s="34">
        <f>'[2]กรกฏาคม 64 '!E98</f>
        <v>1357</v>
      </c>
      <c r="AA98" s="32">
        <f t="shared" si="61"/>
        <v>0</v>
      </c>
      <c r="AB98" s="33">
        <f t="shared" si="62"/>
        <v>0</v>
      </c>
      <c r="AC98" s="34">
        <f>'[2]สิงหาคม 64 '!E98</f>
        <v>1357</v>
      </c>
      <c r="AD98" s="32">
        <f t="shared" si="63"/>
        <v>0</v>
      </c>
      <c r="AE98" s="33">
        <f t="shared" si="69"/>
        <v>0</v>
      </c>
      <c r="AF98" s="34">
        <f>'[2]กันยายน 64 '!E98</f>
        <v>1357</v>
      </c>
      <c r="AG98" s="32">
        <f t="shared" si="64"/>
        <v>0</v>
      </c>
      <c r="AH98" s="33">
        <f t="shared" si="70"/>
        <v>0</v>
      </c>
      <c r="AI98" s="34">
        <f>'[2]ตุลาคม 64 '!E98</f>
        <v>1357</v>
      </c>
      <c r="AJ98" s="32">
        <f t="shared" si="65"/>
        <v>0</v>
      </c>
      <c r="AK98" s="33">
        <f t="shared" si="71"/>
        <v>0</v>
      </c>
      <c r="AL98" s="34">
        <f>'[2]พฤศจิกายน 64'!E98</f>
        <v>1357</v>
      </c>
      <c r="AM98" s="32">
        <f t="shared" si="66"/>
        <v>0</v>
      </c>
      <c r="AN98" s="33">
        <f t="shared" si="72"/>
        <v>0</v>
      </c>
      <c r="AO98" s="34">
        <f>'[2]ธันวาคม 64 '!E98</f>
        <v>1357</v>
      </c>
      <c r="AP98" s="32">
        <f t="shared" si="67"/>
        <v>0</v>
      </c>
      <c r="AQ98" s="33">
        <f t="shared" si="73"/>
        <v>0</v>
      </c>
    </row>
    <row r="99" spans="1:43" x14ac:dyDescent="0.55000000000000004">
      <c r="A99" s="14">
        <v>121</v>
      </c>
      <c r="B99" s="49" t="s">
        <v>122</v>
      </c>
      <c r="C99" s="42"/>
      <c r="D99" s="43">
        <v>140880504</v>
      </c>
      <c r="E99" s="32">
        <f>'[2]ธันวาคม 63 '!E99</f>
        <v>1389</v>
      </c>
      <c r="F99" s="32"/>
      <c r="G99" s="33"/>
      <c r="H99" s="34">
        <f>'[2]มกราคม 64'!E99</f>
        <v>1412</v>
      </c>
      <c r="I99" s="32">
        <f t="shared" si="50"/>
        <v>23</v>
      </c>
      <c r="J99" s="33">
        <f t="shared" si="51"/>
        <v>115</v>
      </c>
      <c r="K99" s="34">
        <f>'[2]กุมภาพันธ์ 64'!E99</f>
        <v>1438</v>
      </c>
      <c r="L99" s="32">
        <f t="shared" si="52"/>
        <v>26</v>
      </c>
      <c r="M99" s="33">
        <f t="shared" si="54"/>
        <v>130</v>
      </c>
      <c r="N99" s="34">
        <f>'[2]มีนาคม 64'!E99</f>
        <v>1468</v>
      </c>
      <c r="O99" s="32">
        <f t="shared" si="53"/>
        <v>30</v>
      </c>
      <c r="P99" s="33">
        <f t="shared" si="55"/>
        <v>150</v>
      </c>
      <c r="Q99" s="34">
        <f>'[2]เมษายน 64 '!E99</f>
        <v>1474</v>
      </c>
      <c r="R99" s="32">
        <f t="shared" si="56"/>
        <v>6</v>
      </c>
      <c r="S99" s="33">
        <f t="shared" si="57"/>
        <v>30</v>
      </c>
      <c r="T99" s="34">
        <f>'[2]พฤษภาคม 64'!E99</f>
        <v>1474</v>
      </c>
      <c r="U99" s="32">
        <f t="shared" si="58"/>
        <v>0</v>
      </c>
      <c r="V99" s="33">
        <f t="shared" si="59"/>
        <v>0</v>
      </c>
      <c r="W99" s="34">
        <f>'[2]มิถุนายน 64 '!E99</f>
        <v>1474</v>
      </c>
      <c r="X99" s="32">
        <f t="shared" si="60"/>
        <v>0</v>
      </c>
      <c r="Y99" s="33">
        <f t="shared" si="68"/>
        <v>0</v>
      </c>
      <c r="Z99" s="34">
        <f>'[2]กรกฏาคม 64 '!E99</f>
        <v>1474</v>
      </c>
      <c r="AA99" s="32">
        <f t="shared" si="61"/>
        <v>0</v>
      </c>
      <c r="AB99" s="33">
        <f t="shared" si="62"/>
        <v>0</v>
      </c>
      <c r="AC99" s="34">
        <f>'[2]สิงหาคม 64 '!E99</f>
        <v>1474</v>
      </c>
      <c r="AD99" s="32">
        <f t="shared" si="63"/>
        <v>0</v>
      </c>
      <c r="AE99" s="33">
        <f t="shared" si="69"/>
        <v>0</v>
      </c>
      <c r="AF99" s="34">
        <f>'[2]กันยายน 64 '!E99</f>
        <v>1474</v>
      </c>
      <c r="AG99" s="32">
        <f t="shared" si="64"/>
        <v>0</v>
      </c>
      <c r="AH99" s="33">
        <f t="shared" si="70"/>
        <v>0</v>
      </c>
      <c r="AI99" s="34">
        <f>'[2]ตุลาคม 64 '!E99</f>
        <v>1474</v>
      </c>
      <c r="AJ99" s="32">
        <f t="shared" si="65"/>
        <v>0</v>
      </c>
      <c r="AK99" s="33">
        <f t="shared" si="71"/>
        <v>0</v>
      </c>
      <c r="AL99" s="34">
        <f>'[2]พฤศจิกายน 64'!E99</f>
        <v>1474</v>
      </c>
      <c r="AM99" s="32">
        <f t="shared" si="66"/>
        <v>0</v>
      </c>
      <c r="AN99" s="33">
        <f t="shared" si="72"/>
        <v>0</v>
      </c>
      <c r="AO99" s="34">
        <f>'[2]ธันวาคม 64 '!E99</f>
        <v>1474</v>
      </c>
      <c r="AP99" s="32">
        <f t="shared" si="67"/>
        <v>0</v>
      </c>
      <c r="AQ99" s="33">
        <f t="shared" si="73"/>
        <v>0</v>
      </c>
    </row>
    <row r="100" spans="1:43" x14ac:dyDescent="0.55000000000000004">
      <c r="A100" s="14">
        <v>122</v>
      </c>
      <c r="B100" s="49" t="s">
        <v>123</v>
      </c>
      <c r="C100" s="42"/>
      <c r="D100" s="43">
        <v>150904909</v>
      </c>
      <c r="E100" s="32">
        <f>'[2]ธันวาคม 63 '!E100</f>
        <v>552</v>
      </c>
      <c r="F100" s="32"/>
      <c r="G100" s="33"/>
      <c r="H100" s="34">
        <f>'[2]มกราคม 64'!E100</f>
        <v>561</v>
      </c>
      <c r="I100" s="32">
        <f t="shared" si="50"/>
        <v>9</v>
      </c>
      <c r="J100" s="33">
        <f t="shared" si="51"/>
        <v>45</v>
      </c>
      <c r="K100" s="34">
        <f>'[2]กุมภาพันธ์ 64'!E100</f>
        <v>576</v>
      </c>
      <c r="L100" s="32">
        <f t="shared" si="52"/>
        <v>15</v>
      </c>
      <c r="M100" s="33">
        <f t="shared" si="54"/>
        <v>75</v>
      </c>
      <c r="N100" s="34">
        <f>'[2]มีนาคม 64'!E100</f>
        <v>593</v>
      </c>
      <c r="O100" s="32">
        <f t="shared" si="53"/>
        <v>17</v>
      </c>
      <c r="P100" s="33">
        <f t="shared" si="55"/>
        <v>85</v>
      </c>
      <c r="Q100" s="34">
        <f>'[2]เมษายน 64 '!E100</f>
        <v>593</v>
      </c>
      <c r="R100" s="32">
        <f t="shared" si="56"/>
        <v>0</v>
      </c>
      <c r="S100" s="33">
        <f t="shared" si="57"/>
        <v>0</v>
      </c>
      <c r="T100" s="34">
        <f>'[2]พฤษภาคม 64'!E100</f>
        <v>593</v>
      </c>
      <c r="U100" s="32">
        <f t="shared" si="58"/>
        <v>0</v>
      </c>
      <c r="V100" s="33">
        <f t="shared" si="59"/>
        <v>0</v>
      </c>
      <c r="W100" s="34">
        <f>'[2]มิถุนายน 64 '!E100</f>
        <v>593</v>
      </c>
      <c r="X100" s="32">
        <f t="shared" si="60"/>
        <v>0</v>
      </c>
      <c r="Y100" s="33">
        <f t="shared" si="68"/>
        <v>0</v>
      </c>
      <c r="Z100" s="34">
        <f>'[2]กรกฏาคม 64 '!E100</f>
        <v>593</v>
      </c>
      <c r="AA100" s="32">
        <f t="shared" si="61"/>
        <v>0</v>
      </c>
      <c r="AB100" s="33">
        <f t="shared" si="62"/>
        <v>0</v>
      </c>
      <c r="AC100" s="34">
        <f>'[2]สิงหาคม 64 '!E100</f>
        <v>593</v>
      </c>
      <c r="AD100" s="32">
        <f t="shared" si="63"/>
        <v>0</v>
      </c>
      <c r="AE100" s="33">
        <f t="shared" si="69"/>
        <v>0</v>
      </c>
      <c r="AF100" s="34">
        <f>'[2]กันยายน 64 '!E100</f>
        <v>593</v>
      </c>
      <c r="AG100" s="32">
        <f t="shared" si="64"/>
        <v>0</v>
      </c>
      <c r="AH100" s="33">
        <f t="shared" si="70"/>
        <v>0</v>
      </c>
      <c r="AI100" s="34">
        <f>'[2]ตุลาคม 64 '!E100</f>
        <v>593</v>
      </c>
      <c r="AJ100" s="32">
        <f t="shared" si="65"/>
        <v>0</v>
      </c>
      <c r="AK100" s="33">
        <f t="shared" si="71"/>
        <v>0</v>
      </c>
      <c r="AL100" s="34">
        <f>'[2]พฤศจิกายน 64'!E100</f>
        <v>593</v>
      </c>
      <c r="AM100" s="32">
        <f t="shared" si="66"/>
        <v>0</v>
      </c>
      <c r="AN100" s="33">
        <f t="shared" si="72"/>
        <v>0</v>
      </c>
      <c r="AO100" s="34">
        <f>'[2]ธันวาคม 64 '!E100</f>
        <v>593</v>
      </c>
      <c r="AP100" s="32">
        <f t="shared" si="67"/>
        <v>0</v>
      </c>
      <c r="AQ100" s="33">
        <f t="shared" si="73"/>
        <v>0</v>
      </c>
    </row>
    <row r="101" spans="1:43" x14ac:dyDescent="0.55000000000000004">
      <c r="A101" s="14">
        <v>123</v>
      </c>
      <c r="B101" s="49" t="s">
        <v>124</v>
      </c>
      <c r="C101" s="42"/>
      <c r="D101" s="43">
        <v>9085661</v>
      </c>
      <c r="E101" s="32">
        <f>'[2]ธันวาคม 63 '!E101</f>
        <v>977</v>
      </c>
      <c r="F101" s="32"/>
      <c r="G101" s="33"/>
      <c r="H101" s="34">
        <f>'[2]มกราคม 64'!E101</f>
        <v>979</v>
      </c>
      <c r="I101" s="32">
        <f t="shared" si="50"/>
        <v>2</v>
      </c>
      <c r="J101" s="33">
        <f t="shared" si="51"/>
        <v>10</v>
      </c>
      <c r="K101" s="34">
        <f>'[2]กุมภาพันธ์ 64'!E101</f>
        <v>983</v>
      </c>
      <c r="L101" s="32">
        <f t="shared" si="52"/>
        <v>4</v>
      </c>
      <c r="M101" s="33">
        <f t="shared" si="54"/>
        <v>20</v>
      </c>
      <c r="N101" s="34">
        <f>'[2]มีนาคม 64'!E101</f>
        <v>990</v>
      </c>
      <c r="O101" s="32">
        <f t="shared" si="53"/>
        <v>7</v>
      </c>
      <c r="P101" s="33">
        <f t="shared" si="55"/>
        <v>35</v>
      </c>
      <c r="Q101" s="34">
        <f>'[2]เมษายน 64 '!E101</f>
        <v>990</v>
      </c>
      <c r="R101" s="32">
        <f t="shared" si="56"/>
        <v>0</v>
      </c>
      <c r="S101" s="33">
        <f t="shared" si="57"/>
        <v>0</v>
      </c>
      <c r="T101" s="34">
        <f>'[2]พฤษภาคม 64'!E101</f>
        <v>990</v>
      </c>
      <c r="U101" s="32">
        <f t="shared" si="58"/>
        <v>0</v>
      </c>
      <c r="V101" s="33">
        <f t="shared" si="59"/>
        <v>0</v>
      </c>
      <c r="W101" s="34">
        <f>'[2]มิถุนายน 64 '!E101</f>
        <v>990</v>
      </c>
      <c r="X101" s="32">
        <f t="shared" si="60"/>
        <v>0</v>
      </c>
      <c r="Y101" s="33">
        <f t="shared" si="68"/>
        <v>0</v>
      </c>
      <c r="Z101" s="34">
        <f>'[2]กรกฏาคม 64 '!E101</f>
        <v>990</v>
      </c>
      <c r="AA101" s="32">
        <f t="shared" si="61"/>
        <v>0</v>
      </c>
      <c r="AB101" s="33">
        <f t="shared" si="62"/>
        <v>0</v>
      </c>
      <c r="AC101" s="34">
        <f>'[2]สิงหาคม 64 '!E101</f>
        <v>990</v>
      </c>
      <c r="AD101" s="32">
        <f t="shared" si="63"/>
        <v>0</v>
      </c>
      <c r="AE101" s="33">
        <f t="shared" si="69"/>
        <v>0</v>
      </c>
      <c r="AF101" s="34">
        <f>'[2]กันยายน 64 '!E101</f>
        <v>990</v>
      </c>
      <c r="AG101" s="32">
        <f t="shared" si="64"/>
        <v>0</v>
      </c>
      <c r="AH101" s="33">
        <f t="shared" si="70"/>
        <v>0</v>
      </c>
      <c r="AI101" s="34">
        <f>'[2]ตุลาคม 64 '!E101</f>
        <v>1017</v>
      </c>
      <c r="AJ101" s="32">
        <f t="shared" si="65"/>
        <v>27</v>
      </c>
      <c r="AK101" s="33">
        <f t="shared" si="71"/>
        <v>135</v>
      </c>
      <c r="AL101" s="34">
        <f>'[2]พฤศจิกายน 64'!E101</f>
        <v>1021</v>
      </c>
      <c r="AM101" s="32">
        <f t="shared" si="66"/>
        <v>4</v>
      </c>
      <c r="AN101" s="33">
        <f t="shared" si="72"/>
        <v>20</v>
      </c>
      <c r="AO101" s="34">
        <f>'[2]ธันวาคม 64 '!E101</f>
        <v>1028</v>
      </c>
      <c r="AP101" s="32">
        <f t="shared" si="67"/>
        <v>7</v>
      </c>
      <c r="AQ101" s="33">
        <f t="shared" si="73"/>
        <v>35</v>
      </c>
    </row>
    <row r="102" spans="1:43" x14ac:dyDescent="0.55000000000000004">
      <c r="A102" s="14">
        <v>124</v>
      </c>
      <c r="B102" s="49" t="s">
        <v>125</v>
      </c>
      <c r="C102" s="42"/>
      <c r="D102" s="43">
        <v>15745</v>
      </c>
      <c r="E102" s="32">
        <f>'[2]ธันวาคม 63 '!E102</f>
        <v>4530</v>
      </c>
      <c r="F102" s="32"/>
      <c r="G102" s="33"/>
      <c r="H102" s="34">
        <f>'[2]มกราคม 64'!E102</f>
        <v>4534</v>
      </c>
      <c r="I102" s="32">
        <f t="shared" si="50"/>
        <v>4</v>
      </c>
      <c r="J102" s="33">
        <f t="shared" si="51"/>
        <v>20</v>
      </c>
      <c r="K102" s="34">
        <f>'[2]กุมภาพันธ์ 64'!E102</f>
        <v>4544</v>
      </c>
      <c r="L102" s="32">
        <f t="shared" si="52"/>
        <v>10</v>
      </c>
      <c r="M102" s="33">
        <f t="shared" si="54"/>
        <v>50</v>
      </c>
      <c r="N102" s="34">
        <f>'[2]มีนาคม 64'!E102</f>
        <v>4552</v>
      </c>
      <c r="O102" s="32">
        <f t="shared" si="53"/>
        <v>8</v>
      </c>
      <c r="P102" s="33">
        <f t="shared" si="55"/>
        <v>40</v>
      </c>
      <c r="Q102" s="34">
        <f>'[2]เมษายน 64 '!E102</f>
        <v>4552</v>
      </c>
      <c r="R102" s="32">
        <f t="shared" si="56"/>
        <v>0</v>
      </c>
      <c r="S102" s="33">
        <f t="shared" si="57"/>
        <v>0</v>
      </c>
      <c r="T102" s="34">
        <f>'[2]พฤษภาคม 64'!E102</f>
        <v>4552</v>
      </c>
      <c r="U102" s="32">
        <f t="shared" si="58"/>
        <v>0</v>
      </c>
      <c r="V102" s="33">
        <f t="shared" si="59"/>
        <v>0</v>
      </c>
      <c r="W102" s="34">
        <f>'[2]มิถุนายน 64 '!E102</f>
        <v>4552</v>
      </c>
      <c r="X102" s="32">
        <f t="shared" si="60"/>
        <v>0</v>
      </c>
      <c r="Y102" s="33">
        <f t="shared" si="68"/>
        <v>0</v>
      </c>
      <c r="Z102" s="34">
        <f>'[2]กรกฏาคม 64 '!E102</f>
        <v>4552</v>
      </c>
      <c r="AA102" s="32">
        <f t="shared" si="61"/>
        <v>0</v>
      </c>
      <c r="AB102" s="33">
        <f t="shared" si="62"/>
        <v>0</v>
      </c>
      <c r="AC102" s="34">
        <f>'[2]สิงหาคม 64 '!E102</f>
        <v>4552</v>
      </c>
      <c r="AD102" s="32">
        <f t="shared" si="63"/>
        <v>0</v>
      </c>
      <c r="AE102" s="33">
        <f t="shared" si="69"/>
        <v>0</v>
      </c>
      <c r="AF102" s="34">
        <f>'[2]กันยายน 64 '!E102</f>
        <v>4552</v>
      </c>
      <c r="AG102" s="32">
        <f t="shared" si="64"/>
        <v>0</v>
      </c>
      <c r="AH102" s="33">
        <f t="shared" si="70"/>
        <v>0</v>
      </c>
      <c r="AI102" s="34">
        <f>'[2]ตุลาคม 64 '!E102</f>
        <v>4552</v>
      </c>
      <c r="AJ102" s="32">
        <f t="shared" si="65"/>
        <v>0</v>
      </c>
      <c r="AK102" s="33">
        <f t="shared" si="71"/>
        <v>0</v>
      </c>
      <c r="AL102" s="34">
        <f>'[2]พฤศจิกายน 64'!E102</f>
        <v>4552</v>
      </c>
      <c r="AM102" s="32">
        <f t="shared" si="66"/>
        <v>0</v>
      </c>
      <c r="AN102" s="33">
        <f t="shared" si="72"/>
        <v>0</v>
      </c>
      <c r="AO102" s="34">
        <f>'[2]ธันวาคม 64 '!E102</f>
        <v>4552</v>
      </c>
      <c r="AP102" s="32">
        <f t="shared" si="67"/>
        <v>0</v>
      </c>
      <c r="AQ102" s="33">
        <f t="shared" si="73"/>
        <v>0</v>
      </c>
    </row>
    <row r="103" spans="1:43" x14ac:dyDescent="0.55000000000000004">
      <c r="A103" s="14">
        <v>125</v>
      </c>
      <c r="B103" s="49" t="s">
        <v>126</v>
      </c>
      <c r="C103" s="42"/>
      <c r="D103" s="50" t="s">
        <v>127</v>
      </c>
      <c r="E103" s="32">
        <f>'[2]ธันวาคม 63 '!E103</f>
        <v>3929</v>
      </c>
      <c r="F103" s="32"/>
      <c r="G103" s="33"/>
      <c r="H103" s="34">
        <f>'[2]มกราคม 64'!E103</f>
        <v>3952</v>
      </c>
      <c r="I103" s="32">
        <f t="shared" si="50"/>
        <v>23</v>
      </c>
      <c r="J103" s="33">
        <f t="shared" si="51"/>
        <v>115</v>
      </c>
      <c r="K103" s="34">
        <f>'[2]กุมภาพันธ์ 64'!E103</f>
        <v>4024</v>
      </c>
      <c r="L103" s="32">
        <f t="shared" si="52"/>
        <v>72</v>
      </c>
      <c r="M103" s="33">
        <f t="shared" si="54"/>
        <v>360</v>
      </c>
      <c r="N103" s="34">
        <f>'[2]มีนาคม 64'!E103</f>
        <v>4096</v>
      </c>
      <c r="O103" s="32">
        <f t="shared" si="53"/>
        <v>72</v>
      </c>
      <c r="P103" s="33">
        <f t="shared" si="55"/>
        <v>360</v>
      </c>
      <c r="Q103" s="34">
        <f>'[2]เมษายน 64 '!E103</f>
        <v>4098</v>
      </c>
      <c r="R103" s="32">
        <f t="shared" si="56"/>
        <v>2</v>
      </c>
      <c r="S103" s="33">
        <f t="shared" si="57"/>
        <v>10</v>
      </c>
      <c r="T103" s="34">
        <f>'[2]พฤษภาคม 64'!E103</f>
        <v>4098</v>
      </c>
      <c r="U103" s="32">
        <f t="shared" si="58"/>
        <v>0</v>
      </c>
      <c r="V103" s="33">
        <f t="shared" si="59"/>
        <v>0</v>
      </c>
      <c r="W103" s="34">
        <f>'[2]มิถุนายน 64 '!E103</f>
        <v>4098</v>
      </c>
      <c r="X103" s="32">
        <f t="shared" si="60"/>
        <v>0</v>
      </c>
      <c r="Y103" s="33">
        <f t="shared" si="68"/>
        <v>0</v>
      </c>
      <c r="Z103" s="34">
        <f>'[2]กรกฏาคม 64 '!E103</f>
        <v>4098</v>
      </c>
      <c r="AA103" s="32">
        <f t="shared" si="61"/>
        <v>0</v>
      </c>
      <c r="AB103" s="33">
        <f t="shared" si="62"/>
        <v>0</v>
      </c>
      <c r="AC103" s="34">
        <f>'[2]สิงหาคม 64 '!E103</f>
        <v>4098</v>
      </c>
      <c r="AD103" s="32">
        <f t="shared" si="63"/>
        <v>0</v>
      </c>
      <c r="AE103" s="33">
        <f t="shared" si="69"/>
        <v>0</v>
      </c>
      <c r="AF103" s="34">
        <f>'[2]กันยายน 64 '!E103</f>
        <v>4098</v>
      </c>
      <c r="AG103" s="32">
        <f t="shared" si="64"/>
        <v>0</v>
      </c>
      <c r="AH103" s="33">
        <f t="shared" si="70"/>
        <v>0</v>
      </c>
      <c r="AI103" s="34">
        <f>'[2]ตุลาคม 64 '!E103</f>
        <v>4099</v>
      </c>
      <c r="AJ103" s="32">
        <f t="shared" si="65"/>
        <v>1</v>
      </c>
      <c r="AK103" s="33">
        <f t="shared" si="71"/>
        <v>5</v>
      </c>
      <c r="AL103" s="34">
        <f>'[2]พฤศจิกายน 64'!E103</f>
        <v>4099</v>
      </c>
      <c r="AM103" s="32">
        <f t="shared" si="66"/>
        <v>0</v>
      </c>
      <c r="AN103" s="33">
        <f t="shared" si="72"/>
        <v>0</v>
      </c>
      <c r="AO103" s="34">
        <f>'[2]ธันวาคม 64 '!E103</f>
        <v>4099</v>
      </c>
      <c r="AP103" s="32">
        <f t="shared" si="67"/>
        <v>0</v>
      </c>
      <c r="AQ103" s="33">
        <f t="shared" si="73"/>
        <v>0</v>
      </c>
    </row>
    <row r="104" spans="1:43" x14ac:dyDescent="0.55000000000000004">
      <c r="A104" s="14">
        <v>126</v>
      </c>
      <c r="B104" s="49" t="s">
        <v>128</v>
      </c>
      <c r="C104" s="42"/>
      <c r="D104" s="50" t="s">
        <v>129</v>
      </c>
      <c r="E104" s="32">
        <f>'[2]ธันวาคม 63 '!E104</f>
        <v>3135</v>
      </c>
      <c r="F104" s="32"/>
      <c r="G104" s="33"/>
      <c r="H104" s="34">
        <f>'[2]มกราคม 64'!E104</f>
        <v>3206</v>
      </c>
      <c r="I104" s="32">
        <f t="shared" si="50"/>
        <v>71</v>
      </c>
      <c r="J104" s="33">
        <f t="shared" si="51"/>
        <v>355</v>
      </c>
      <c r="K104" s="34">
        <f>'[2]กุมภาพันธ์ 64'!E104</f>
        <v>3289</v>
      </c>
      <c r="L104" s="32">
        <f t="shared" si="52"/>
        <v>83</v>
      </c>
      <c r="M104" s="33">
        <f t="shared" si="54"/>
        <v>415</v>
      </c>
      <c r="N104" s="34">
        <f>'[2]มีนาคม 64'!E104</f>
        <v>3387</v>
      </c>
      <c r="O104" s="32">
        <f t="shared" si="53"/>
        <v>98</v>
      </c>
      <c r="P104" s="33">
        <f t="shared" si="55"/>
        <v>490</v>
      </c>
      <c r="Q104" s="34">
        <f>'[2]เมษายน 64 '!E104</f>
        <v>3392</v>
      </c>
      <c r="R104" s="32">
        <f t="shared" si="56"/>
        <v>5</v>
      </c>
      <c r="S104" s="33">
        <f t="shared" si="57"/>
        <v>25</v>
      </c>
      <c r="T104" s="34">
        <f>'[2]พฤษภาคม 64'!E104</f>
        <v>3392</v>
      </c>
      <c r="U104" s="32">
        <f t="shared" si="58"/>
        <v>0</v>
      </c>
      <c r="V104" s="33">
        <f t="shared" si="59"/>
        <v>0</v>
      </c>
      <c r="W104" s="34">
        <f>'[2]มิถุนายน 64 '!E104</f>
        <v>3392</v>
      </c>
      <c r="X104" s="32">
        <f t="shared" si="60"/>
        <v>0</v>
      </c>
      <c r="Y104" s="33">
        <f t="shared" si="68"/>
        <v>0</v>
      </c>
      <c r="Z104" s="34">
        <f>'[2]กรกฏาคม 64 '!E104</f>
        <v>3392</v>
      </c>
      <c r="AA104" s="32">
        <f t="shared" si="61"/>
        <v>0</v>
      </c>
      <c r="AB104" s="33">
        <f t="shared" si="62"/>
        <v>0</v>
      </c>
      <c r="AC104" s="34">
        <f>'[2]สิงหาคม 64 '!E104</f>
        <v>3471</v>
      </c>
      <c r="AD104" s="32">
        <f t="shared" si="63"/>
        <v>79</v>
      </c>
      <c r="AE104" s="33">
        <f t="shared" si="69"/>
        <v>395</v>
      </c>
      <c r="AF104" s="34">
        <f>'[2]กันยายน 64 '!E104</f>
        <v>3566</v>
      </c>
      <c r="AG104" s="32">
        <f t="shared" si="64"/>
        <v>95</v>
      </c>
      <c r="AH104" s="33">
        <f t="shared" si="70"/>
        <v>475</v>
      </c>
      <c r="AI104" s="34">
        <f>'[2]ตุลาคม 64 '!E104</f>
        <v>3631</v>
      </c>
      <c r="AJ104" s="32">
        <f t="shared" si="65"/>
        <v>65</v>
      </c>
      <c r="AK104" s="33">
        <f t="shared" si="71"/>
        <v>325</v>
      </c>
      <c r="AL104" s="34">
        <f>'[2]พฤศจิกายน 64'!E104</f>
        <v>3717</v>
      </c>
      <c r="AM104" s="32">
        <f t="shared" si="66"/>
        <v>86</v>
      </c>
      <c r="AN104" s="33">
        <f t="shared" si="72"/>
        <v>430</v>
      </c>
      <c r="AO104" s="34">
        <f>'[2]ธันวาคม 64 '!E104</f>
        <v>3823</v>
      </c>
      <c r="AP104" s="32">
        <f t="shared" si="67"/>
        <v>106</v>
      </c>
      <c r="AQ104" s="33">
        <f t="shared" si="73"/>
        <v>530</v>
      </c>
    </row>
    <row r="105" spans="1:43" ht="23.4" x14ac:dyDescent="0.6">
      <c r="A105" s="60" t="s">
        <v>130</v>
      </c>
      <c r="B105" s="61"/>
      <c r="C105" s="62"/>
      <c r="D105" s="63"/>
      <c r="E105" s="21"/>
      <c r="F105" s="22"/>
      <c r="G105" s="23"/>
      <c r="H105" s="21"/>
      <c r="I105" s="22"/>
      <c r="J105" s="23"/>
      <c r="K105" s="21"/>
      <c r="L105" s="22"/>
      <c r="M105" s="23"/>
      <c r="N105" s="21"/>
      <c r="O105" s="22"/>
      <c r="P105" s="23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  <c r="AI105" s="21"/>
      <c r="AJ105" s="22"/>
      <c r="AK105" s="23"/>
      <c r="AL105" s="21"/>
      <c r="AM105" s="22"/>
      <c r="AN105" s="23"/>
      <c r="AO105" s="21"/>
      <c r="AP105" s="22"/>
      <c r="AQ105" s="23"/>
    </row>
    <row r="106" spans="1:43" x14ac:dyDescent="0.55000000000000004">
      <c r="A106" s="45" t="s">
        <v>131</v>
      </c>
      <c r="B106" s="46"/>
      <c r="C106" s="47"/>
      <c r="D106" s="48"/>
      <c r="E106" s="26"/>
      <c r="F106" s="26"/>
      <c r="G106" s="28"/>
      <c r="H106" s="26"/>
      <c r="I106" s="26"/>
      <c r="J106" s="28"/>
      <c r="K106" s="26"/>
      <c r="L106" s="26"/>
      <c r="M106" s="28"/>
      <c r="N106" s="26"/>
      <c r="O106" s="26"/>
      <c r="P106" s="28"/>
      <c r="Q106" s="26"/>
      <c r="R106" s="26"/>
      <c r="S106" s="28"/>
      <c r="T106" s="26"/>
      <c r="U106" s="26"/>
      <c r="V106" s="28"/>
      <c r="W106" s="26"/>
      <c r="X106" s="26"/>
      <c r="Y106" s="28"/>
      <c r="Z106" s="26"/>
      <c r="AA106" s="26"/>
      <c r="AB106" s="28"/>
      <c r="AC106" s="26"/>
      <c r="AD106" s="26"/>
      <c r="AE106" s="28"/>
      <c r="AF106" s="26"/>
      <c r="AG106" s="26"/>
      <c r="AH106" s="28"/>
      <c r="AI106" s="26"/>
      <c r="AJ106" s="26"/>
      <c r="AK106" s="28"/>
      <c r="AL106" s="26"/>
      <c r="AM106" s="26"/>
      <c r="AN106" s="28"/>
      <c r="AO106" s="26"/>
      <c r="AP106" s="26"/>
      <c r="AQ106" s="28"/>
    </row>
    <row r="107" spans="1:43" x14ac:dyDescent="0.55000000000000004">
      <c r="A107" s="14">
        <v>42</v>
      </c>
      <c r="B107" s="49" t="s">
        <v>132</v>
      </c>
      <c r="C107" s="42"/>
      <c r="D107" s="43">
        <v>8891130</v>
      </c>
      <c r="E107" s="32">
        <f>'[2]ธันวาคม 63 '!E107</f>
        <v>6847</v>
      </c>
      <c r="F107" s="32"/>
      <c r="G107" s="33"/>
      <c r="H107" s="34">
        <f>'[2]มกราคม 64'!E107</f>
        <v>6960</v>
      </c>
      <c r="I107" s="32">
        <f t="shared" si="50"/>
        <v>113</v>
      </c>
      <c r="J107" s="33">
        <f t="shared" si="51"/>
        <v>565</v>
      </c>
      <c r="K107" s="34">
        <f>'[2]กุมภาพันธ์ 64'!E107</f>
        <v>7074</v>
      </c>
      <c r="L107" s="32">
        <f t="shared" si="52"/>
        <v>114</v>
      </c>
      <c r="M107" s="33">
        <f>L107*$M$3</f>
        <v>570</v>
      </c>
      <c r="N107" s="34">
        <f>'[2]มีนาคม 64'!E107</f>
        <v>7198</v>
      </c>
      <c r="O107" s="32">
        <f t="shared" si="53"/>
        <v>124</v>
      </c>
      <c r="P107" s="33">
        <f>O107*$P$3</f>
        <v>620</v>
      </c>
      <c r="Q107" s="34">
        <f>'[2]เมษายน 64 '!E107</f>
        <v>7235</v>
      </c>
      <c r="R107" s="32">
        <f>Q107-N107</f>
        <v>37</v>
      </c>
      <c r="S107" s="33">
        <f>R107*$S$3</f>
        <v>185</v>
      </c>
      <c r="T107" s="34">
        <f>'[2]พฤษภาคม 64'!E107</f>
        <v>7246</v>
      </c>
      <c r="U107" s="32">
        <f>T107-Q107</f>
        <v>11</v>
      </c>
      <c r="V107" s="33">
        <f>U107*$P$3</f>
        <v>55</v>
      </c>
      <c r="W107" s="34">
        <f>'[2]มิถุนายน 64 '!E107</f>
        <v>7263</v>
      </c>
      <c r="X107" s="32">
        <f>W107-T107</f>
        <v>17</v>
      </c>
      <c r="Y107" s="33">
        <f>X107*$S$3</f>
        <v>85</v>
      </c>
      <c r="Z107" s="34">
        <f>'[2]กรกฏาคม 64 '!E107</f>
        <v>7293</v>
      </c>
      <c r="AA107" s="32">
        <f>Z107-W107</f>
        <v>30</v>
      </c>
      <c r="AB107" s="33">
        <f>AA107*$P$3</f>
        <v>150</v>
      </c>
      <c r="AC107" s="34">
        <f>'[2]สิงหาคม 64 '!E107</f>
        <v>7370</v>
      </c>
      <c r="AD107" s="32">
        <f>AC107-Z107</f>
        <v>77</v>
      </c>
      <c r="AE107" s="33">
        <f>AD107*$S$3</f>
        <v>385</v>
      </c>
      <c r="AF107" s="34">
        <f>'[2]กันยายน 64 '!E107</f>
        <v>7450</v>
      </c>
      <c r="AG107" s="32">
        <f>AF107-AC107</f>
        <v>80</v>
      </c>
      <c r="AH107" s="33">
        <f>AG107*$S$3</f>
        <v>400</v>
      </c>
      <c r="AI107" s="34">
        <f>'[2]ตุลาคม 64 '!E107</f>
        <v>7493</v>
      </c>
      <c r="AJ107" s="32">
        <f>AI107-AF107</f>
        <v>43</v>
      </c>
      <c r="AK107" s="33">
        <f>AJ107*$S$3</f>
        <v>215</v>
      </c>
      <c r="AL107" s="34">
        <f>'[2]พฤศจิกายน 64'!E107</f>
        <v>7521</v>
      </c>
      <c r="AM107" s="32">
        <f>AL107-AI107</f>
        <v>28</v>
      </c>
      <c r="AN107" s="33">
        <f>AM107*$S$3</f>
        <v>140</v>
      </c>
      <c r="AO107" s="34">
        <f>'[2]ธันวาคม 64 '!E107</f>
        <v>7629</v>
      </c>
      <c r="AP107" s="32">
        <f>AO107-AL107</f>
        <v>108</v>
      </c>
      <c r="AQ107" s="33">
        <f>AP107*$S$3</f>
        <v>540</v>
      </c>
    </row>
    <row r="108" spans="1:43" x14ac:dyDescent="0.55000000000000004">
      <c r="A108" s="14">
        <v>43</v>
      </c>
      <c r="B108" s="49" t="s">
        <v>133</v>
      </c>
      <c r="C108" s="42"/>
      <c r="D108" s="43" t="s">
        <v>32</v>
      </c>
      <c r="E108" s="32">
        <f>'[2]ธันวาคม 63 '!E108</f>
        <v>4487</v>
      </c>
      <c r="F108" s="32"/>
      <c r="G108" s="33"/>
      <c r="H108" s="34">
        <f>'[2]มกราคม 64'!E108</f>
        <v>4615</v>
      </c>
      <c r="I108" s="32">
        <f t="shared" si="50"/>
        <v>128</v>
      </c>
      <c r="J108" s="33">
        <f t="shared" si="51"/>
        <v>640</v>
      </c>
      <c r="K108" s="34">
        <f>'[2]กุมภาพันธ์ 64'!E108</f>
        <v>4760</v>
      </c>
      <c r="L108" s="32">
        <f t="shared" si="52"/>
        <v>145</v>
      </c>
      <c r="M108" s="33">
        <f>L108*$M$3</f>
        <v>725</v>
      </c>
      <c r="N108" s="34">
        <f>'[2]มีนาคม 64'!E108</f>
        <v>4957</v>
      </c>
      <c r="O108" s="32">
        <f t="shared" si="53"/>
        <v>197</v>
      </c>
      <c r="P108" s="33">
        <f>O108*$P$3</f>
        <v>985</v>
      </c>
      <c r="Q108" s="34">
        <f>'[2]เมษายน 64 '!E108</f>
        <v>4991</v>
      </c>
      <c r="R108" s="32">
        <f>Q108-N108</f>
        <v>34</v>
      </c>
      <c r="S108" s="33">
        <f>R108*$S$3</f>
        <v>170</v>
      </c>
      <c r="T108" s="34">
        <f>'[2]พฤษภาคม 64'!E108</f>
        <v>4991</v>
      </c>
      <c r="U108" s="32">
        <f>T108-Q108</f>
        <v>0</v>
      </c>
      <c r="V108" s="33">
        <f>U108*$P$3</f>
        <v>0</v>
      </c>
      <c r="W108" s="34">
        <f>'[2]มิถุนายน 64 '!E108</f>
        <v>4991</v>
      </c>
      <c r="X108" s="32">
        <f>W108-T108</f>
        <v>0</v>
      </c>
      <c r="Y108" s="33">
        <f>X108*$S$3</f>
        <v>0</v>
      </c>
      <c r="Z108" s="34">
        <f>'[2]กรกฏาคม 64 '!E108</f>
        <v>5020</v>
      </c>
      <c r="AA108" s="32">
        <f>Z108-W108</f>
        <v>29</v>
      </c>
      <c r="AB108" s="33">
        <f>AA108*$P$3</f>
        <v>145</v>
      </c>
      <c r="AC108" s="34">
        <f>'[2]สิงหาคม 64 '!E108</f>
        <v>5159</v>
      </c>
      <c r="AD108" s="32">
        <f>AC108-Z108</f>
        <v>139</v>
      </c>
      <c r="AE108" s="33">
        <f>AD108*$S$3</f>
        <v>695</v>
      </c>
      <c r="AF108" s="34">
        <f>'[2]กันยายน 64 '!E108</f>
        <v>5277</v>
      </c>
      <c r="AG108" s="32">
        <f>AF108-AC108</f>
        <v>118</v>
      </c>
      <c r="AH108" s="33">
        <f>AG108*$S$3</f>
        <v>590</v>
      </c>
      <c r="AI108" s="34">
        <f>'[2]ตุลาคม 64 '!E108</f>
        <v>5362</v>
      </c>
      <c r="AJ108" s="32">
        <f>AI108-AF108</f>
        <v>85</v>
      </c>
      <c r="AK108" s="33">
        <f>AJ108*$S$3</f>
        <v>425</v>
      </c>
      <c r="AL108" s="34">
        <f>'[2]พฤศจิกายน 64'!E108</f>
        <v>5448</v>
      </c>
      <c r="AM108" s="32">
        <f>AL108-AI108</f>
        <v>86</v>
      </c>
      <c r="AN108" s="33">
        <f>AM108*$S$3</f>
        <v>430</v>
      </c>
      <c r="AO108" s="34">
        <f>'[2]ธันวาคม 64 '!E108</f>
        <v>5556</v>
      </c>
      <c r="AP108" s="32">
        <f>AO108-AL108</f>
        <v>108</v>
      </c>
      <c r="AQ108" s="33">
        <f>AP108*$S$3</f>
        <v>540</v>
      </c>
    </row>
    <row r="109" spans="1:43" x14ac:dyDescent="0.55000000000000004">
      <c r="A109" s="45" t="s">
        <v>134</v>
      </c>
      <c r="B109" s="46"/>
      <c r="C109" s="47"/>
      <c r="D109" s="48"/>
      <c r="E109" s="26"/>
      <c r="F109" s="26"/>
      <c r="G109" s="28"/>
      <c r="H109" s="26"/>
      <c r="I109" s="26"/>
      <c r="J109" s="28"/>
      <c r="K109" s="26"/>
      <c r="L109" s="26"/>
      <c r="M109" s="28"/>
      <c r="N109" s="26"/>
      <c r="O109" s="26"/>
      <c r="P109" s="28"/>
      <c r="Q109" s="26"/>
      <c r="R109" s="26"/>
      <c r="S109" s="28"/>
      <c r="T109" s="26"/>
      <c r="U109" s="26"/>
      <c r="V109" s="28"/>
      <c r="W109" s="26"/>
      <c r="X109" s="26"/>
      <c r="Y109" s="28"/>
      <c r="Z109" s="26"/>
      <c r="AA109" s="26"/>
      <c r="AB109" s="28"/>
      <c r="AC109" s="26"/>
      <c r="AD109" s="26"/>
      <c r="AE109" s="28"/>
      <c r="AF109" s="26"/>
      <c r="AG109" s="26"/>
      <c r="AH109" s="28"/>
      <c r="AI109" s="26"/>
      <c r="AJ109" s="26"/>
      <c r="AK109" s="28"/>
      <c r="AL109" s="26"/>
      <c r="AM109" s="26"/>
      <c r="AN109" s="28"/>
      <c r="AO109" s="26"/>
      <c r="AP109" s="26"/>
      <c r="AQ109" s="28"/>
    </row>
    <row r="110" spans="1:43" x14ac:dyDescent="0.55000000000000004">
      <c r="A110" s="14">
        <v>44</v>
      </c>
      <c r="B110" s="49" t="s">
        <v>135</v>
      </c>
      <c r="C110" s="42"/>
      <c r="D110" s="43" t="s">
        <v>32</v>
      </c>
      <c r="E110" s="32">
        <f>'[2]ธันวาคม 63 '!E110</f>
        <v>7433</v>
      </c>
      <c r="F110" s="32"/>
      <c r="G110" s="33"/>
      <c r="H110" s="34">
        <f>'[2]มกราคม 64'!E110</f>
        <v>7480</v>
      </c>
      <c r="I110" s="32">
        <f t="shared" si="50"/>
        <v>47</v>
      </c>
      <c r="J110" s="33">
        <f t="shared" si="51"/>
        <v>235</v>
      </c>
      <c r="K110" s="34">
        <f>'[2]กุมภาพันธ์ 64'!E110</f>
        <v>7547</v>
      </c>
      <c r="L110" s="32">
        <f t="shared" si="52"/>
        <v>67</v>
      </c>
      <c r="M110" s="33">
        <f>L110*$M$3</f>
        <v>335</v>
      </c>
      <c r="N110" s="34">
        <f>'[2]มีนาคม 64'!E110</f>
        <v>7620</v>
      </c>
      <c r="O110" s="32">
        <f t="shared" si="53"/>
        <v>73</v>
      </c>
      <c r="P110" s="33">
        <f>O110*$P$3</f>
        <v>365</v>
      </c>
      <c r="Q110" s="34">
        <f>'[2]เมษายน 64 '!E110</f>
        <v>7622</v>
      </c>
      <c r="R110" s="32">
        <f>Q110-N110</f>
        <v>2</v>
      </c>
      <c r="S110" s="33">
        <f>R110*$S$3</f>
        <v>10</v>
      </c>
      <c r="T110" s="34">
        <f>'[2]พฤษภาคม 64'!E110</f>
        <v>7623</v>
      </c>
      <c r="U110" s="32">
        <f>T110-Q110</f>
        <v>1</v>
      </c>
      <c r="V110" s="33">
        <f>U110*$P$3</f>
        <v>5</v>
      </c>
      <c r="W110" s="34">
        <f>'[2]มิถุนายน 64 '!E110</f>
        <v>7624</v>
      </c>
      <c r="X110" s="32">
        <f>W110-T110</f>
        <v>1</v>
      </c>
      <c r="Y110" s="33">
        <f>X110*$S$3</f>
        <v>5</v>
      </c>
      <c r="Z110" s="34">
        <f>'[2]กรกฏาคม 64 '!E110</f>
        <v>7625</v>
      </c>
      <c r="AA110" s="32">
        <f>Z110-W110</f>
        <v>1</v>
      </c>
      <c r="AB110" s="33">
        <f>AA110*$P$3</f>
        <v>5</v>
      </c>
      <c r="AC110" s="34">
        <f>'[2]สิงหาคม 64 '!E110</f>
        <v>7627</v>
      </c>
      <c r="AD110" s="32">
        <f>AC110-Z110</f>
        <v>2</v>
      </c>
      <c r="AE110" s="33">
        <f>AD110*$S$3</f>
        <v>10</v>
      </c>
      <c r="AF110" s="34">
        <f>'[2]กันยายน 64 '!E110</f>
        <v>7627</v>
      </c>
      <c r="AG110" s="32">
        <f>AF110-AC110</f>
        <v>0</v>
      </c>
      <c r="AH110" s="33">
        <f>AG110*$S$3</f>
        <v>0</v>
      </c>
      <c r="AI110" s="34">
        <f>'[2]ตุลาคม 64 '!E110</f>
        <v>7633</v>
      </c>
      <c r="AJ110" s="32">
        <f>AI110-AF110</f>
        <v>6</v>
      </c>
      <c r="AK110" s="33">
        <f>AJ110*$S$3</f>
        <v>30</v>
      </c>
      <c r="AL110" s="34">
        <f>'[2]พฤศจิกายน 64'!E110</f>
        <v>7636</v>
      </c>
      <c r="AM110" s="32">
        <f>AL110-AI110</f>
        <v>3</v>
      </c>
      <c r="AN110" s="33">
        <f>AM110*$S$3</f>
        <v>15</v>
      </c>
      <c r="AO110" s="34">
        <f>'[2]ธันวาคม 64 '!E110</f>
        <v>7639</v>
      </c>
      <c r="AP110" s="32">
        <f>AO110-AL110</f>
        <v>3</v>
      </c>
      <c r="AQ110" s="33">
        <f>AP110*$S$3</f>
        <v>15</v>
      </c>
    </row>
    <row r="111" spans="1:43" x14ac:dyDescent="0.55000000000000004">
      <c r="A111" s="14">
        <v>45</v>
      </c>
      <c r="B111" s="49" t="s">
        <v>136</v>
      </c>
      <c r="C111" s="42"/>
      <c r="D111" s="43">
        <v>8231</v>
      </c>
      <c r="E111" s="32">
        <f>'[2]ธันวาคม 63 '!E111</f>
        <v>2212</v>
      </c>
      <c r="F111" s="32"/>
      <c r="G111" s="33"/>
      <c r="H111" s="34">
        <f>'[2]มกราคม 64'!E111</f>
        <v>2468</v>
      </c>
      <c r="I111" s="32">
        <f t="shared" si="50"/>
        <v>256</v>
      </c>
      <c r="J111" s="33">
        <f t="shared" si="51"/>
        <v>1280</v>
      </c>
      <c r="K111" s="34">
        <f>'[2]กุมภาพันธ์ 64'!E111</f>
        <v>2753</v>
      </c>
      <c r="L111" s="32">
        <f t="shared" si="52"/>
        <v>285</v>
      </c>
      <c r="M111" s="33">
        <f>L111*$M$3</f>
        <v>1425</v>
      </c>
      <c r="N111" s="34">
        <f>'[2]มีนาคม 64'!E111</f>
        <v>3108</v>
      </c>
      <c r="O111" s="32">
        <f t="shared" si="53"/>
        <v>355</v>
      </c>
      <c r="P111" s="33">
        <f>O111*$P$3</f>
        <v>1775</v>
      </c>
      <c r="Q111" s="34">
        <f>'[2]เมษายน 64 '!E111</f>
        <v>3225</v>
      </c>
      <c r="R111" s="32">
        <f>Q111-N111</f>
        <v>117</v>
      </c>
      <c r="S111" s="33">
        <f>R111*$S$3</f>
        <v>585</v>
      </c>
      <c r="T111" s="34">
        <f>'[2]พฤษภาคม 64'!E111</f>
        <v>3274</v>
      </c>
      <c r="U111" s="32">
        <f>T111-Q111</f>
        <v>49</v>
      </c>
      <c r="V111" s="33">
        <f>U111*$P$3</f>
        <v>245</v>
      </c>
      <c r="W111" s="34">
        <f>'[2]มิถุนายน 64 '!E111</f>
        <v>3322</v>
      </c>
      <c r="X111" s="32">
        <f>W111-T111</f>
        <v>48</v>
      </c>
      <c r="Y111" s="33">
        <f>X111*$S$3</f>
        <v>240</v>
      </c>
      <c r="Z111" s="34">
        <f>'[2]กรกฏาคม 64 '!E111</f>
        <v>3389</v>
      </c>
      <c r="AA111" s="32">
        <f>Z111-W111</f>
        <v>67</v>
      </c>
      <c r="AB111" s="33">
        <f>AA111*$P$3</f>
        <v>335</v>
      </c>
      <c r="AC111" s="34">
        <f>'[2]สิงหาคม 64 '!E111</f>
        <v>3480</v>
      </c>
      <c r="AD111" s="32">
        <f>AC111-Z111</f>
        <v>91</v>
      </c>
      <c r="AE111" s="33">
        <f>AD111*$S$3</f>
        <v>455</v>
      </c>
      <c r="AF111" s="34">
        <f>'[2]กันยายน 64 '!E111</f>
        <v>3580</v>
      </c>
      <c r="AG111" s="32">
        <f>AF111-AC111</f>
        <v>100</v>
      </c>
      <c r="AH111" s="33">
        <f>AG111*$S$3</f>
        <v>500</v>
      </c>
      <c r="AI111" s="34">
        <f>'[2]ตุลาคม 64 '!E111</f>
        <v>3663</v>
      </c>
      <c r="AJ111" s="32">
        <f>AI111-AF111</f>
        <v>83</v>
      </c>
      <c r="AK111" s="33">
        <f>AJ111*$S$3</f>
        <v>415</v>
      </c>
      <c r="AL111" s="34">
        <f>'[2]พฤศจิกายน 64'!E111</f>
        <v>3663</v>
      </c>
      <c r="AM111" s="32">
        <f>AL111-AI111</f>
        <v>0</v>
      </c>
      <c r="AN111" s="33">
        <f>AM111*$S$3</f>
        <v>0</v>
      </c>
      <c r="AO111" s="34">
        <f>'[2]ธันวาคม 64 '!E111</f>
        <v>3820</v>
      </c>
      <c r="AP111" s="32">
        <f>AO111-AL111</f>
        <v>157</v>
      </c>
      <c r="AQ111" s="33">
        <f>AP111*$S$3</f>
        <v>785</v>
      </c>
    </row>
    <row r="112" spans="1:43" x14ac:dyDescent="0.55000000000000004">
      <c r="A112" s="45" t="s">
        <v>137</v>
      </c>
      <c r="B112" s="46"/>
      <c r="C112" s="47"/>
      <c r="D112" s="48"/>
      <c r="E112" s="26"/>
      <c r="F112" s="26"/>
      <c r="G112" s="28"/>
      <c r="H112" s="26"/>
      <c r="I112" s="26"/>
      <c r="J112" s="28"/>
      <c r="K112" s="26"/>
      <c r="L112" s="26"/>
      <c r="M112" s="28"/>
      <c r="N112" s="26"/>
      <c r="O112" s="26"/>
      <c r="P112" s="28"/>
      <c r="Q112" s="26"/>
      <c r="R112" s="26"/>
      <c r="S112" s="28"/>
      <c r="T112" s="26"/>
      <c r="U112" s="26"/>
      <c r="V112" s="28"/>
      <c r="W112" s="26"/>
      <c r="X112" s="26"/>
      <c r="Y112" s="28"/>
      <c r="Z112" s="26"/>
      <c r="AA112" s="26"/>
      <c r="AB112" s="28"/>
      <c r="AC112" s="26"/>
      <c r="AD112" s="26"/>
      <c r="AE112" s="28"/>
      <c r="AF112" s="26"/>
      <c r="AG112" s="26"/>
      <c r="AH112" s="28"/>
      <c r="AI112" s="26"/>
      <c r="AJ112" s="26"/>
      <c r="AK112" s="28"/>
      <c r="AL112" s="26"/>
      <c r="AM112" s="26"/>
      <c r="AN112" s="28"/>
      <c r="AO112" s="26"/>
      <c r="AP112" s="26"/>
      <c r="AQ112" s="28"/>
    </row>
    <row r="113" spans="1:43" x14ac:dyDescent="0.55000000000000004">
      <c r="A113" s="14">
        <v>46</v>
      </c>
      <c r="B113" s="49" t="s">
        <v>138</v>
      </c>
      <c r="C113" s="42"/>
      <c r="D113" s="43" t="s">
        <v>32</v>
      </c>
      <c r="E113" s="32">
        <f>'[2]ธันวาคม 63 '!E113</f>
        <v>3283</v>
      </c>
      <c r="F113" s="32"/>
      <c r="G113" s="33"/>
      <c r="H113" s="34">
        <f>'[2]มกราคม 64'!E113</f>
        <v>3342</v>
      </c>
      <c r="I113" s="32">
        <f t="shared" si="50"/>
        <v>59</v>
      </c>
      <c r="J113" s="33">
        <f t="shared" si="51"/>
        <v>295</v>
      </c>
      <c r="K113" s="34">
        <f>'[2]กุมภาพันธ์ 64'!E113</f>
        <v>3410</v>
      </c>
      <c r="L113" s="32">
        <f t="shared" si="52"/>
        <v>68</v>
      </c>
      <c r="M113" s="33">
        <f>L113*$M$3</f>
        <v>340</v>
      </c>
      <c r="N113" s="34">
        <f>'[2]มีนาคม 64'!E113</f>
        <v>3488</v>
      </c>
      <c r="O113" s="32">
        <f t="shared" si="53"/>
        <v>78</v>
      </c>
      <c r="P113" s="33">
        <f>O113*$P$3</f>
        <v>390</v>
      </c>
      <c r="Q113" s="34">
        <f>'[2]เมษายน 64 '!E113</f>
        <v>3499</v>
      </c>
      <c r="R113" s="32">
        <f>Q113-N113</f>
        <v>11</v>
      </c>
      <c r="S113" s="33">
        <f>R113*$S$3</f>
        <v>55</v>
      </c>
      <c r="T113" s="34">
        <f>'[2]พฤษภาคม 64'!E113</f>
        <v>3507</v>
      </c>
      <c r="U113" s="32">
        <f>T113-Q113</f>
        <v>8</v>
      </c>
      <c r="V113" s="33">
        <f>U113*$P$3</f>
        <v>40</v>
      </c>
      <c r="W113" s="34">
        <f>'[2]มิถุนายน 64 '!E113</f>
        <v>3515</v>
      </c>
      <c r="X113" s="32">
        <f>W113-T113</f>
        <v>8</v>
      </c>
      <c r="Y113" s="33">
        <f>X113*$S$3</f>
        <v>40</v>
      </c>
      <c r="Z113" s="34">
        <f>'[2]กรกฏาคม 64 '!E113</f>
        <v>3527</v>
      </c>
      <c r="AA113" s="32">
        <f>Z113-W113</f>
        <v>12</v>
      </c>
      <c r="AB113" s="33">
        <f>AA113*$P$3</f>
        <v>60</v>
      </c>
      <c r="AC113" s="34">
        <f>'[2]สิงหาคม 64 '!E113</f>
        <v>3542</v>
      </c>
      <c r="AD113" s="32">
        <f>AC113-Z113</f>
        <v>15</v>
      </c>
      <c r="AE113" s="33">
        <f>AD113*$S$3</f>
        <v>75</v>
      </c>
      <c r="AF113" s="34">
        <f>'[2]กันยายน 64 '!E113</f>
        <v>3556</v>
      </c>
      <c r="AG113" s="32">
        <f>AF113-AC113</f>
        <v>14</v>
      </c>
      <c r="AH113" s="33">
        <f>AG113*$S$3</f>
        <v>70</v>
      </c>
      <c r="AI113" s="34">
        <f>'[2]ตุลาคม 64 '!E113</f>
        <v>3565</v>
      </c>
      <c r="AJ113" s="32">
        <f>AI113-AF113</f>
        <v>9</v>
      </c>
      <c r="AK113" s="33">
        <f>AJ113*$S$3</f>
        <v>45</v>
      </c>
      <c r="AL113" s="34">
        <f>'[2]พฤศจิกายน 64'!E113</f>
        <v>3577</v>
      </c>
      <c r="AM113" s="32">
        <f>AL113-AI113</f>
        <v>12</v>
      </c>
      <c r="AN113" s="33">
        <f>AM113*$S$3</f>
        <v>60</v>
      </c>
      <c r="AO113" s="34">
        <f>'[2]ธันวาคม 64 '!E113</f>
        <v>3588</v>
      </c>
      <c r="AP113" s="32">
        <f>AO113-AL113</f>
        <v>11</v>
      </c>
      <c r="AQ113" s="33">
        <f>AP113*$S$3</f>
        <v>55</v>
      </c>
    </row>
    <row r="114" spans="1:43" x14ac:dyDescent="0.55000000000000004">
      <c r="A114" s="14">
        <v>47</v>
      </c>
      <c r="B114" s="49" t="s">
        <v>139</v>
      </c>
      <c r="C114" s="42"/>
      <c r="D114" s="43"/>
      <c r="E114" s="32">
        <f>'[2]ธันวาคม 63 '!E114</f>
        <v>9795</v>
      </c>
      <c r="F114" s="32"/>
      <c r="G114" s="33"/>
      <c r="H114" s="34">
        <f>'[2]มกราคม 64'!E114</f>
        <v>10021</v>
      </c>
      <c r="I114" s="32">
        <f t="shared" si="50"/>
        <v>226</v>
      </c>
      <c r="J114" s="33">
        <f t="shared" si="51"/>
        <v>1130</v>
      </c>
      <c r="K114" s="34">
        <f>'[2]กุมภาพันธ์ 64'!E114</f>
        <v>373</v>
      </c>
      <c r="L114" s="51">
        <f>K114-21</f>
        <v>352</v>
      </c>
      <c r="M114" s="33">
        <f>L114*$M$3</f>
        <v>1760</v>
      </c>
      <c r="N114" s="34">
        <f>'[2]มีนาคม 64'!E114</f>
        <v>373</v>
      </c>
      <c r="O114" s="32">
        <f t="shared" si="53"/>
        <v>0</v>
      </c>
      <c r="P114" s="33">
        <f>O114*$P$3</f>
        <v>0</v>
      </c>
      <c r="Q114" s="34">
        <f>'[2]เมษายน 64 '!E114</f>
        <v>373</v>
      </c>
      <c r="R114" s="32">
        <f>Q114-N114</f>
        <v>0</v>
      </c>
      <c r="S114" s="33">
        <f>R114*$S$3</f>
        <v>0</v>
      </c>
      <c r="T114" s="34">
        <f>'[2]พฤษภาคม 64'!E114</f>
        <v>373</v>
      </c>
      <c r="U114" s="32">
        <f>T114-Q114</f>
        <v>0</v>
      </c>
      <c r="V114" s="33">
        <f>U114*$P$3</f>
        <v>0</v>
      </c>
      <c r="W114" s="34">
        <f>'[2]มิถุนายน 64 '!E114</f>
        <v>373</v>
      </c>
      <c r="X114" s="32">
        <f>W114-T114</f>
        <v>0</v>
      </c>
      <c r="Y114" s="33">
        <f>X114*$S$3</f>
        <v>0</v>
      </c>
      <c r="Z114" s="34">
        <f>'[2]กรกฏาคม 64 '!E114</f>
        <v>373</v>
      </c>
      <c r="AA114" s="32">
        <f>Z114-W114</f>
        <v>0</v>
      </c>
      <c r="AB114" s="33">
        <f>AA114*$P$3</f>
        <v>0</v>
      </c>
      <c r="AC114" s="34">
        <f>'[2]สิงหาคม 64 '!E114</f>
        <v>373</v>
      </c>
      <c r="AD114" s="32">
        <f>AC114-Z114</f>
        <v>0</v>
      </c>
      <c r="AE114" s="33">
        <f>AD114*$S$3</f>
        <v>0</v>
      </c>
      <c r="AF114" s="34">
        <f>'[2]กันยายน 64 '!E114</f>
        <v>373</v>
      </c>
      <c r="AG114" s="32">
        <f>AF114-AC114</f>
        <v>0</v>
      </c>
      <c r="AH114" s="33">
        <f>AG114*$S$3</f>
        <v>0</v>
      </c>
      <c r="AI114" s="34">
        <f>'[2]ตุลาคม 64 '!E114</f>
        <v>373</v>
      </c>
      <c r="AJ114" s="32">
        <f>AI114-AF114</f>
        <v>0</v>
      </c>
      <c r="AK114" s="33">
        <f>AJ114*$S$3</f>
        <v>0</v>
      </c>
      <c r="AL114" s="34">
        <f>'[2]พฤศจิกายน 64'!E114</f>
        <v>373</v>
      </c>
      <c r="AM114" s="32">
        <f>AL114-AI114</f>
        <v>0</v>
      </c>
      <c r="AN114" s="33">
        <f>AM114*$S$3</f>
        <v>0</v>
      </c>
      <c r="AO114" s="34">
        <f>'[2]ธันวาคม 64 '!E114</f>
        <v>373</v>
      </c>
      <c r="AP114" s="32">
        <f>AO114-AL114</f>
        <v>0</v>
      </c>
      <c r="AQ114" s="33">
        <f>AP114*$S$3</f>
        <v>0</v>
      </c>
    </row>
    <row r="115" spans="1:43" x14ac:dyDescent="0.55000000000000004">
      <c r="A115" s="45" t="s">
        <v>140</v>
      </c>
      <c r="B115" s="46"/>
      <c r="C115" s="47"/>
      <c r="D115" s="48"/>
      <c r="E115" s="26"/>
      <c r="F115" s="26"/>
      <c r="G115" s="28"/>
      <c r="H115" s="26"/>
      <c r="I115" s="26"/>
      <c r="J115" s="28"/>
      <c r="K115" s="26"/>
      <c r="L115" s="26"/>
      <c r="M115" s="28"/>
      <c r="N115" s="26"/>
      <c r="O115" s="26"/>
      <c r="P115" s="28"/>
      <c r="Q115" s="26"/>
      <c r="R115" s="26"/>
      <c r="S115" s="28"/>
      <c r="T115" s="26"/>
      <c r="U115" s="26"/>
      <c r="V115" s="28"/>
      <c r="W115" s="26"/>
      <c r="X115" s="26"/>
      <c r="Y115" s="28"/>
      <c r="Z115" s="26"/>
      <c r="AA115" s="26"/>
      <c r="AB115" s="28"/>
      <c r="AC115" s="26"/>
      <c r="AD115" s="26"/>
      <c r="AE115" s="28"/>
      <c r="AF115" s="26"/>
      <c r="AG115" s="26"/>
      <c r="AH115" s="28"/>
      <c r="AI115" s="26"/>
      <c r="AJ115" s="26"/>
      <c r="AK115" s="28"/>
      <c r="AL115" s="26"/>
      <c r="AM115" s="26"/>
      <c r="AN115" s="28"/>
      <c r="AO115" s="26"/>
      <c r="AP115" s="26"/>
      <c r="AQ115" s="28"/>
    </row>
    <row r="116" spans="1:43" x14ac:dyDescent="0.55000000000000004">
      <c r="A116" s="14">
        <v>48</v>
      </c>
      <c r="B116" s="49" t="s">
        <v>141</v>
      </c>
      <c r="C116" s="42"/>
      <c r="D116" s="43" t="s">
        <v>32</v>
      </c>
      <c r="E116" s="32">
        <f>'[2]ธันวาคม 63 '!E116</f>
        <v>12022</v>
      </c>
      <c r="F116" s="32"/>
      <c r="G116" s="33"/>
      <c r="H116" s="34">
        <f>'[2]มกราคม 64'!E116</f>
        <v>12082</v>
      </c>
      <c r="I116" s="32">
        <f t="shared" si="50"/>
        <v>60</v>
      </c>
      <c r="J116" s="33">
        <f t="shared" si="51"/>
        <v>300</v>
      </c>
      <c r="K116" s="34">
        <f>'[2]กุมภาพันธ์ 64'!E116</f>
        <v>12153</v>
      </c>
      <c r="L116" s="32">
        <f t="shared" si="52"/>
        <v>71</v>
      </c>
      <c r="M116" s="33">
        <f>L116*$M$3</f>
        <v>355</v>
      </c>
      <c r="N116" s="34">
        <f>'[2]มีนาคม 64'!E116</f>
        <v>12216</v>
      </c>
      <c r="O116" s="32">
        <f t="shared" ref="O116:O183" si="74">N116-K116</f>
        <v>63</v>
      </c>
      <c r="P116" s="33">
        <f>O116*$P$3</f>
        <v>315</v>
      </c>
      <c r="Q116" s="34">
        <f>'[2]เมษายน 64 '!E116</f>
        <v>12224</v>
      </c>
      <c r="R116" s="32">
        <f>Q116-N116</f>
        <v>8</v>
      </c>
      <c r="S116" s="33">
        <f>R116*$S$3</f>
        <v>40</v>
      </c>
      <c r="T116" s="34">
        <f>'[2]พฤษภาคม 64'!E116</f>
        <v>12229</v>
      </c>
      <c r="U116" s="32">
        <f>T116-Q116</f>
        <v>5</v>
      </c>
      <c r="V116" s="33">
        <f>U116*$P$3</f>
        <v>25</v>
      </c>
      <c r="W116" s="34">
        <f>'[2]มิถุนายน 64 '!E116</f>
        <v>12235</v>
      </c>
      <c r="X116" s="32">
        <f>W116-T116</f>
        <v>6</v>
      </c>
      <c r="Y116" s="33">
        <f>X116*$S$3</f>
        <v>30</v>
      </c>
      <c r="Z116" s="34">
        <f>'[2]กรกฏาคม 64 '!E116</f>
        <v>12245</v>
      </c>
      <c r="AA116" s="32">
        <f>Z116-W116</f>
        <v>10</v>
      </c>
      <c r="AB116" s="33">
        <f>AA116*$P$3</f>
        <v>50</v>
      </c>
      <c r="AC116" s="34">
        <f>'[2]สิงหาคม 64 '!E116</f>
        <v>12256</v>
      </c>
      <c r="AD116" s="32">
        <f>AC116-Z116</f>
        <v>11</v>
      </c>
      <c r="AE116" s="33">
        <f>AD116*$S$3</f>
        <v>55</v>
      </c>
      <c r="AF116" s="34">
        <f>'[2]กันยายน 64 '!E116</f>
        <v>12269</v>
      </c>
      <c r="AG116" s="32">
        <f>AF116-AC116</f>
        <v>13</v>
      </c>
      <c r="AH116" s="33">
        <f>AG116*$S$3</f>
        <v>65</v>
      </c>
      <c r="AI116" s="34">
        <f>'[2]ตุลาคม 64 '!E116</f>
        <v>12292</v>
      </c>
      <c r="AJ116" s="32">
        <f>AI116-AF116</f>
        <v>23</v>
      </c>
      <c r="AK116" s="33">
        <f>AJ116*$S$3</f>
        <v>115</v>
      </c>
      <c r="AL116" s="34">
        <f>'[2]พฤศจิกายน 64'!E116</f>
        <v>12311</v>
      </c>
      <c r="AM116" s="32">
        <f>AL116-AI116</f>
        <v>19</v>
      </c>
      <c r="AN116" s="33">
        <f>AM116*$S$3</f>
        <v>95</v>
      </c>
      <c r="AO116" s="34">
        <f>'[2]ธันวาคม 64 '!E116</f>
        <v>12338</v>
      </c>
      <c r="AP116" s="32">
        <f>AO116-AL116</f>
        <v>27</v>
      </c>
      <c r="AQ116" s="33">
        <f>AP116*$S$3</f>
        <v>135</v>
      </c>
    </row>
    <row r="117" spans="1:43" x14ac:dyDescent="0.55000000000000004">
      <c r="A117" s="14">
        <v>49</v>
      </c>
      <c r="B117" s="49" t="s">
        <v>142</v>
      </c>
      <c r="C117" s="42"/>
      <c r="D117" s="43"/>
      <c r="E117" s="32">
        <f>'[2]ธันวาคม 63 '!E117</f>
        <v>6547</v>
      </c>
      <c r="F117" s="32"/>
      <c r="G117" s="33"/>
      <c r="H117" s="34">
        <f>'[2]มกราคม 64'!E117</f>
        <v>6906</v>
      </c>
      <c r="I117" s="32">
        <f t="shared" si="50"/>
        <v>359</v>
      </c>
      <c r="J117" s="33">
        <f t="shared" si="51"/>
        <v>1795</v>
      </c>
      <c r="K117" s="34">
        <f>'[2]กุมภาพันธ์ 64'!E117</f>
        <v>7277</v>
      </c>
      <c r="L117" s="32">
        <f t="shared" si="52"/>
        <v>371</v>
      </c>
      <c r="M117" s="33">
        <f>L117*$M$3</f>
        <v>1855</v>
      </c>
      <c r="N117" s="34">
        <f>'[2]มีนาคม 64'!E117</f>
        <v>7641</v>
      </c>
      <c r="O117" s="32">
        <f t="shared" si="74"/>
        <v>364</v>
      </c>
      <c r="P117" s="33">
        <f>O117*$P$3</f>
        <v>1820</v>
      </c>
      <c r="Q117" s="34">
        <f>'[2]เมษายน 64 '!E117</f>
        <v>7641</v>
      </c>
      <c r="R117" s="32">
        <f>Q117-N117</f>
        <v>0</v>
      </c>
      <c r="S117" s="33">
        <f>R117*$S$3</f>
        <v>0</v>
      </c>
      <c r="T117" s="34">
        <f>'[2]พฤษภาคม 64'!E117</f>
        <v>7641</v>
      </c>
      <c r="U117" s="32">
        <f>T117-Q117</f>
        <v>0</v>
      </c>
      <c r="V117" s="33">
        <f>U117*$P$3</f>
        <v>0</v>
      </c>
      <c r="W117" s="34">
        <f>'[2]มิถุนายน 64 '!E117</f>
        <v>7641</v>
      </c>
      <c r="X117" s="32">
        <f>W117-T117</f>
        <v>0</v>
      </c>
      <c r="Y117" s="33">
        <f>X117*$S$3</f>
        <v>0</v>
      </c>
      <c r="Z117" s="34">
        <f>'[2]กรกฏาคม 64 '!E117</f>
        <v>7641</v>
      </c>
      <c r="AA117" s="32">
        <f>Z117-W117</f>
        <v>0</v>
      </c>
      <c r="AB117" s="33">
        <f>AA117*$P$3</f>
        <v>0</v>
      </c>
      <c r="AC117" s="34">
        <f>'[2]สิงหาคม 64 '!E117</f>
        <v>7641</v>
      </c>
      <c r="AD117" s="32">
        <f>AC117-Z117</f>
        <v>0</v>
      </c>
      <c r="AE117" s="33">
        <f>AD117*$S$3</f>
        <v>0</v>
      </c>
      <c r="AF117" s="34">
        <f>'[2]กันยายน 64 '!E117</f>
        <v>7641</v>
      </c>
      <c r="AG117" s="32">
        <f>AF117-AC117</f>
        <v>0</v>
      </c>
      <c r="AH117" s="33">
        <f>AG117*$S$3</f>
        <v>0</v>
      </c>
      <c r="AI117" s="34">
        <f>'[2]ตุลาคม 64 '!E117</f>
        <v>7641</v>
      </c>
      <c r="AJ117" s="32">
        <f>AI117-AF117</f>
        <v>0</v>
      </c>
      <c r="AK117" s="33">
        <f>AJ117*$S$3</f>
        <v>0</v>
      </c>
      <c r="AL117" s="34">
        <f>'[2]พฤศจิกายน 64'!E117</f>
        <v>7641</v>
      </c>
      <c r="AM117" s="32">
        <f>AL117-AI117</f>
        <v>0</v>
      </c>
      <c r="AN117" s="33">
        <f>AM117*$S$3</f>
        <v>0</v>
      </c>
      <c r="AO117" s="34">
        <f>'[2]ธันวาคม 64 '!E117</f>
        <v>7641</v>
      </c>
      <c r="AP117" s="32">
        <f>AO117-AL117</f>
        <v>0</v>
      </c>
      <c r="AQ117" s="33">
        <f>AP117*$S$3</f>
        <v>0</v>
      </c>
    </row>
    <row r="118" spans="1:43" x14ac:dyDescent="0.55000000000000004">
      <c r="A118" s="45" t="s">
        <v>143</v>
      </c>
      <c r="B118" s="46"/>
      <c r="C118" s="47"/>
      <c r="D118" s="48"/>
      <c r="E118" s="26"/>
      <c r="F118" s="26"/>
      <c r="G118" s="28"/>
      <c r="H118" s="26"/>
      <c r="I118" s="26"/>
      <c r="J118" s="28"/>
      <c r="K118" s="26"/>
      <c r="L118" s="26"/>
      <c r="M118" s="28"/>
      <c r="N118" s="26"/>
      <c r="O118" s="26"/>
      <c r="P118" s="28"/>
      <c r="Q118" s="26"/>
      <c r="R118" s="26"/>
      <c r="S118" s="28"/>
      <c r="T118" s="26"/>
      <c r="U118" s="26"/>
      <c r="V118" s="28"/>
      <c r="W118" s="26"/>
      <c r="X118" s="26"/>
      <c r="Y118" s="28"/>
      <c r="Z118" s="26"/>
      <c r="AA118" s="26"/>
      <c r="AB118" s="28"/>
      <c r="AC118" s="26"/>
      <c r="AD118" s="26"/>
      <c r="AE118" s="28"/>
      <c r="AF118" s="26"/>
      <c r="AG118" s="26"/>
      <c r="AH118" s="28"/>
      <c r="AI118" s="26"/>
      <c r="AJ118" s="26"/>
      <c r="AK118" s="28"/>
      <c r="AL118" s="26"/>
      <c r="AM118" s="26"/>
      <c r="AN118" s="28"/>
      <c r="AO118" s="26"/>
      <c r="AP118" s="26"/>
      <c r="AQ118" s="28"/>
    </row>
    <row r="119" spans="1:43" x14ac:dyDescent="0.55000000000000004">
      <c r="A119" s="14">
        <v>50</v>
      </c>
      <c r="B119" s="49" t="s">
        <v>144</v>
      </c>
      <c r="C119" s="42"/>
      <c r="D119" s="43">
        <v>9749249</v>
      </c>
      <c r="E119" s="32">
        <f>'[2]ธันวาคม 63 '!E119</f>
        <v>6806</v>
      </c>
      <c r="F119" s="32"/>
      <c r="G119" s="33"/>
      <c r="H119" s="34">
        <f>'[2]มกราคม 64'!E119</f>
        <v>6837</v>
      </c>
      <c r="I119" s="32">
        <f t="shared" si="50"/>
        <v>31</v>
      </c>
      <c r="J119" s="33">
        <f t="shared" si="51"/>
        <v>155</v>
      </c>
      <c r="K119" s="34">
        <f>'[2]กุมภาพันธ์ 64'!E119</f>
        <v>6883</v>
      </c>
      <c r="L119" s="32">
        <f t="shared" si="52"/>
        <v>46</v>
      </c>
      <c r="M119" s="33">
        <f>L119*$M$3</f>
        <v>230</v>
      </c>
      <c r="N119" s="34">
        <f>'[2]มีนาคม 64'!E119</f>
        <v>6936</v>
      </c>
      <c r="O119" s="32">
        <f t="shared" si="74"/>
        <v>53</v>
      </c>
      <c r="P119" s="33">
        <f>O119*$P$3</f>
        <v>265</v>
      </c>
      <c r="Q119" s="34">
        <f>'[2]เมษายน 64 '!E119</f>
        <v>6940</v>
      </c>
      <c r="R119" s="32">
        <f>Q119-N119</f>
        <v>4</v>
      </c>
      <c r="S119" s="33">
        <f>R119*$S$3</f>
        <v>20</v>
      </c>
      <c r="T119" s="34">
        <f>'[2]พฤษภาคม 64'!E119</f>
        <v>6940</v>
      </c>
      <c r="U119" s="32">
        <f>T119-Q119</f>
        <v>0</v>
      </c>
      <c r="V119" s="33">
        <f>U119*$P$3</f>
        <v>0</v>
      </c>
      <c r="W119" s="34">
        <f>'[2]มิถุนายน 64 '!E119</f>
        <v>6940</v>
      </c>
      <c r="X119" s="32">
        <f>W119-T119</f>
        <v>0</v>
      </c>
      <c r="Y119" s="33">
        <f>X119*$S$3</f>
        <v>0</v>
      </c>
      <c r="Z119" s="34">
        <f>'[2]กรกฏาคม 64 '!E119</f>
        <v>6940</v>
      </c>
      <c r="AA119" s="32">
        <f>Z119-W119</f>
        <v>0</v>
      </c>
      <c r="AB119" s="33">
        <f>AA119*$P$3</f>
        <v>0</v>
      </c>
      <c r="AC119" s="34">
        <f>'[2]สิงหาคม 64 '!E119</f>
        <v>6940</v>
      </c>
      <c r="AD119" s="32">
        <f>AC119-Z119</f>
        <v>0</v>
      </c>
      <c r="AE119" s="33">
        <f>AD119*$S$3</f>
        <v>0</v>
      </c>
      <c r="AF119" s="34">
        <f>'[2]กันยายน 64 '!E119</f>
        <v>6940</v>
      </c>
      <c r="AG119" s="32">
        <f>AF119-AC119</f>
        <v>0</v>
      </c>
      <c r="AH119" s="33">
        <f>AG119*$S$3</f>
        <v>0</v>
      </c>
      <c r="AI119" s="34">
        <f>'[2]ตุลาคม 64 '!E119</f>
        <v>6940</v>
      </c>
      <c r="AJ119" s="32">
        <f>AI119-AF119</f>
        <v>0</v>
      </c>
      <c r="AK119" s="33">
        <f>AJ119*$S$3</f>
        <v>0</v>
      </c>
      <c r="AL119" s="34">
        <f>'[2]พฤศจิกายน 64'!E119</f>
        <v>6940</v>
      </c>
      <c r="AM119" s="32">
        <f>AL119-AI119</f>
        <v>0</v>
      </c>
      <c r="AN119" s="33">
        <f>AM119*$S$3</f>
        <v>0</v>
      </c>
      <c r="AO119" s="34">
        <f>'[2]ธันวาคม 64 '!E119</f>
        <v>6940</v>
      </c>
      <c r="AP119" s="32">
        <f>AO119-AL119</f>
        <v>0</v>
      </c>
      <c r="AQ119" s="33">
        <f>AP119*$S$3</f>
        <v>0</v>
      </c>
    </row>
    <row r="120" spans="1:43" x14ac:dyDescent="0.55000000000000004">
      <c r="A120" s="14">
        <v>51</v>
      </c>
      <c r="B120" s="49" t="s">
        <v>145</v>
      </c>
      <c r="C120" s="42"/>
      <c r="D120" s="43" t="s">
        <v>32</v>
      </c>
      <c r="E120" s="32">
        <f>'[2]ธันวาคม 63 '!E120</f>
        <v>3423</v>
      </c>
      <c r="F120" s="32"/>
      <c r="G120" s="33"/>
      <c r="H120" s="34">
        <f>'[2]มกราคม 64'!E120</f>
        <v>3930</v>
      </c>
      <c r="I120" s="32">
        <f t="shared" si="50"/>
        <v>507</v>
      </c>
      <c r="J120" s="33">
        <f t="shared" si="51"/>
        <v>2535</v>
      </c>
      <c r="K120" s="34">
        <f>'[2]กุมภาพันธ์ 64'!E120</f>
        <v>4508</v>
      </c>
      <c r="L120" s="32">
        <f t="shared" si="52"/>
        <v>578</v>
      </c>
      <c r="M120" s="33">
        <f>L120*$M$3</f>
        <v>2890</v>
      </c>
      <c r="N120" s="34">
        <f>'[2]มีนาคม 64'!E120</f>
        <v>5032</v>
      </c>
      <c r="O120" s="32">
        <f t="shared" si="74"/>
        <v>524</v>
      </c>
      <c r="P120" s="33">
        <f>O120*$P$3</f>
        <v>2620</v>
      </c>
      <c r="Q120" s="34">
        <f>'[2]เมษายน 64 '!E120</f>
        <v>5048</v>
      </c>
      <c r="R120" s="32">
        <f>Q120-N120</f>
        <v>16</v>
      </c>
      <c r="S120" s="33">
        <f>R120*$S$3</f>
        <v>80</v>
      </c>
      <c r="T120" s="34">
        <f>'[2]พฤษภาคม 64'!E120</f>
        <v>5048</v>
      </c>
      <c r="U120" s="32">
        <f>T120-Q120</f>
        <v>0</v>
      </c>
      <c r="V120" s="33">
        <f>U120*$P$3</f>
        <v>0</v>
      </c>
      <c r="W120" s="34">
        <f>'[2]มิถุนายน 64 '!E120</f>
        <v>5048</v>
      </c>
      <c r="X120" s="32">
        <f>W120-T120</f>
        <v>0</v>
      </c>
      <c r="Y120" s="33">
        <f>X120*$S$3</f>
        <v>0</v>
      </c>
      <c r="Z120" s="34">
        <f>'[2]กรกฏาคม 64 '!E120</f>
        <v>5048</v>
      </c>
      <c r="AA120" s="32">
        <f>Z120-W120</f>
        <v>0</v>
      </c>
      <c r="AB120" s="33">
        <f>AA120*$P$3</f>
        <v>0</v>
      </c>
      <c r="AC120" s="34">
        <f>'[2]สิงหาคม 64 '!E120</f>
        <v>5048</v>
      </c>
      <c r="AD120" s="32">
        <f>AC120-Z120</f>
        <v>0</v>
      </c>
      <c r="AE120" s="33">
        <f>AD120*$S$3</f>
        <v>0</v>
      </c>
      <c r="AF120" s="34">
        <f>'[2]กันยายน 64 '!E120</f>
        <v>5048</v>
      </c>
      <c r="AG120" s="32">
        <f>AF120-AC120</f>
        <v>0</v>
      </c>
      <c r="AH120" s="33">
        <f>AG120*$S$3</f>
        <v>0</v>
      </c>
      <c r="AI120" s="34">
        <f>'[2]ตุลาคม 64 '!E120</f>
        <v>5049</v>
      </c>
      <c r="AJ120" s="32">
        <f>AI120-AF120</f>
        <v>1</v>
      </c>
      <c r="AK120" s="33">
        <f>AJ120*$S$3</f>
        <v>5</v>
      </c>
      <c r="AL120" s="34">
        <f>'[2]พฤศจิกายน 64'!E120</f>
        <v>5049</v>
      </c>
      <c r="AM120" s="32">
        <f>AL120-AI120</f>
        <v>0</v>
      </c>
      <c r="AN120" s="33">
        <f>AM120*$S$3</f>
        <v>0</v>
      </c>
      <c r="AO120" s="34">
        <f>'[2]ธันวาคม 64 '!E120</f>
        <v>5049</v>
      </c>
      <c r="AP120" s="32">
        <f>AO120-AL120</f>
        <v>0</v>
      </c>
      <c r="AQ120" s="33">
        <f>AP120*$S$3</f>
        <v>0</v>
      </c>
    </row>
    <row r="121" spans="1:43" x14ac:dyDescent="0.55000000000000004">
      <c r="A121" s="45" t="s">
        <v>146</v>
      </c>
      <c r="B121" s="46"/>
      <c r="C121" s="47"/>
      <c r="D121" s="48"/>
      <c r="E121" s="26"/>
      <c r="F121" s="26"/>
      <c r="G121" s="28"/>
      <c r="H121" s="26"/>
      <c r="I121" s="26"/>
      <c r="J121" s="28"/>
      <c r="K121" s="26"/>
      <c r="L121" s="26"/>
      <c r="M121" s="28"/>
      <c r="N121" s="26"/>
      <c r="O121" s="26"/>
      <c r="P121" s="28"/>
      <c r="Q121" s="26"/>
      <c r="R121" s="26"/>
      <c r="S121" s="28"/>
      <c r="T121" s="26"/>
      <c r="U121" s="26"/>
      <c r="V121" s="28"/>
      <c r="W121" s="26"/>
      <c r="X121" s="26"/>
      <c r="Y121" s="28"/>
      <c r="Z121" s="26"/>
      <c r="AA121" s="26"/>
      <c r="AB121" s="28"/>
      <c r="AC121" s="26"/>
      <c r="AD121" s="26"/>
      <c r="AE121" s="28"/>
      <c r="AF121" s="26"/>
      <c r="AG121" s="26"/>
      <c r="AH121" s="28"/>
      <c r="AI121" s="26"/>
      <c r="AJ121" s="26"/>
      <c r="AK121" s="28"/>
      <c r="AL121" s="26"/>
      <c r="AM121" s="26"/>
      <c r="AN121" s="28"/>
      <c r="AO121" s="26"/>
      <c r="AP121" s="26"/>
      <c r="AQ121" s="28"/>
    </row>
    <row r="122" spans="1:43" x14ac:dyDescent="0.55000000000000004">
      <c r="A122" s="14">
        <v>52</v>
      </c>
      <c r="B122" s="49" t="s">
        <v>147</v>
      </c>
      <c r="C122" s="42"/>
      <c r="D122" s="43"/>
      <c r="E122" s="32">
        <f>'[2]ธันวาคม 63 '!E122</f>
        <v>3884</v>
      </c>
      <c r="F122" s="32"/>
      <c r="G122" s="33"/>
      <c r="H122" s="34">
        <f>'[2]มกราคม 64'!E122</f>
        <v>3975</v>
      </c>
      <c r="I122" s="32">
        <f t="shared" si="50"/>
        <v>91</v>
      </c>
      <c r="J122" s="33">
        <f t="shared" si="51"/>
        <v>455</v>
      </c>
      <c r="K122" s="34">
        <f>'[2]กุมภาพันธ์ 64'!E122</f>
        <v>4091</v>
      </c>
      <c r="L122" s="32">
        <f t="shared" si="52"/>
        <v>116</v>
      </c>
      <c r="M122" s="33">
        <f>L122*$M$3</f>
        <v>580</v>
      </c>
      <c r="N122" s="34">
        <f>'[2]มีนาคม 64'!E122</f>
        <v>4091</v>
      </c>
      <c r="O122" s="32">
        <f t="shared" si="74"/>
        <v>0</v>
      </c>
      <c r="P122" s="33">
        <f>O122*$P$3</f>
        <v>0</v>
      </c>
      <c r="Q122" s="34">
        <f>'[2]เมษายน 64 '!E122</f>
        <v>4091</v>
      </c>
      <c r="R122" s="32">
        <f>Q122-N122</f>
        <v>0</v>
      </c>
      <c r="S122" s="33">
        <f>R122*$S$3</f>
        <v>0</v>
      </c>
      <c r="T122" s="34">
        <f>'[2]พฤษภาคม 64'!E122</f>
        <v>4091</v>
      </c>
      <c r="U122" s="32">
        <f>T122-Q122</f>
        <v>0</v>
      </c>
      <c r="V122" s="33">
        <f>U122*$P$3</f>
        <v>0</v>
      </c>
      <c r="W122" s="34">
        <f>'[2]มิถุนายน 64 '!E122</f>
        <v>4091</v>
      </c>
      <c r="X122" s="32">
        <f>W122-T122</f>
        <v>0</v>
      </c>
      <c r="Y122" s="33">
        <f>X122*$S$3</f>
        <v>0</v>
      </c>
      <c r="Z122" s="34">
        <f>'[2]กรกฏาคม 64 '!E122</f>
        <v>4091</v>
      </c>
      <c r="AA122" s="32">
        <f>Z122-W122</f>
        <v>0</v>
      </c>
      <c r="AB122" s="33">
        <f>AA122*$P$3</f>
        <v>0</v>
      </c>
      <c r="AC122" s="34">
        <f>'[2]สิงหาคม 64 '!E122</f>
        <v>4091</v>
      </c>
      <c r="AD122" s="32">
        <f>AC122-Z122</f>
        <v>0</v>
      </c>
      <c r="AE122" s="33">
        <f>AD122*$S$3</f>
        <v>0</v>
      </c>
      <c r="AF122" s="34">
        <f>'[2]กันยายน 64 '!E122</f>
        <v>4359</v>
      </c>
      <c r="AG122" s="32">
        <f>AF122-AC122</f>
        <v>268</v>
      </c>
      <c r="AH122" s="33">
        <f>AG122*$S$3</f>
        <v>1340</v>
      </c>
      <c r="AI122" s="34">
        <f>'[2]ตุลาคม 64 '!E122</f>
        <v>4408</v>
      </c>
      <c r="AJ122" s="32">
        <f>AI122-AF122</f>
        <v>49</v>
      </c>
      <c r="AK122" s="33">
        <f>AJ122*$S$3</f>
        <v>245</v>
      </c>
      <c r="AL122" s="34">
        <f>'[2]พฤศจิกายน 64'!E122</f>
        <v>4474</v>
      </c>
      <c r="AM122" s="32">
        <f>AL122-AI122</f>
        <v>66</v>
      </c>
      <c r="AN122" s="33">
        <f>AM122*$S$3</f>
        <v>330</v>
      </c>
      <c r="AO122" s="34">
        <f>'[2]ธันวาคม 64 '!E122</f>
        <v>4510</v>
      </c>
      <c r="AP122" s="32">
        <f>AO122-AL122</f>
        <v>36</v>
      </c>
      <c r="AQ122" s="33">
        <f>AP122*$S$3</f>
        <v>180</v>
      </c>
    </row>
    <row r="123" spans="1:43" x14ac:dyDescent="0.55000000000000004">
      <c r="A123" s="14">
        <v>53</v>
      </c>
      <c r="B123" s="49" t="s">
        <v>148</v>
      </c>
      <c r="C123" s="42"/>
      <c r="D123" s="43" t="s">
        <v>32</v>
      </c>
      <c r="E123" s="32">
        <f>'[2]ธันวาคม 63 '!E123</f>
        <v>6663</v>
      </c>
      <c r="F123" s="32"/>
      <c r="G123" s="33"/>
      <c r="H123" s="34">
        <f>'[2]มกราคม 64'!E123</f>
        <v>6988</v>
      </c>
      <c r="I123" s="32">
        <f t="shared" si="50"/>
        <v>325</v>
      </c>
      <c r="J123" s="33">
        <f t="shared" si="51"/>
        <v>1625</v>
      </c>
      <c r="K123" s="34">
        <f>'[2]กุมภาพันธ์ 64'!E123</f>
        <v>7380</v>
      </c>
      <c r="L123" s="32">
        <f t="shared" si="52"/>
        <v>392</v>
      </c>
      <c r="M123" s="33">
        <f>L123*$M$3</f>
        <v>1960</v>
      </c>
      <c r="N123" s="34">
        <f>'[2]มีนาคม 64'!E123</f>
        <v>7830</v>
      </c>
      <c r="O123" s="32">
        <f t="shared" si="74"/>
        <v>450</v>
      </c>
      <c r="P123" s="33">
        <f>O123*$P$3</f>
        <v>2250</v>
      </c>
      <c r="Q123" s="34">
        <f>'[2]เมษายน 64 '!E123</f>
        <v>7834</v>
      </c>
      <c r="R123" s="32">
        <f>Q123-N123</f>
        <v>4</v>
      </c>
      <c r="S123" s="33">
        <f>R123*$S$3</f>
        <v>20</v>
      </c>
      <c r="T123" s="34">
        <f>'[2]พฤษภาคม 64'!E123</f>
        <v>7834</v>
      </c>
      <c r="U123" s="32">
        <f>T123-Q123</f>
        <v>0</v>
      </c>
      <c r="V123" s="33">
        <f>U123*$P$3</f>
        <v>0</v>
      </c>
      <c r="W123" s="34">
        <f>'[2]มิถุนายน 64 '!E123</f>
        <v>7834</v>
      </c>
      <c r="X123" s="32">
        <f>W123-T123</f>
        <v>0</v>
      </c>
      <c r="Y123" s="33">
        <f>X123*$S$3</f>
        <v>0</v>
      </c>
      <c r="Z123" s="34">
        <f>'[2]กรกฏาคม 64 '!E123</f>
        <v>7834</v>
      </c>
      <c r="AA123" s="32">
        <f>Z123-W123</f>
        <v>0</v>
      </c>
      <c r="AB123" s="33">
        <f>AA123*$P$3</f>
        <v>0</v>
      </c>
      <c r="AC123" s="34">
        <f>'[2]สิงหาคม 64 '!E123</f>
        <v>7834</v>
      </c>
      <c r="AD123" s="32">
        <f>AC123-Z123</f>
        <v>0</v>
      </c>
      <c r="AE123" s="33">
        <f>AD123*$S$3</f>
        <v>0</v>
      </c>
      <c r="AF123" s="34">
        <f>'[2]กันยายน 64 '!E123</f>
        <v>7834</v>
      </c>
      <c r="AG123" s="32">
        <f>AF123-AC123</f>
        <v>0</v>
      </c>
      <c r="AH123" s="33">
        <f>AG123*$S$3</f>
        <v>0</v>
      </c>
      <c r="AI123" s="34">
        <f>'[2]ตุลาคม 64 '!E123</f>
        <v>7834</v>
      </c>
      <c r="AJ123" s="32">
        <f>AI123-AF123</f>
        <v>0</v>
      </c>
      <c r="AK123" s="33">
        <f>AJ123*$S$3</f>
        <v>0</v>
      </c>
      <c r="AL123" s="34">
        <f>'[2]พฤศจิกายน 64'!E123</f>
        <v>7834</v>
      </c>
      <c r="AM123" s="32">
        <f>AL123-AI123</f>
        <v>0</v>
      </c>
      <c r="AN123" s="33">
        <f>AM123*$S$3</f>
        <v>0</v>
      </c>
      <c r="AO123" s="34">
        <f>'[2]ธันวาคม 64 '!E123</f>
        <v>7834</v>
      </c>
      <c r="AP123" s="32">
        <f>AO123-AL123</f>
        <v>0</v>
      </c>
      <c r="AQ123" s="33">
        <f>AP123*$S$3</f>
        <v>0</v>
      </c>
    </row>
    <row r="124" spans="1:43" x14ac:dyDescent="0.55000000000000004">
      <c r="A124" s="45" t="s">
        <v>149</v>
      </c>
      <c r="B124" s="46"/>
      <c r="C124" s="47"/>
      <c r="D124" s="48"/>
      <c r="E124" s="26"/>
      <c r="F124" s="26"/>
      <c r="G124" s="28"/>
      <c r="H124" s="26"/>
      <c r="I124" s="26"/>
      <c r="J124" s="28"/>
      <c r="K124" s="26"/>
      <c r="L124" s="26"/>
      <c r="M124" s="28"/>
      <c r="N124" s="26"/>
      <c r="O124" s="26"/>
      <c r="P124" s="28"/>
      <c r="Q124" s="26"/>
      <c r="R124" s="26"/>
      <c r="S124" s="28"/>
      <c r="T124" s="26"/>
      <c r="U124" s="26"/>
      <c r="V124" s="28"/>
      <c r="W124" s="26"/>
      <c r="X124" s="26"/>
      <c r="Y124" s="28"/>
      <c r="Z124" s="26"/>
      <c r="AA124" s="26"/>
      <c r="AB124" s="28"/>
      <c r="AC124" s="26"/>
      <c r="AD124" s="26"/>
      <c r="AE124" s="28"/>
      <c r="AF124" s="26"/>
      <c r="AG124" s="26"/>
      <c r="AH124" s="28"/>
      <c r="AI124" s="26"/>
      <c r="AJ124" s="26"/>
      <c r="AK124" s="28"/>
      <c r="AL124" s="26"/>
      <c r="AM124" s="26"/>
      <c r="AN124" s="28"/>
      <c r="AO124" s="26"/>
      <c r="AP124" s="26"/>
      <c r="AQ124" s="28"/>
    </row>
    <row r="125" spans="1:43" x14ac:dyDescent="0.55000000000000004">
      <c r="A125" s="14">
        <v>55</v>
      </c>
      <c r="B125" s="49" t="s">
        <v>150</v>
      </c>
      <c r="C125" s="42"/>
      <c r="D125" s="50" t="s">
        <v>151</v>
      </c>
      <c r="E125" s="32">
        <f>'[2]ธันวาคม 63 '!E125</f>
        <v>8157</v>
      </c>
      <c r="F125" s="32"/>
      <c r="G125" s="33"/>
      <c r="H125" s="34">
        <f>'[2]มกราคม 64'!E125</f>
        <v>8201</v>
      </c>
      <c r="I125" s="32">
        <f t="shared" si="50"/>
        <v>44</v>
      </c>
      <c r="J125" s="33">
        <f t="shared" si="51"/>
        <v>220</v>
      </c>
      <c r="K125" s="34">
        <f>'[2]กุมภาพันธ์ 64'!E125</f>
        <v>8201</v>
      </c>
      <c r="L125" s="32">
        <f t="shared" si="52"/>
        <v>0</v>
      </c>
      <c r="M125" s="33">
        <f>L125*$M$3</f>
        <v>0</v>
      </c>
      <c r="N125" s="34">
        <f>'[2]มีนาคม 64'!E125</f>
        <v>8331</v>
      </c>
      <c r="O125" s="32">
        <f t="shared" si="74"/>
        <v>130</v>
      </c>
      <c r="P125" s="33">
        <f>O125*$P$3</f>
        <v>650</v>
      </c>
      <c r="Q125" s="34">
        <f>'[2]เมษายน 64 '!E125</f>
        <v>8336</v>
      </c>
      <c r="R125" s="32">
        <f>Q125-N125</f>
        <v>5</v>
      </c>
      <c r="S125" s="33">
        <f>R125*$S$3</f>
        <v>25</v>
      </c>
      <c r="T125" s="34">
        <f>'[2]พฤษภาคม 64'!E125</f>
        <v>8336</v>
      </c>
      <c r="U125" s="32">
        <f>T125-Q125</f>
        <v>0</v>
      </c>
      <c r="V125" s="33">
        <f>U125*$P$3</f>
        <v>0</v>
      </c>
      <c r="W125" s="34">
        <f>'[2]มิถุนายน 64 '!E125</f>
        <v>8336</v>
      </c>
      <c r="X125" s="32">
        <f>W125-T125</f>
        <v>0</v>
      </c>
      <c r="Y125" s="33">
        <f>X125*$S$3</f>
        <v>0</v>
      </c>
      <c r="Z125" s="34">
        <f>'[2]กรกฏาคม 64 '!E125</f>
        <v>8338</v>
      </c>
      <c r="AA125" s="32">
        <f>Z125-W125</f>
        <v>2</v>
      </c>
      <c r="AB125" s="33">
        <f>AA125*$P$3</f>
        <v>10</v>
      </c>
      <c r="AC125" s="34">
        <f>'[2]สิงหาคม 64 '!E125</f>
        <v>8346</v>
      </c>
      <c r="AD125" s="32">
        <f>AC125-Z125</f>
        <v>8</v>
      </c>
      <c r="AE125" s="33">
        <f>AD125*$S$3</f>
        <v>40</v>
      </c>
      <c r="AF125" s="34">
        <f>'[2]กันยายน 64 '!E125</f>
        <v>8358</v>
      </c>
      <c r="AG125" s="32">
        <f>AF125-AC125</f>
        <v>12</v>
      </c>
      <c r="AH125" s="33">
        <f>AG125*$S$3</f>
        <v>60</v>
      </c>
      <c r="AI125" s="34">
        <f>'[2]ตุลาคม 64 '!E125</f>
        <v>8364</v>
      </c>
      <c r="AJ125" s="32">
        <f>AI125-AF125</f>
        <v>6</v>
      </c>
      <c r="AK125" s="33">
        <f>AJ125*$S$3</f>
        <v>30</v>
      </c>
      <c r="AL125" s="34">
        <f>'[2]พฤศจิกายน 64'!E125</f>
        <v>8374</v>
      </c>
      <c r="AM125" s="32">
        <f>AL125-AI125</f>
        <v>10</v>
      </c>
      <c r="AN125" s="33">
        <f>AM125*$S$3</f>
        <v>50</v>
      </c>
      <c r="AO125" s="34">
        <f>'[2]ธันวาคม 64 '!E125</f>
        <v>8374</v>
      </c>
      <c r="AP125" s="32">
        <f>AO125-AL125</f>
        <v>0</v>
      </c>
      <c r="AQ125" s="33">
        <f>AP125*$S$3</f>
        <v>0</v>
      </c>
    </row>
    <row r="126" spans="1:43" x14ac:dyDescent="0.55000000000000004">
      <c r="A126" s="14">
        <v>54</v>
      </c>
      <c r="B126" s="49" t="s">
        <v>152</v>
      </c>
      <c r="C126" s="42"/>
      <c r="D126" s="50">
        <v>170880568</v>
      </c>
      <c r="E126" s="32">
        <f>'[2]ธันวาคม 63 '!E126</f>
        <v>49</v>
      </c>
      <c r="F126" s="32"/>
      <c r="G126" s="33"/>
      <c r="H126" s="34">
        <f>'[2]มกราคม 64'!E126</f>
        <v>49</v>
      </c>
      <c r="I126" s="32">
        <f t="shared" si="50"/>
        <v>0</v>
      </c>
      <c r="J126" s="33">
        <f t="shared" si="51"/>
        <v>0</v>
      </c>
      <c r="K126" s="34">
        <f>'[2]กุมภาพันธ์ 64'!E126</f>
        <v>49</v>
      </c>
      <c r="L126" s="32">
        <f t="shared" si="52"/>
        <v>0</v>
      </c>
      <c r="M126" s="33">
        <f>L126*$M$3</f>
        <v>0</v>
      </c>
      <c r="N126" s="34">
        <f>'[2]มีนาคม 64'!E126</f>
        <v>49</v>
      </c>
      <c r="O126" s="32">
        <f t="shared" si="74"/>
        <v>0</v>
      </c>
      <c r="P126" s="33">
        <f>O126*$P$3</f>
        <v>0</v>
      </c>
      <c r="Q126" s="34">
        <f>'[2]เมษายน 64 '!E126</f>
        <v>49</v>
      </c>
      <c r="R126" s="32">
        <f>Q126-N126</f>
        <v>0</v>
      </c>
      <c r="S126" s="33">
        <f>R126*$S$3</f>
        <v>0</v>
      </c>
      <c r="T126" s="34">
        <f>'[2]พฤษภาคม 64'!E126</f>
        <v>49</v>
      </c>
      <c r="U126" s="32">
        <f>T126-Q126</f>
        <v>0</v>
      </c>
      <c r="V126" s="33">
        <f>U126*$P$3</f>
        <v>0</v>
      </c>
      <c r="W126" s="34">
        <f>'[2]มิถุนายน 64 '!E126</f>
        <v>49</v>
      </c>
      <c r="X126" s="32">
        <f>W126-T126</f>
        <v>0</v>
      </c>
      <c r="Y126" s="33">
        <f>X126*$S$3</f>
        <v>0</v>
      </c>
      <c r="Z126" s="34">
        <f>'[2]กรกฏาคม 64 '!E126</f>
        <v>49</v>
      </c>
      <c r="AA126" s="32">
        <f>Z126-W126</f>
        <v>0</v>
      </c>
      <c r="AB126" s="33">
        <f>AA126*$P$3</f>
        <v>0</v>
      </c>
      <c r="AC126" s="34">
        <f>'[2]สิงหาคม 64 '!E126</f>
        <v>49</v>
      </c>
      <c r="AD126" s="32">
        <f>AC126-Z126</f>
        <v>0</v>
      </c>
      <c r="AE126" s="33">
        <f>AD126*$S$3</f>
        <v>0</v>
      </c>
      <c r="AF126" s="34">
        <f>'[2]กันยายน 64 '!E126</f>
        <v>6760</v>
      </c>
      <c r="AG126" s="56">
        <v>0</v>
      </c>
      <c r="AH126" s="33">
        <f>AG126*$S$3</f>
        <v>0</v>
      </c>
      <c r="AI126" s="34">
        <f>'[2]ตุลาคม 64 '!E126</f>
        <v>6802</v>
      </c>
      <c r="AJ126" s="32">
        <f>AI126-AF126</f>
        <v>42</v>
      </c>
      <c r="AK126" s="33">
        <f>AJ126*$S$3</f>
        <v>210</v>
      </c>
      <c r="AL126" s="34">
        <f>'[2]พฤศจิกายน 64'!E126</f>
        <v>6982</v>
      </c>
      <c r="AM126" s="32">
        <f>AL126-AI126</f>
        <v>180</v>
      </c>
      <c r="AN126" s="33">
        <f>AM126*$S$3</f>
        <v>900</v>
      </c>
      <c r="AO126" s="34">
        <f>'[2]ธันวาคม 64 '!E126</f>
        <v>7140</v>
      </c>
      <c r="AP126" s="32">
        <f>AO126-AL126</f>
        <v>158</v>
      </c>
      <c r="AQ126" s="33">
        <f>AP126*$S$3</f>
        <v>790</v>
      </c>
    </row>
    <row r="127" spans="1:43" x14ac:dyDescent="0.55000000000000004">
      <c r="A127" s="45" t="s">
        <v>153</v>
      </c>
      <c r="B127" s="46"/>
      <c r="C127" s="47"/>
      <c r="D127" s="64"/>
      <c r="E127" s="26"/>
      <c r="F127" s="26"/>
      <c r="G127" s="28"/>
      <c r="H127" s="26"/>
      <c r="I127" s="26"/>
      <c r="J127" s="28"/>
      <c r="K127" s="26"/>
      <c r="L127" s="26"/>
      <c r="M127" s="28"/>
      <c r="N127" s="26"/>
      <c r="O127" s="26"/>
      <c r="P127" s="28"/>
      <c r="Q127" s="26"/>
      <c r="R127" s="26"/>
      <c r="S127" s="28"/>
      <c r="T127" s="26"/>
      <c r="U127" s="26"/>
      <c r="V127" s="28"/>
      <c r="W127" s="26"/>
      <c r="X127" s="26"/>
      <c r="Y127" s="28"/>
      <c r="Z127" s="26"/>
      <c r="AA127" s="26"/>
      <c r="AB127" s="28"/>
      <c r="AC127" s="26"/>
      <c r="AD127" s="26"/>
      <c r="AE127" s="28"/>
      <c r="AF127" s="26"/>
      <c r="AG127" s="26"/>
      <c r="AH127" s="28"/>
      <c r="AI127" s="26"/>
      <c r="AJ127" s="26"/>
      <c r="AK127" s="28"/>
      <c r="AL127" s="26"/>
      <c r="AM127" s="26"/>
      <c r="AN127" s="28"/>
      <c r="AO127" s="26"/>
      <c r="AP127" s="26"/>
      <c r="AQ127" s="28"/>
    </row>
    <row r="128" spans="1:43" x14ac:dyDescent="0.55000000000000004">
      <c r="A128" s="14">
        <v>57</v>
      </c>
      <c r="B128" s="49" t="s">
        <v>154</v>
      </c>
      <c r="C128" s="42"/>
      <c r="D128" s="65"/>
      <c r="E128" s="32">
        <f>'[2]ธันวาคม 63 '!E128</f>
        <v>2467</v>
      </c>
      <c r="F128" s="32"/>
      <c r="G128" s="33"/>
      <c r="H128" s="34">
        <f>'[2]มกราคม 64'!E128</f>
        <v>2573</v>
      </c>
      <c r="I128" s="32">
        <f t="shared" si="50"/>
        <v>106</v>
      </c>
      <c r="J128" s="33">
        <f t="shared" si="51"/>
        <v>530</v>
      </c>
      <c r="K128" s="34">
        <f>'[2]กุมภาพันธ์ 64'!E128</f>
        <v>2720</v>
      </c>
      <c r="L128" s="32">
        <f t="shared" si="52"/>
        <v>147</v>
      </c>
      <c r="M128" s="33">
        <f>L128*$M$3</f>
        <v>735</v>
      </c>
      <c r="N128" s="34">
        <f>'[2]มีนาคม 64'!E128</f>
        <v>2871</v>
      </c>
      <c r="O128" s="32">
        <f t="shared" si="74"/>
        <v>151</v>
      </c>
      <c r="P128" s="33">
        <f>O128*$P$3</f>
        <v>755</v>
      </c>
      <c r="Q128" s="34">
        <f>'[2]เมษายน 64 '!E128</f>
        <v>2871</v>
      </c>
      <c r="R128" s="34">
        <f>'[2]เมษายน 64 '!F128</f>
        <v>0</v>
      </c>
      <c r="S128" s="34">
        <f>'[2]เมษายน 64 '!G128</f>
        <v>0</v>
      </c>
      <c r="T128" s="34">
        <f>'[2]พฤษภาคม 64'!E128</f>
        <v>2871</v>
      </c>
      <c r="U128" s="32">
        <f>T128-Q128</f>
        <v>0</v>
      </c>
      <c r="V128" s="33">
        <f>U128*$P$3</f>
        <v>0</v>
      </c>
      <c r="W128" s="34">
        <f>'[2]มิถุนายน 64 '!E128</f>
        <v>2871</v>
      </c>
      <c r="X128" s="34">
        <f>'[2]เมษายน 64 '!I128</f>
        <v>0</v>
      </c>
      <c r="Y128" s="34">
        <f>'[2]เมษายน 64 '!J128</f>
        <v>0</v>
      </c>
      <c r="Z128" s="34">
        <f>'[2]กรกฏาคม 64 '!E128</f>
        <v>2894</v>
      </c>
      <c r="AA128" s="32">
        <f>Z128-W128</f>
        <v>23</v>
      </c>
      <c r="AB128" s="33">
        <f>AA128*$P$3</f>
        <v>115</v>
      </c>
      <c r="AC128" s="34">
        <f>'[2]สิงหาคม 64 '!E128</f>
        <v>2963</v>
      </c>
      <c r="AD128" s="34">
        <f>'[2]เมษายน 64 '!O128</f>
        <v>0</v>
      </c>
      <c r="AE128" s="34">
        <f>'[2]เมษายน 64 '!P128</f>
        <v>0</v>
      </c>
      <c r="AF128" s="34">
        <f>'[2]กันยายน 64 '!E128</f>
        <v>3027</v>
      </c>
      <c r="AG128" s="34">
        <f>'[2]เมษายน 64 '!R128</f>
        <v>0</v>
      </c>
      <c r="AH128" s="34">
        <f>'[2]เมษายน 64 '!S128</f>
        <v>0</v>
      </c>
      <c r="AI128" s="34">
        <f>'[2]ตุลาคม 64 '!E128</f>
        <v>3051</v>
      </c>
      <c r="AJ128" s="34">
        <f>'[2]เมษายน 64 '!U128</f>
        <v>0</v>
      </c>
      <c r="AK128" s="34">
        <f>'[2]เมษายน 64 '!V128</f>
        <v>0</v>
      </c>
      <c r="AL128" s="34">
        <f>'[2]พฤศจิกายน 64'!E128</f>
        <v>3065</v>
      </c>
      <c r="AM128" s="34">
        <f>'[2]เมษายน 64 '!X128</f>
        <v>0</v>
      </c>
      <c r="AN128" s="34">
        <f>'[2]เมษายน 64 '!Y128</f>
        <v>0</v>
      </c>
      <c r="AO128" s="34">
        <f>'[2]ธันวาคม 64 '!E128</f>
        <v>3175</v>
      </c>
      <c r="AP128" s="34">
        <f>'[2]เมษายน 64 '!AA128</f>
        <v>0</v>
      </c>
      <c r="AQ128" s="34">
        <f>'[2]เมษายน 64 '!AB128</f>
        <v>0</v>
      </c>
    </row>
    <row r="129" spans="1:43" x14ac:dyDescent="0.55000000000000004">
      <c r="A129" s="14">
        <v>56</v>
      </c>
      <c r="B129" s="49" t="s">
        <v>155</v>
      </c>
      <c r="C129" s="42"/>
      <c r="D129" s="65">
        <v>17020689</v>
      </c>
      <c r="E129" s="32">
        <f>'[2]ธันวาคม 63 '!E129</f>
        <v>8077</v>
      </c>
      <c r="F129" s="32"/>
      <c r="G129" s="33"/>
      <c r="H129" s="34">
        <f>'[2]มกราคม 64'!E129</f>
        <v>8414</v>
      </c>
      <c r="I129" s="32">
        <f t="shared" si="50"/>
        <v>337</v>
      </c>
      <c r="J129" s="33">
        <f t="shared" si="51"/>
        <v>1685</v>
      </c>
      <c r="K129" s="34">
        <f>'[2]กุมภาพันธ์ 64'!E129</f>
        <v>8847</v>
      </c>
      <c r="L129" s="32">
        <f t="shared" si="52"/>
        <v>433</v>
      </c>
      <c r="M129" s="33">
        <f>L129*$M$3</f>
        <v>2165</v>
      </c>
      <c r="N129" s="34">
        <f>'[2]มีนาคม 64'!E129</f>
        <v>9410</v>
      </c>
      <c r="O129" s="32">
        <f t="shared" si="74"/>
        <v>563</v>
      </c>
      <c r="P129" s="33">
        <f>O129*$P$3</f>
        <v>2815</v>
      </c>
      <c r="Q129" s="34">
        <f>'[2]เมษายน 64 '!E129</f>
        <v>9523</v>
      </c>
      <c r="R129" s="32">
        <f>Q129-N129</f>
        <v>113</v>
      </c>
      <c r="S129" s="33">
        <f>R129*$S$3</f>
        <v>565</v>
      </c>
      <c r="T129" s="34">
        <f>'[2]พฤษภาคม 64'!E129</f>
        <v>9535</v>
      </c>
      <c r="U129" s="32">
        <f>T129-Q129</f>
        <v>12</v>
      </c>
      <c r="V129" s="33">
        <f>U129*$P$3</f>
        <v>60</v>
      </c>
      <c r="W129" s="34">
        <f>'[2]มิถุนายน 64 '!E129</f>
        <v>9544</v>
      </c>
      <c r="X129" s="32">
        <f>W129-T129</f>
        <v>9</v>
      </c>
      <c r="Y129" s="33">
        <f>X129*$S$3</f>
        <v>45</v>
      </c>
      <c r="Z129" s="34">
        <f>'[2]กรกฏาคม 64 '!E129</f>
        <v>9648</v>
      </c>
      <c r="AA129" s="32">
        <f>Z129-W129</f>
        <v>104</v>
      </c>
      <c r="AB129" s="33">
        <f>AA129*$P$3</f>
        <v>520</v>
      </c>
      <c r="AC129" s="34">
        <f>'[2]สิงหาคม 64 '!E129</f>
        <v>9878</v>
      </c>
      <c r="AD129" s="32">
        <f>AC129-Z129</f>
        <v>230</v>
      </c>
      <c r="AE129" s="33">
        <f>AD129*$S$3</f>
        <v>1150</v>
      </c>
      <c r="AF129" s="34">
        <f>'[2]กันยายน 64 '!E129</f>
        <v>9910</v>
      </c>
      <c r="AG129" s="32">
        <f>AF129-AC129</f>
        <v>32</v>
      </c>
      <c r="AH129" s="33">
        <f>AG129*$S$3</f>
        <v>160</v>
      </c>
      <c r="AI129" s="34">
        <f>'[2]ตุลาคม 64 '!E129</f>
        <v>160</v>
      </c>
      <c r="AJ129" s="56">
        <f>(10000-AF129)+AI129</f>
        <v>250</v>
      </c>
      <c r="AK129" s="33">
        <f>AJ129*$S$3</f>
        <v>1250</v>
      </c>
      <c r="AL129" s="34">
        <f>'[2]พฤศจิกายน 64'!E129</f>
        <v>250</v>
      </c>
      <c r="AM129" s="32">
        <f>AL129-AI129</f>
        <v>90</v>
      </c>
      <c r="AN129" s="33">
        <f>AM129*$S$3</f>
        <v>450</v>
      </c>
      <c r="AO129" s="34">
        <f>'[2]ธันวาคม 64 '!E129</f>
        <v>411</v>
      </c>
      <c r="AP129" s="32">
        <f>AO129-AL129</f>
        <v>161</v>
      </c>
      <c r="AQ129" s="33">
        <f>AP129*$S$3</f>
        <v>805</v>
      </c>
    </row>
    <row r="130" spans="1:43" ht="23.4" x14ac:dyDescent="0.6">
      <c r="A130" s="18" t="s">
        <v>156</v>
      </c>
      <c r="B130" s="19"/>
      <c r="C130" s="20"/>
      <c r="D130" s="19"/>
      <c r="E130" s="21"/>
      <c r="F130" s="22"/>
      <c r="G130" s="23"/>
      <c r="H130" s="21"/>
      <c r="I130" s="22"/>
      <c r="J130" s="23"/>
      <c r="K130" s="21"/>
      <c r="L130" s="22"/>
      <c r="M130" s="23"/>
      <c r="N130" s="21"/>
      <c r="O130" s="22"/>
      <c r="P130" s="23"/>
      <c r="Q130" s="21"/>
      <c r="R130" s="22"/>
      <c r="S130" s="23"/>
      <c r="T130" s="21"/>
      <c r="U130" s="22"/>
      <c r="V130" s="23"/>
      <c r="W130" s="21"/>
      <c r="X130" s="22"/>
      <c r="Y130" s="23"/>
      <c r="Z130" s="21"/>
      <c r="AA130" s="22"/>
      <c r="AB130" s="23"/>
      <c r="AC130" s="21"/>
      <c r="AD130" s="22"/>
      <c r="AE130" s="23"/>
      <c r="AF130" s="21"/>
      <c r="AG130" s="22"/>
      <c r="AH130" s="23"/>
      <c r="AI130" s="21"/>
      <c r="AJ130" s="22"/>
      <c r="AK130" s="23"/>
      <c r="AL130" s="21"/>
      <c r="AM130" s="22"/>
      <c r="AN130" s="23"/>
      <c r="AO130" s="21"/>
      <c r="AP130" s="22"/>
      <c r="AQ130" s="23"/>
    </row>
    <row r="131" spans="1:43" x14ac:dyDescent="0.55000000000000004">
      <c r="A131" s="45" t="s">
        <v>157</v>
      </c>
      <c r="B131" s="46"/>
      <c r="C131" s="47"/>
      <c r="D131" s="48"/>
      <c r="E131" s="26"/>
      <c r="F131" s="26"/>
      <c r="G131" s="28"/>
      <c r="H131" s="26"/>
      <c r="I131" s="26"/>
      <c r="J131" s="28"/>
      <c r="K131" s="26"/>
      <c r="L131" s="26"/>
      <c r="M131" s="28"/>
      <c r="N131" s="26"/>
      <c r="O131" s="26"/>
      <c r="P131" s="28"/>
      <c r="Q131" s="26"/>
      <c r="R131" s="26"/>
      <c r="S131" s="28"/>
      <c r="T131" s="26"/>
      <c r="U131" s="26"/>
      <c r="V131" s="28"/>
      <c r="W131" s="26"/>
      <c r="X131" s="26"/>
      <c r="Y131" s="28"/>
      <c r="Z131" s="26"/>
      <c r="AA131" s="26"/>
      <c r="AB131" s="28"/>
      <c r="AC131" s="26"/>
      <c r="AD131" s="26"/>
      <c r="AE131" s="28"/>
      <c r="AF131" s="26"/>
      <c r="AG131" s="26"/>
      <c r="AH131" s="28"/>
      <c r="AI131" s="26"/>
      <c r="AJ131" s="26"/>
      <c r="AK131" s="28"/>
      <c r="AL131" s="26"/>
      <c r="AM131" s="26"/>
      <c r="AN131" s="28"/>
      <c r="AO131" s="26"/>
      <c r="AP131" s="26"/>
      <c r="AQ131" s="28"/>
    </row>
    <row r="132" spans="1:43" x14ac:dyDescent="0.55000000000000004">
      <c r="A132" s="14">
        <v>91</v>
      </c>
      <c r="B132" s="49" t="s">
        <v>158</v>
      </c>
      <c r="C132" s="42"/>
      <c r="D132" s="43" t="s">
        <v>32</v>
      </c>
      <c r="E132" s="32">
        <f>'[2]ธันวาคม 63 '!E132</f>
        <v>6268</v>
      </c>
      <c r="F132" s="32"/>
      <c r="G132" s="33"/>
      <c r="H132" s="34">
        <f>'[2]มกราคม 64'!E132</f>
        <v>6317</v>
      </c>
      <c r="I132" s="32">
        <f t="shared" si="50"/>
        <v>49</v>
      </c>
      <c r="J132" s="33">
        <f t="shared" si="51"/>
        <v>245</v>
      </c>
      <c r="K132" s="34">
        <f>'[2]กุมภาพันธ์ 64'!E132</f>
        <v>6418</v>
      </c>
      <c r="L132" s="32">
        <f t="shared" si="52"/>
        <v>101</v>
      </c>
      <c r="M132" s="33">
        <f>L132*$M$3</f>
        <v>505</v>
      </c>
      <c r="N132" s="34">
        <f>'[2]มีนาคม 64'!E132</f>
        <v>6539</v>
      </c>
      <c r="O132" s="32">
        <f t="shared" si="74"/>
        <v>121</v>
      </c>
      <c r="P132" s="33">
        <f>O132*$P$3</f>
        <v>605</v>
      </c>
      <c r="Q132" s="34">
        <f>'[2]เมษายน 64 '!E132</f>
        <v>6544</v>
      </c>
      <c r="R132" s="32">
        <f>Q132-N132</f>
        <v>5</v>
      </c>
      <c r="S132" s="33">
        <f>R132*$S$3</f>
        <v>25</v>
      </c>
      <c r="T132" s="34">
        <f>'[2]พฤษภาคม 64'!E132</f>
        <v>6544</v>
      </c>
      <c r="U132" s="32">
        <f>T132-Q132</f>
        <v>0</v>
      </c>
      <c r="V132" s="33">
        <f>U132*$P$3</f>
        <v>0</v>
      </c>
      <c r="W132" s="34">
        <f>'[2]มิถุนายน 64 '!E132</f>
        <v>6544</v>
      </c>
      <c r="X132" s="32">
        <f>W132-T132</f>
        <v>0</v>
      </c>
      <c r="Y132" s="33">
        <f>X132*$S$3</f>
        <v>0</v>
      </c>
      <c r="Z132" s="34">
        <f>'[2]กรกฏาคม 64 '!E132</f>
        <v>6544</v>
      </c>
      <c r="AA132" s="32">
        <f>Z132-W132</f>
        <v>0</v>
      </c>
      <c r="AB132" s="33">
        <f>AA132*$P$3</f>
        <v>0</v>
      </c>
      <c r="AC132" s="34">
        <f>'[2]สิงหาคม 64 '!E132</f>
        <v>6544</v>
      </c>
      <c r="AD132" s="32">
        <f>AC132-Z132</f>
        <v>0</v>
      </c>
      <c r="AE132" s="33">
        <f>AD132*$S$3</f>
        <v>0</v>
      </c>
      <c r="AF132" s="34">
        <f>'[2]กันยายน 64 '!E132</f>
        <v>6544</v>
      </c>
      <c r="AG132" s="32">
        <f>AF132-AC132</f>
        <v>0</v>
      </c>
      <c r="AH132" s="33">
        <f>AG132*$S$3</f>
        <v>0</v>
      </c>
      <c r="AI132" s="34">
        <f>'[2]ตุลาคม 64 '!E132</f>
        <v>6544</v>
      </c>
      <c r="AJ132" s="32">
        <f>AI132-AF132</f>
        <v>0</v>
      </c>
      <c r="AK132" s="33">
        <f>AJ132*$S$3</f>
        <v>0</v>
      </c>
      <c r="AL132" s="34">
        <f>'[2]พฤศจิกายน 64'!E132</f>
        <v>6544</v>
      </c>
      <c r="AM132" s="32">
        <f>AL132-AI132</f>
        <v>0</v>
      </c>
      <c r="AN132" s="33">
        <f>AM132*$S$3</f>
        <v>0</v>
      </c>
      <c r="AO132" s="34">
        <f>'[2]ธันวาคม 64 '!E132</f>
        <v>6544</v>
      </c>
      <c r="AP132" s="32">
        <f>AO132-AL132</f>
        <v>0</v>
      </c>
      <c r="AQ132" s="33">
        <f>AP132*$S$3</f>
        <v>0</v>
      </c>
    </row>
    <row r="133" spans="1:43" x14ac:dyDescent="0.55000000000000004">
      <c r="A133" s="14"/>
      <c r="B133" s="49" t="s">
        <v>159</v>
      </c>
      <c r="C133" s="42"/>
      <c r="D133" s="50" t="s">
        <v>160</v>
      </c>
      <c r="E133" s="32">
        <f>'[2]ธันวาคม 63 '!E133</f>
        <v>0</v>
      </c>
      <c r="F133" s="32"/>
      <c r="G133" s="33"/>
      <c r="H133" s="34">
        <f>'[2]มกราคม 64'!E133</f>
        <v>0</v>
      </c>
      <c r="I133" s="32">
        <f t="shared" si="50"/>
        <v>0</v>
      </c>
      <c r="J133" s="33">
        <f t="shared" si="51"/>
        <v>0</v>
      </c>
      <c r="K133" s="34">
        <f>'[2]กุมภาพันธ์ 64'!E133</f>
        <v>0</v>
      </c>
      <c r="L133" s="32">
        <f t="shared" si="52"/>
        <v>0</v>
      </c>
      <c r="M133" s="33">
        <f t="shared" ref="M133:M136" si="75">L133*$M$3</f>
        <v>0</v>
      </c>
      <c r="N133" s="34">
        <f>'[2]มีนาคม 64'!E133</f>
        <v>0</v>
      </c>
      <c r="O133" s="32">
        <f t="shared" si="74"/>
        <v>0</v>
      </c>
      <c r="P133" s="33">
        <f t="shared" ref="P133:P136" si="76">O133*$P$3</f>
        <v>0</v>
      </c>
      <c r="Q133" s="34">
        <f>'[2]เมษายน 64 '!E133</f>
        <v>0</v>
      </c>
      <c r="R133" s="32">
        <f t="shared" ref="R133:R134" si="77">Q133-N133</f>
        <v>0</v>
      </c>
      <c r="S133" s="33">
        <f t="shared" ref="S133:S136" si="78">R133*$S$3</f>
        <v>0</v>
      </c>
      <c r="T133" s="34">
        <f>'[2]พฤษภาคม 64'!E133</f>
        <v>196</v>
      </c>
      <c r="U133" s="32">
        <f t="shared" ref="U133:U134" si="79">T133-Q133</f>
        <v>196</v>
      </c>
      <c r="V133" s="33">
        <f t="shared" ref="V133:V136" si="80">U133*$P$3</f>
        <v>980</v>
      </c>
      <c r="W133" s="34">
        <f>'[2]มิถุนายน 64 '!E133</f>
        <v>196</v>
      </c>
      <c r="X133" s="32">
        <f t="shared" ref="X133:X134" si="81">W133-T133</f>
        <v>0</v>
      </c>
      <c r="Y133" s="33">
        <f t="shared" ref="Y133:Y136" si="82">X133*$S$3</f>
        <v>0</v>
      </c>
      <c r="Z133" s="34">
        <f>'[2]กรกฏาคม 64 '!E133</f>
        <v>196</v>
      </c>
      <c r="AA133" s="32">
        <f t="shared" ref="AA133:AA134" si="83">Z133-W133</f>
        <v>0</v>
      </c>
      <c r="AB133" s="33">
        <f t="shared" ref="AB133:AB136" si="84">AA133*$P$3</f>
        <v>0</v>
      </c>
      <c r="AC133" s="34">
        <f>'[2]สิงหาคม 64 '!E133</f>
        <v>196</v>
      </c>
      <c r="AD133" s="32">
        <f t="shared" ref="AD133:AD134" si="85">AC133-Z133</f>
        <v>0</v>
      </c>
      <c r="AE133" s="33">
        <f t="shared" ref="AE133:AE136" si="86">AD133*$S$3</f>
        <v>0</v>
      </c>
      <c r="AF133" s="34">
        <f>'[2]กันยายน 64 '!E133</f>
        <v>196</v>
      </c>
      <c r="AG133" s="32">
        <f t="shared" ref="AG133:AG134" si="87">AF133-AC133</f>
        <v>0</v>
      </c>
      <c r="AH133" s="33">
        <f t="shared" ref="AH133:AH136" si="88">AG133*$S$3</f>
        <v>0</v>
      </c>
      <c r="AI133" s="34">
        <f>'[2]ตุลาคม 64 '!E133</f>
        <v>196</v>
      </c>
      <c r="AJ133" s="32">
        <f t="shared" ref="AJ133:AJ134" si="89">AI133-AF133</f>
        <v>0</v>
      </c>
      <c r="AK133" s="33">
        <f t="shared" ref="AK133:AK136" si="90">AJ133*$S$3</f>
        <v>0</v>
      </c>
      <c r="AL133" s="34">
        <f>'[2]พฤศจิกายน 64'!E133</f>
        <v>196</v>
      </c>
      <c r="AM133" s="32">
        <f t="shared" ref="AM133:AM134" si="91">AL133-AI133</f>
        <v>0</v>
      </c>
      <c r="AN133" s="33">
        <f t="shared" ref="AN133:AN136" si="92">AM133*$S$3</f>
        <v>0</v>
      </c>
      <c r="AO133" s="34">
        <f>'[2]ธันวาคม 64 '!E133</f>
        <v>196</v>
      </c>
      <c r="AP133" s="32">
        <f t="shared" ref="AP133:AP134" si="93">AO133-AL133</f>
        <v>0</v>
      </c>
      <c r="AQ133" s="33">
        <f t="shared" ref="AQ133:AQ136" si="94">AP133*$S$3</f>
        <v>0</v>
      </c>
    </row>
    <row r="134" spans="1:43" x14ac:dyDescent="0.55000000000000004">
      <c r="A134" s="14"/>
      <c r="B134" s="49" t="s">
        <v>161</v>
      </c>
      <c r="C134" s="42"/>
      <c r="D134" s="50" t="s">
        <v>162</v>
      </c>
      <c r="E134" s="32">
        <f>'[2]ธันวาคม 63 '!E134</f>
        <v>0</v>
      </c>
      <c r="F134" s="32"/>
      <c r="G134" s="33"/>
      <c r="H134" s="34">
        <f>'[2]มกราคม 64'!E134</f>
        <v>0</v>
      </c>
      <c r="I134" s="32">
        <f t="shared" si="50"/>
        <v>0</v>
      </c>
      <c r="J134" s="33">
        <f t="shared" si="51"/>
        <v>0</v>
      </c>
      <c r="K134" s="34">
        <f>'[2]กุมภาพันธ์ 64'!E134</f>
        <v>0</v>
      </c>
      <c r="L134" s="32">
        <f t="shared" si="52"/>
        <v>0</v>
      </c>
      <c r="M134" s="33">
        <f t="shared" si="75"/>
        <v>0</v>
      </c>
      <c r="N134" s="34">
        <f>'[2]มีนาคม 64'!E134</f>
        <v>0</v>
      </c>
      <c r="O134" s="32">
        <f t="shared" si="74"/>
        <v>0</v>
      </c>
      <c r="P134" s="33">
        <f t="shared" si="76"/>
        <v>0</v>
      </c>
      <c r="Q134" s="34">
        <f>'[2]เมษายน 64 '!E134</f>
        <v>0</v>
      </c>
      <c r="R134" s="32">
        <f t="shared" si="77"/>
        <v>0</v>
      </c>
      <c r="S134" s="33">
        <f t="shared" si="78"/>
        <v>0</v>
      </c>
      <c r="T134" s="34">
        <f>'[2]พฤษภาคม 64'!E134</f>
        <v>99</v>
      </c>
      <c r="U134" s="32">
        <f t="shared" si="79"/>
        <v>99</v>
      </c>
      <c r="V134" s="33">
        <f t="shared" si="80"/>
        <v>495</v>
      </c>
      <c r="W134" s="34">
        <f>'[2]มิถุนายน 64 '!E134</f>
        <v>177</v>
      </c>
      <c r="X134" s="32">
        <f t="shared" si="81"/>
        <v>78</v>
      </c>
      <c r="Y134" s="33">
        <f t="shared" si="82"/>
        <v>390</v>
      </c>
      <c r="Z134" s="34">
        <f>'[2]กรกฏาคม 64 '!E134</f>
        <v>222</v>
      </c>
      <c r="AA134" s="32">
        <f t="shared" si="83"/>
        <v>45</v>
      </c>
      <c r="AB134" s="33">
        <f t="shared" si="84"/>
        <v>225</v>
      </c>
      <c r="AC134" s="34">
        <f>'[2]สิงหาคม 64 '!E134</f>
        <v>263</v>
      </c>
      <c r="AD134" s="32">
        <f t="shared" si="85"/>
        <v>41</v>
      </c>
      <c r="AE134" s="33">
        <f t="shared" si="86"/>
        <v>205</v>
      </c>
      <c r="AF134" s="34">
        <f>'[2]กันยายน 64 '!E134</f>
        <v>263</v>
      </c>
      <c r="AG134" s="32">
        <f t="shared" si="87"/>
        <v>0</v>
      </c>
      <c r="AH134" s="33">
        <f t="shared" si="88"/>
        <v>0</v>
      </c>
      <c r="AI134" s="34">
        <f>'[2]ตุลาคม 64 '!E134</f>
        <v>263</v>
      </c>
      <c r="AJ134" s="32">
        <f t="shared" si="89"/>
        <v>0</v>
      </c>
      <c r="AK134" s="33">
        <f t="shared" si="90"/>
        <v>0</v>
      </c>
      <c r="AL134" s="34">
        <f>'[2]พฤศจิกายน 64'!E134</f>
        <v>263</v>
      </c>
      <c r="AM134" s="32">
        <f t="shared" si="91"/>
        <v>0</v>
      </c>
      <c r="AN134" s="33">
        <f t="shared" si="92"/>
        <v>0</v>
      </c>
      <c r="AO134" s="34">
        <f>'[2]ธันวาคม 64 '!E134</f>
        <v>284</v>
      </c>
      <c r="AP134" s="32">
        <f t="shared" si="93"/>
        <v>21</v>
      </c>
      <c r="AQ134" s="33">
        <f t="shared" si="94"/>
        <v>105</v>
      </c>
    </row>
    <row r="135" spans="1:43" x14ac:dyDescent="0.55000000000000004">
      <c r="A135" s="45" t="s">
        <v>163</v>
      </c>
      <c r="B135" s="46"/>
      <c r="C135" s="47"/>
      <c r="D135" s="48"/>
      <c r="E135" s="26"/>
      <c r="F135" s="26"/>
      <c r="G135" s="28"/>
      <c r="H135" s="26"/>
      <c r="I135" s="26"/>
      <c r="J135" s="28"/>
      <c r="K135" s="26"/>
      <c r="L135" s="26"/>
      <c r="M135" s="28"/>
      <c r="N135" s="26"/>
      <c r="O135" s="26"/>
      <c r="P135" s="28"/>
      <c r="Q135" s="26"/>
      <c r="R135" s="26"/>
      <c r="S135" s="28"/>
      <c r="T135" s="26"/>
      <c r="U135" s="26"/>
      <c r="V135" s="28"/>
      <c r="W135" s="26"/>
      <c r="X135" s="26"/>
      <c r="Y135" s="28"/>
      <c r="Z135" s="26"/>
      <c r="AA135" s="26"/>
      <c r="AB135" s="28"/>
      <c r="AC135" s="26"/>
      <c r="AD135" s="26"/>
      <c r="AE135" s="28"/>
      <c r="AF135" s="26"/>
      <c r="AG135" s="26"/>
      <c r="AH135" s="28"/>
      <c r="AI135" s="26"/>
      <c r="AJ135" s="26"/>
      <c r="AK135" s="28"/>
      <c r="AL135" s="26"/>
      <c r="AM135" s="26"/>
      <c r="AN135" s="28"/>
      <c r="AO135" s="26"/>
      <c r="AP135" s="26"/>
      <c r="AQ135" s="28"/>
    </row>
    <row r="136" spans="1:43" x14ac:dyDescent="0.55000000000000004">
      <c r="A136" s="14"/>
      <c r="B136" s="49" t="s">
        <v>161</v>
      </c>
      <c r="C136" s="42"/>
      <c r="D136" s="50" t="s">
        <v>164</v>
      </c>
      <c r="E136" s="32">
        <f>'[2]ธันวาคม 63 '!E136</f>
        <v>0</v>
      </c>
      <c r="F136" s="32"/>
      <c r="G136" s="33"/>
      <c r="H136" s="34">
        <f>'[2]มกราคม 64'!E136</f>
        <v>0</v>
      </c>
      <c r="I136" s="32">
        <f t="shared" ref="I136" si="95">H136-E136</f>
        <v>0</v>
      </c>
      <c r="J136" s="33">
        <f t="shared" ref="J136" si="96">I136*$J$3</f>
        <v>0</v>
      </c>
      <c r="K136" s="34">
        <f>'[2]กุมภาพันธ์ 64'!E136</f>
        <v>0</v>
      </c>
      <c r="L136" s="32">
        <f t="shared" ref="L136" si="97">K136-H136</f>
        <v>0</v>
      </c>
      <c r="M136" s="33">
        <f t="shared" si="75"/>
        <v>0</v>
      </c>
      <c r="N136" s="34">
        <f>'[2]มีนาคม 64'!E136</f>
        <v>0</v>
      </c>
      <c r="O136" s="32">
        <f t="shared" ref="O136" si="98">N136-K136</f>
        <v>0</v>
      </c>
      <c r="P136" s="33">
        <f t="shared" si="76"/>
        <v>0</v>
      </c>
      <c r="Q136" s="34">
        <f>'[2]เมษายน 64 '!E136</f>
        <v>0</v>
      </c>
      <c r="R136" s="32">
        <f t="shared" ref="R136" si="99">Q136-N136</f>
        <v>0</v>
      </c>
      <c r="S136" s="33">
        <f t="shared" si="78"/>
        <v>0</v>
      </c>
      <c r="T136" s="34">
        <f>'[2]พฤษภาคม 64'!E136</f>
        <v>0</v>
      </c>
      <c r="U136" s="32">
        <f t="shared" ref="U136" si="100">T136-Q136</f>
        <v>0</v>
      </c>
      <c r="V136" s="33">
        <f t="shared" si="80"/>
        <v>0</v>
      </c>
      <c r="W136" s="34">
        <f>'[2]มิถุนายน 64 '!E136</f>
        <v>0</v>
      </c>
      <c r="X136" s="32">
        <f t="shared" ref="X136" si="101">W136-T136</f>
        <v>0</v>
      </c>
      <c r="Y136" s="33">
        <f t="shared" si="82"/>
        <v>0</v>
      </c>
      <c r="Z136" s="34">
        <f>'[2]กรกฏาคม 64 '!E136</f>
        <v>25</v>
      </c>
      <c r="AA136" s="32">
        <f t="shared" ref="AA136" si="102">Z136-W136</f>
        <v>25</v>
      </c>
      <c r="AB136" s="33">
        <f t="shared" si="84"/>
        <v>125</v>
      </c>
      <c r="AC136" s="34">
        <f>'[2]สิงหาคม 64 '!E136</f>
        <v>72</v>
      </c>
      <c r="AD136" s="32">
        <f t="shared" ref="AD136" si="103">AC136-Z136</f>
        <v>47</v>
      </c>
      <c r="AE136" s="33">
        <f t="shared" si="86"/>
        <v>235</v>
      </c>
      <c r="AF136" s="34">
        <f>'[2]กันยายน 64 '!E136</f>
        <v>118</v>
      </c>
      <c r="AG136" s="32">
        <f t="shared" ref="AG136" si="104">AF136-AC136</f>
        <v>46</v>
      </c>
      <c r="AH136" s="33">
        <f t="shared" si="88"/>
        <v>230</v>
      </c>
      <c r="AI136" s="34">
        <f>'[2]ตุลาคม 64 '!E136</f>
        <v>155</v>
      </c>
      <c r="AJ136" s="32">
        <f t="shared" ref="AJ136" si="105">AI136-AF136</f>
        <v>37</v>
      </c>
      <c r="AK136" s="33">
        <f t="shared" si="90"/>
        <v>185</v>
      </c>
      <c r="AL136" s="34">
        <f>'[2]พฤศจิกายน 64'!E136</f>
        <v>195</v>
      </c>
      <c r="AM136" s="32">
        <f t="shared" ref="AM136" si="106">AL136-AI136</f>
        <v>40</v>
      </c>
      <c r="AN136" s="33">
        <f t="shared" si="92"/>
        <v>200</v>
      </c>
      <c r="AO136" s="34">
        <f>'[2]ธันวาคม 64 '!E136</f>
        <v>239</v>
      </c>
      <c r="AP136" s="32">
        <f t="shared" ref="AP136" si="107">AO136-AL136</f>
        <v>44</v>
      </c>
      <c r="AQ136" s="33">
        <f t="shared" si="94"/>
        <v>220</v>
      </c>
    </row>
    <row r="137" spans="1:43" ht="23.4" x14ac:dyDescent="0.6">
      <c r="A137" s="18" t="s">
        <v>165</v>
      </c>
      <c r="B137" s="19"/>
      <c r="C137" s="20"/>
      <c r="D137" s="19"/>
      <c r="E137" s="21"/>
      <c r="F137" s="22"/>
      <c r="G137" s="23"/>
      <c r="H137" s="21"/>
      <c r="I137" s="22"/>
      <c r="J137" s="23"/>
      <c r="K137" s="21"/>
      <c r="L137" s="22"/>
      <c r="M137" s="23"/>
      <c r="N137" s="21"/>
      <c r="O137" s="22"/>
      <c r="P137" s="23"/>
      <c r="Q137" s="21"/>
      <c r="R137" s="22"/>
      <c r="S137" s="23"/>
      <c r="T137" s="21"/>
      <c r="U137" s="22"/>
      <c r="V137" s="23"/>
      <c r="W137" s="21"/>
      <c r="X137" s="22"/>
      <c r="Y137" s="23"/>
      <c r="Z137" s="21"/>
      <c r="AA137" s="22"/>
      <c r="AB137" s="23"/>
      <c r="AC137" s="21"/>
      <c r="AD137" s="22"/>
      <c r="AE137" s="23"/>
      <c r="AF137" s="21"/>
      <c r="AG137" s="22"/>
      <c r="AH137" s="23"/>
      <c r="AI137" s="21"/>
      <c r="AJ137" s="22"/>
      <c r="AK137" s="23"/>
      <c r="AL137" s="21"/>
      <c r="AM137" s="22"/>
      <c r="AN137" s="23"/>
      <c r="AO137" s="21"/>
      <c r="AP137" s="22"/>
      <c r="AQ137" s="23"/>
    </row>
    <row r="138" spans="1:43" x14ac:dyDescent="0.55000000000000004">
      <c r="A138" s="45" t="s">
        <v>166</v>
      </c>
      <c r="B138" s="46"/>
      <c r="C138" s="47"/>
      <c r="D138" s="48"/>
      <c r="E138" s="26"/>
      <c r="F138" s="26"/>
      <c r="G138" s="28"/>
      <c r="H138" s="26"/>
      <c r="I138" s="26"/>
      <c r="J138" s="28"/>
      <c r="K138" s="26"/>
      <c r="L138" s="26"/>
      <c r="M138" s="28"/>
      <c r="N138" s="26"/>
      <c r="O138" s="26"/>
      <c r="P138" s="28"/>
      <c r="Q138" s="26"/>
      <c r="R138" s="26"/>
      <c r="S138" s="28"/>
      <c r="T138" s="26"/>
      <c r="U138" s="26"/>
      <c r="V138" s="28"/>
      <c r="W138" s="26"/>
      <c r="X138" s="26"/>
      <c r="Y138" s="28"/>
      <c r="Z138" s="26"/>
      <c r="AA138" s="26"/>
      <c r="AB138" s="28"/>
      <c r="AC138" s="26"/>
      <c r="AD138" s="26"/>
      <c r="AE138" s="28"/>
      <c r="AF138" s="26"/>
      <c r="AG138" s="26"/>
      <c r="AH138" s="28"/>
      <c r="AI138" s="26"/>
      <c r="AJ138" s="26"/>
      <c r="AK138" s="28"/>
      <c r="AL138" s="26"/>
      <c r="AM138" s="26"/>
      <c r="AN138" s="28"/>
      <c r="AO138" s="26"/>
      <c r="AP138" s="26"/>
      <c r="AQ138" s="28"/>
    </row>
    <row r="139" spans="1:43" x14ac:dyDescent="0.55000000000000004">
      <c r="A139" s="14">
        <v>58</v>
      </c>
      <c r="B139" s="49" t="s">
        <v>167</v>
      </c>
      <c r="C139" s="42"/>
      <c r="D139" s="43">
        <v>7102653</v>
      </c>
      <c r="E139" s="32">
        <f>'[2]ธันวาคม 63 '!E139</f>
        <v>4933</v>
      </c>
      <c r="F139" s="32"/>
      <c r="G139" s="33"/>
      <c r="H139" s="34">
        <f>'[2]มกราคม 64'!E139</f>
        <v>5039</v>
      </c>
      <c r="I139" s="32">
        <f t="shared" si="50"/>
        <v>106</v>
      </c>
      <c r="J139" s="33">
        <f t="shared" si="51"/>
        <v>530</v>
      </c>
      <c r="K139" s="34">
        <f>'[2]กุมภาพันธ์ 64'!E139</f>
        <v>5186</v>
      </c>
      <c r="L139" s="32">
        <f t="shared" si="52"/>
        <v>147</v>
      </c>
      <c r="M139" s="33">
        <f>L139*$M$3</f>
        <v>735</v>
      </c>
      <c r="N139" s="34">
        <f>'[2]มีนาคม 64'!E139</f>
        <v>5358</v>
      </c>
      <c r="O139" s="32">
        <f t="shared" si="74"/>
        <v>172</v>
      </c>
      <c r="P139" s="33">
        <f>O139*$P$3</f>
        <v>860</v>
      </c>
      <c r="Q139" s="34">
        <f>'[2]เมษายน 64 '!E139</f>
        <v>5439</v>
      </c>
      <c r="R139" s="32">
        <f>Q139-N139</f>
        <v>81</v>
      </c>
      <c r="S139" s="33">
        <f>R139*$S$3</f>
        <v>405</v>
      </c>
      <c r="T139" s="34">
        <f>'[2]พฤษภาคม 64'!E139</f>
        <v>5472</v>
      </c>
      <c r="U139" s="32">
        <f>T139-Q139</f>
        <v>33</v>
      </c>
      <c r="V139" s="33">
        <f>U139*$P$3</f>
        <v>165</v>
      </c>
      <c r="W139" s="34">
        <f>'[2]มิถุนายน 64 '!E139</f>
        <v>5504</v>
      </c>
      <c r="X139" s="32">
        <f>W139-T139</f>
        <v>32</v>
      </c>
      <c r="Y139" s="33">
        <f>X139*$S$3</f>
        <v>160</v>
      </c>
      <c r="Z139" s="34">
        <f>'[2]กรกฏาคม 64 '!E139</f>
        <v>5534</v>
      </c>
      <c r="AA139" s="32">
        <f>Z139-W139</f>
        <v>30</v>
      </c>
      <c r="AB139" s="33">
        <f>AA139*$P$3</f>
        <v>150</v>
      </c>
      <c r="AC139" s="34">
        <f>'[2]สิงหาคม 64 '!E139</f>
        <v>5567</v>
      </c>
      <c r="AD139" s="32">
        <f>AC139-Z139</f>
        <v>33</v>
      </c>
      <c r="AE139" s="33">
        <f>AD139*$S$3</f>
        <v>165</v>
      </c>
      <c r="AF139" s="34">
        <f>'[2]กันยายน 64 '!E139</f>
        <v>5567</v>
      </c>
      <c r="AG139" s="32">
        <f>AF139-AC139</f>
        <v>0</v>
      </c>
      <c r="AH139" s="33">
        <f>AG139*$S$3</f>
        <v>0</v>
      </c>
      <c r="AI139" s="34">
        <f>'[2]ตุลาคม 64 '!E139</f>
        <v>5621</v>
      </c>
      <c r="AJ139" s="32">
        <f>AI139-AF139</f>
        <v>54</v>
      </c>
      <c r="AK139" s="33">
        <f>AJ139*$S$3</f>
        <v>270</v>
      </c>
      <c r="AL139" s="34">
        <f>'[2]พฤศจิกายน 64'!E139</f>
        <v>5621</v>
      </c>
      <c r="AM139" s="32">
        <f>AL139-AI139</f>
        <v>0</v>
      </c>
      <c r="AN139" s="33">
        <f>AM139*$S$3</f>
        <v>0</v>
      </c>
      <c r="AO139" s="34">
        <f>'[2]ธันวาคม 64 '!E139</f>
        <v>5678</v>
      </c>
      <c r="AP139" s="32">
        <f>AO139-AL139</f>
        <v>57</v>
      </c>
      <c r="AQ139" s="33">
        <f>AP139*$S$3</f>
        <v>285</v>
      </c>
    </row>
    <row r="140" spans="1:43" ht="23.4" x14ac:dyDescent="0.6">
      <c r="A140" s="18" t="s">
        <v>168</v>
      </c>
      <c r="B140" s="19"/>
      <c r="C140" s="20"/>
      <c r="D140" s="19"/>
      <c r="E140" s="21"/>
      <c r="F140" s="22"/>
      <c r="G140" s="23"/>
      <c r="H140" s="21"/>
      <c r="I140" s="22"/>
      <c r="J140" s="23"/>
      <c r="K140" s="21"/>
      <c r="L140" s="22"/>
      <c r="M140" s="23"/>
      <c r="N140" s="21"/>
      <c r="O140" s="22"/>
      <c r="P140" s="23"/>
      <c r="Q140" s="21"/>
      <c r="R140" s="22"/>
      <c r="S140" s="23"/>
      <c r="T140" s="21"/>
      <c r="U140" s="22"/>
      <c r="V140" s="23"/>
      <c r="W140" s="21"/>
      <c r="X140" s="22"/>
      <c r="Y140" s="23"/>
      <c r="Z140" s="21"/>
      <c r="AA140" s="22"/>
      <c r="AB140" s="23"/>
      <c r="AC140" s="21"/>
      <c r="AD140" s="22"/>
      <c r="AE140" s="23"/>
      <c r="AF140" s="21"/>
      <c r="AG140" s="22"/>
      <c r="AH140" s="23"/>
      <c r="AI140" s="21"/>
      <c r="AJ140" s="22"/>
      <c r="AK140" s="23"/>
      <c r="AL140" s="21"/>
      <c r="AM140" s="22"/>
      <c r="AN140" s="23"/>
      <c r="AO140" s="21"/>
      <c r="AP140" s="22"/>
      <c r="AQ140" s="23"/>
    </row>
    <row r="141" spans="1:43" x14ac:dyDescent="0.55000000000000004">
      <c r="A141" s="45" t="s">
        <v>169</v>
      </c>
      <c r="B141" s="46"/>
      <c r="C141" s="47"/>
      <c r="D141" s="48"/>
      <c r="E141" s="26"/>
      <c r="F141" s="26"/>
      <c r="G141" s="28"/>
      <c r="H141" s="26"/>
      <c r="I141" s="26"/>
      <c r="J141" s="28"/>
      <c r="K141" s="26"/>
      <c r="L141" s="26"/>
      <c r="M141" s="28"/>
      <c r="N141" s="26"/>
      <c r="O141" s="26"/>
      <c r="P141" s="28"/>
      <c r="Q141" s="26"/>
      <c r="R141" s="26"/>
      <c r="S141" s="28"/>
      <c r="T141" s="26"/>
      <c r="U141" s="26"/>
      <c r="V141" s="28"/>
      <c r="W141" s="26"/>
      <c r="X141" s="26"/>
      <c r="Y141" s="28"/>
      <c r="Z141" s="26"/>
      <c r="AA141" s="26"/>
      <c r="AB141" s="28"/>
      <c r="AC141" s="26"/>
      <c r="AD141" s="26"/>
      <c r="AE141" s="28"/>
      <c r="AF141" s="26"/>
      <c r="AG141" s="26"/>
      <c r="AH141" s="28"/>
      <c r="AI141" s="26"/>
      <c r="AJ141" s="26"/>
      <c r="AK141" s="28"/>
      <c r="AL141" s="26"/>
      <c r="AM141" s="26"/>
      <c r="AN141" s="28"/>
      <c r="AO141" s="26"/>
      <c r="AP141" s="26"/>
      <c r="AQ141" s="28"/>
    </row>
    <row r="142" spans="1:43" x14ac:dyDescent="0.55000000000000004">
      <c r="A142" s="14">
        <v>34</v>
      </c>
      <c r="B142" s="49" t="s">
        <v>170</v>
      </c>
      <c r="C142" s="42"/>
      <c r="D142" s="50" t="s">
        <v>171</v>
      </c>
      <c r="E142" s="32">
        <f>'[2]ธันวาคม 63 '!E142</f>
        <v>2211</v>
      </c>
      <c r="F142" s="32"/>
      <c r="G142" s="33"/>
      <c r="H142" s="34">
        <f>'[2]มกราคม 64'!E142</f>
        <v>2606</v>
      </c>
      <c r="I142" s="32">
        <f t="shared" si="50"/>
        <v>395</v>
      </c>
      <c r="J142" s="33">
        <f t="shared" si="51"/>
        <v>1975</v>
      </c>
      <c r="K142" s="34">
        <f>'[2]กุมภาพันธ์ 64'!E142</f>
        <v>2979</v>
      </c>
      <c r="L142" s="32">
        <f t="shared" si="52"/>
        <v>373</v>
      </c>
      <c r="M142" s="33">
        <f t="shared" ref="M142:M148" si="108">L142*$M$3</f>
        <v>1865</v>
      </c>
      <c r="N142" s="34">
        <f>'[2]มีนาคม 64'!E142</f>
        <v>362</v>
      </c>
      <c r="O142" s="51">
        <f>N142+373</f>
        <v>735</v>
      </c>
      <c r="P142" s="33">
        <f t="shared" ref="P142:P148" si="109">O142*$P$3</f>
        <v>3675</v>
      </c>
      <c r="Q142" s="34">
        <f>'[2]เมษายน 64 '!E142</f>
        <v>708</v>
      </c>
      <c r="R142" s="51">
        <f>Q142+373</f>
        <v>1081</v>
      </c>
      <c r="S142" s="33">
        <f>R142*$S$3</f>
        <v>5405</v>
      </c>
      <c r="T142" s="34">
        <f>'[2]พฤษภาคม 64'!E142</f>
        <v>708</v>
      </c>
      <c r="U142" s="32">
        <f t="shared" ref="U142:U148" si="110">T142-Q142</f>
        <v>0</v>
      </c>
      <c r="V142" s="33">
        <f t="shared" ref="V142:V148" si="111">U142*$P$3</f>
        <v>0</v>
      </c>
      <c r="W142" s="34">
        <f>'[2]มิถุนายน 64 '!E142</f>
        <v>708</v>
      </c>
      <c r="X142" s="32">
        <f t="shared" ref="X142:X148" si="112">W142-T142</f>
        <v>0</v>
      </c>
      <c r="Y142" s="33">
        <f t="shared" ref="Y142:Y148" si="113">X142*$S$3</f>
        <v>0</v>
      </c>
      <c r="Z142" s="34">
        <f>'[2]กรกฏาคม 64 '!E142</f>
        <v>819</v>
      </c>
      <c r="AA142" s="32">
        <f t="shared" ref="AA142:AA148" si="114">Z142-W142</f>
        <v>111</v>
      </c>
      <c r="AB142" s="33">
        <f t="shared" ref="AB142:AB148" si="115">AA142*$P$3</f>
        <v>555</v>
      </c>
      <c r="AC142" s="34">
        <f>'[2]สิงหาคม 64 '!E142</f>
        <v>1257</v>
      </c>
      <c r="AD142" s="32">
        <f t="shared" ref="AD142:AD148" si="116">AC142-Z142</f>
        <v>438</v>
      </c>
      <c r="AE142" s="33">
        <f t="shared" ref="AE142:AE148" si="117">AD142*$S$3</f>
        <v>2190</v>
      </c>
      <c r="AF142" s="34">
        <f>'[2]กันยายน 64 '!E142</f>
        <v>1257</v>
      </c>
      <c r="AG142" s="32">
        <f t="shared" ref="AG142:AG148" si="118">AF142-AC142</f>
        <v>0</v>
      </c>
      <c r="AH142" s="33">
        <f t="shared" ref="AH142:AH148" si="119">AG142*$S$3</f>
        <v>0</v>
      </c>
      <c r="AI142" s="34">
        <f>'[2]ตุลาคม 64 '!E142</f>
        <v>1257</v>
      </c>
      <c r="AJ142" s="32">
        <f t="shared" ref="AJ142:AJ148" si="120">AI142-AF142</f>
        <v>0</v>
      </c>
      <c r="AK142" s="33">
        <f t="shared" ref="AK142:AK148" si="121">AJ142*$S$3</f>
        <v>0</v>
      </c>
      <c r="AL142" s="34">
        <f>'[2]พฤศจิกายน 64'!E142</f>
        <v>1257</v>
      </c>
      <c r="AM142" s="32">
        <f t="shared" ref="AM142:AM148" si="122">AL142-AI142</f>
        <v>0</v>
      </c>
      <c r="AN142" s="33">
        <f t="shared" ref="AN142:AN148" si="123">AM142*$S$3</f>
        <v>0</v>
      </c>
      <c r="AO142" s="34">
        <f>'[2]ธันวาคม 64 '!E142</f>
        <v>1257</v>
      </c>
      <c r="AP142" s="32">
        <f t="shared" ref="AP142:AP148" si="124">AO142-AL142</f>
        <v>0</v>
      </c>
      <c r="AQ142" s="33">
        <f t="shared" ref="AQ142:AQ148" si="125">AP142*$S$3</f>
        <v>0</v>
      </c>
    </row>
    <row r="143" spans="1:43" x14ac:dyDescent="0.55000000000000004">
      <c r="A143" s="14">
        <v>35</v>
      </c>
      <c r="B143" s="52" t="s">
        <v>172</v>
      </c>
      <c r="C143" s="53"/>
      <c r="D143" s="43"/>
      <c r="E143" s="32">
        <f>'[2]ธันวาคม 63 '!E143</f>
        <v>2480</v>
      </c>
      <c r="F143" s="32"/>
      <c r="G143" s="33"/>
      <c r="H143" s="34">
        <f>'[2]มกราคม 64'!E143</f>
        <v>2480</v>
      </c>
      <c r="I143" s="32">
        <f t="shared" si="50"/>
        <v>0</v>
      </c>
      <c r="J143" s="33">
        <f t="shared" si="51"/>
        <v>0</v>
      </c>
      <c r="K143" s="34">
        <f>'[2]กุมภาพันธ์ 64'!E143</f>
        <v>2730</v>
      </c>
      <c r="L143" s="32">
        <f t="shared" si="52"/>
        <v>250</v>
      </c>
      <c r="M143" s="33">
        <f t="shared" si="108"/>
        <v>1250</v>
      </c>
      <c r="N143" s="34">
        <f>'[2]มีนาคม 64'!E143</f>
        <v>2982</v>
      </c>
      <c r="O143" s="32">
        <f t="shared" si="74"/>
        <v>252</v>
      </c>
      <c r="P143" s="33">
        <f t="shared" si="109"/>
        <v>1260</v>
      </c>
      <c r="Q143" s="34">
        <f>'[2]เมษายน 64 '!E143</f>
        <v>2982</v>
      </c>
      <c r="R143" s="32">
        <f t="shared" ref="R143:R144" si="126">Q143-N143</f>
        <v>0</v>
      </c>
      <c r="S143" s="33">
        <f t="shared" ref="S143:S144" si="127">R143*$S$3</f>
        <v>0</v>
      </c>
      <c r="T143" s="34">
        <f>'[2]พฤษภาคม 64'!E143</f>
        <v>2982</v>
      </c>
      <c r="U143" s="32">
        <f t="shared" si="110"/>
        <v>0</v>
      </c>
      <c r="V143" s="33">
        <f t="shared" si="111"/>
        <v>0</v>
      </c>
      <c r="W143" s="34">
        <f>'[2]มิถุนายน 64 '!E143</f>
        <v>2982</v>
      </c>
      <c r="X143" s="32">
        <f t="shared" si="112"/>
        <v>0</v>
      </c>
      <c r="Y143" s="33">
        <f t="shared" si="113"/>
        <v>0</v>
      </c>
      <c r="Z143" s="34">
        <f>'[2]กรกฏาคม 64 '!E143</f>
        <v>2982</v>
      </c>
      <c r="AA143" s="32">
        <f t="shared" si="114"/>
        <v>0</v>
      </c>
      <c r="AB143" s="33">
        <f t="shared" si="115"/>
        <v>0</v>
      </c>
      <c r="AC143" s="34">
        <f>'[2]สิงหาคม 64 '!E143</f>
        <v>2982</v>
      </c>
      <c r="AD143" s="32">
        <f t="shared" si="116"/>
        <v>0</v>
      </c>
      <c r="AE143" s="33">
        <f t="shared" si="117"/>
        <v>0</v>
      </c>
      <c r="AF143" s="34">
        <f>'[2]กันยายน 64 '!E143</f>
        <v>2982</v>
      </c>
      <c r="AG143" s="32">
        <f t="shared" si="118"/>
        <v>0</v>
      </c>
      <c r="AH143" s="33">
        <f t="shared" si="119"/>
        <v>0</v>
      </c>
      <c r="AI143" s="34">
        <f>'[2]ตุลาคม 64 '!E143</f>
        <v>2982</v>
      </c>
      <c r="AJ143" s="32">
        <f t="shared" si="120"/>
        <v>0</v>
      </c>
      <c r="AK143" s="33">
        <f t="shared" si="121"/>
        <v>0</v>
      </c>
      <c r="AL143" s="34">
        <f>'[2]พฤศจิกายน 64'!E143</f>
        <v>2982</v>
      </c>
      <c r="AM143" s="32">
        <f t="shared" si="122"/>
        <v>0</v>
      </c>
      <c r="AN143" s="33">
        <f t="shared" si="123"/>
        <v>0</v>
      </c>
      <c r="AO143" s="34">
        <f>'[2]ธันวาคม 64 '!E143</f>
        <v>2982</v>
      </c>
      <c r="AP143" s="32">
        <f t="shared" si="124"/>
        <v>0</v>
      </c>
      <c r="AQ143" s="33">
        <f t="shared" si="125"/>
        <v>0</v>
      </c>
    </row>
    <row r="144" spans="1:43" x14ac:dyDescent="0.55000000000000004">
      <c r="A144" s="14">
        <v>59</v>
      </c>
      <c r="B144" s="49" t="s">
        <v>173</v>
      </c>
      <c r="C144" s="42"/>
      <c r="D144" s="43"/>
      <c r="E144" s="32">
        <f>'[2]ธันวาคม 63 '!E144</f>
        <v>5958</v>
      </c>
      <c r="F144" s="32"/>
      <c r="G144" s="33"/>
      <c r="H144" s="34">
        <f>'[2]มกราคม 64'!E144</f>
        <v>6560</v>
      </c>
      <c r="I144" s="32">
        <f t="shared" si="50"/>
        <v>602</v>
      </c>
      <c r="J144" s="33">
        <f t="shared" si="51"/>
        <v>3010</v>
      </c>
      <c r="K144" s="34">
        <f>'[2]กุมภาพันธ์ 64'!E144</f>
        <v>7233</v>
      </c>
      <c r="L144" s="32">
        <f t="shared" si="52"/>
        <v>673</v>
      </c>
      <c r="M144" s="33">
        <f t="shared" si="108"/>
        <v>3365</v>
      </c>
      <c r="N144" s="34">
        <f>'[2]มีนาคม 64'!E144</f>
        <v>7820</v>
      </c>
      <c r="O144" s="32">
        <f t="shared" si="74"/>
        <v>587</v>
      </c>
      <c r="P144" s="33">
        <f t="shared" si="109"/>
        <v>2935</v>
      </c>
      <c r="Q144" s="34">
        <f>'[2]เมษายน 64 '!E144</f>
        <v>7820</v>
      </c>
      <c r="R144" s="32">
        <f t="shared" si="126"/>
        <v>0</v>
      </c>
      <c r="S144" s="33">
        <f t="shared" si="127"/>
        <v>0</v>
      </c>
      <c r="T144" s="34">
        <f>'[2]พฤษภาคม 64'!E144</f>
        <v>8631</v>
      </c>
      <c r="U144" s="32">
        <f t="shared" si="110"/>
        <v>811</v>
      </c>
      <c r="V144" s="33">
        <f t="shared" si="111"/>
        <v>4055</v>
      </c>
      <c r="W144" s="34">
        <f>'[2]มิถุนายน 64 '!E144</f>
        <v>9330</v>
      </c>
      <c r="X144" s="32">
        <f t="shared" si="112"/>
        <v>699</v>
      </c>
      <c r="Y144" s="33">
        <f t="shared" si="113"/>
        <v>3495</v>
      </c>
      <c r="Z144" s="34">
        <f>'[2]กรกฏาคม 64 '!E144</f>
        <v>9330</v>
      </c>
      <c r="AA144" s="32">
        <f t="shared" si="114"/>
        <v>0</v>
      </c>
      <c r="AB144" s="33">
        <f t="shared" si="115"/>
        <v>0</v>
      </c>
      <c r="AC144" s="34">
        <f>'[2]สิงหาคม 64 '!E144</f>
        <v>278</v>
      </c>
      <c r="AD144" s="51">
        <f>(10000-Z144)+AC144</f>
        <v>948</v>
      </c>
      <c r="AE144" s="33">
        <f t="shared" si="117"/>
        <v>4740</v>
      </c>
      <c r="AF144" s="34">
        <f>'[2]กันยายน 64 '!E144</f>
        <v>757</v>
      </c>
      <c r="AG144" s="32">
        <f t="shared" si="118"/>
        <v>479</v>
      </c>
      <c r="AH144" s="33">
        <f t="shared" si="119"/>
        <v>2395</v>
      </c>
      <c r="AI144" s="34">
        <f>'[2]ตุลาคม 64 '!E144</f>
        <v>1139</v>
      </c>
      <c r="AJ144" s="32">
        <f t="shared" si="120"/>
        <v>382</v>
      </c>
      <c r="AK144" s="33">
        <f t="shared" si="121"/>
        <v>1910</v>
      </c>
      <c r="AL144" s="34">
        <f>'[2]พฤศจิกายน 64'!E144</f>
        <v>1568</v>
      </c>
      <c r="AM144" s="32">
        <f t="shared" si="122"/>
        <v>429</v>
      </c>
      <c r="AN144" s="33">
        <f t="shared" si="123"/>
        <v>2145</v>
      </c>
      <c r="AO144" s="34">
        <f>'[2]ธันวาคม 64 '!E144</f>
        <v>1568</v>
      </c>
      <c r="AP144" s="32">
        <f t="shared" si="124"/>
        <v>0</v>
      </c>
      <c r="AQ144" s="33">
        <f t="shared" si="125"/>
        <v>0</v>
      </c>
    </row>
    <row r="145" spans="1:43" x14ac:dyDescent="0.55000000000000004">
      <c r="A145" s="14">
        <v>60</v>
      </c>
      <c r="B145" s="49" t="s">
        <v>174</v>
      </c>
      <c r="C145" s="42"/>
      <c r="D145" s="43">
        <v>9100938</v>
      </c>
      <c r="E145" s="32">
        <f>'[2]ธันวาคม 63 '!E145</f>
        <v>76</v>
      </c>
      <c r="F145" s="32"/>
      <c r="G145" s="33"/>
      <c r="H145" s="34">
        <f>'[2]มกราคม 64'!E145</f>
        <v>88</v>
      </c>
      <c r="I145" s="32">
        <f t="shared" ref="I145:I209" si="128">H145-E145</f>
        <v>12</v>
      </c>
      <c r="J145" s="33">
        <f t="shared" ref="J145:J209" si="129">I145*$J$3</f>
        <v>60</v>
      </c>
      <c r="K145" s="34">
        <f>'[2]กุมภาพันธ์ 64'!E145</f>
        <v>101</v>
      </c>
      <c r="L145" s="32">
        <f t="shared" ref="L145:L209" si="130">K145-H145</f>
        <v>13</v>
      </c>
      <c r="M145" s="33">
        <f t="shared" si="108"/>
        <v>65</v>
      </c>
      <c r="N145" s="34">
        <f>'[2]มีนาคม 64'!E145</f>
        <v>114</v>
      </c>
      <c r="O145" s="32">
        <f t="shared" si="74"/>
        <v>13</v>
      </c>
      <c r="P145" s="33">
        <f t="shared" si="109"/>
        <v>65</v>
      </c>
      <c r="Q145" s="34">
        <f>'[2]เมษายน 64 '!E145</f>
        <v>120</v>
      </c>
      <c r="R145" s="32">
        <f>Q145-N145</f>
        <v>6</v>
      </c>
      <c r="S145" s="33">
        <f>R145*$S$3</f>
        <v>30</v>
      </c>
      <c r="T145" s="34">
        <f>'[2]พฤษภาคม 64'!E145</f>
        <v>124</v>
      </c>
      <c r="U145" s="32">
        <f t="shared" si="110"/>
        <v>4</v>
      </c>
      <c r="V145" s="33">
        <f t="shared" si="111"/>
        <v>20</v>
      </c>
      <c r="W145" s="34">
        <f>'[2]มิถุนายน 64 '!E145</f>
        <v>139</v>
      </c>
      <c r="X145" s="32">
        <f t="shared" si="112"/>
        <v>15</v>
      </c>
      <c r="Y145" s="33">
        <f t="shared" si="113"/>
        <v>75</v>
      </c>
      <c r="Z145" s="34">
        <f>'[2]กรกฏาคม 64 '!E145</f>
        <v>147</v>
      </c>
      <c r="AA145" s="32">
        <f t="shared" si="114"/>
        <v>8</v>
      </c>
      <c r="AB145" s="33">
        <f t="shared" si="115"/>
        <v>40</v>
      </c>
      <c r="AC145" s="34">
        <f>'[2]สิงหาคม 64 '!E145</f>
        <v>147</v>
      </c>
      <c r="AD145" s="32">
        <f t="shared" si="116"/>
        <v>0</v>
      </c>
      <c r="AE145" s="33">
        <f t="shared" si="117"/>
        <v>0</v>
      </c>
      <c r="AF145" s="34">
        <f>'[2]กันยายน 64 '!E145</f>
        <v>147</v>
      </c>
      <c r="AG145" s="32">
        <f t="shared" si="118"/>
        <v>0</v>
      </c>
      <c r="AH145" s="33">
        <f t="shared" si="119"/>
        <v>0</v>
      </c>
      <c r="AI145" s="34">
        <f>'[2]ตุลาคม 64 '!E145</f>
        <v>147</v>
      </c>
      <c r="AJ145" s="32">
        <f t="shared" si="120"/>
        <v>0</v>
      </c>
      <c r="AK145" s="33">
        <f t="shared" si="121"/>
        <v>0</v>
      </c>
      <c r="AL145" s="34">
        <f>'[2]พฤศจิกายน 64'!E145</f>
        <v>147</v>
      </c>
      <c r="AM145" s="32">
        <f t="shared" si="122"/>
        <v>0</v>
      </c>
      <c r="AN145" s="33">
        <f t="shared" si="123"/>
        <v>0</v>
      </c>
      <c r="AO145" s="34">
        <f>'[2]ธันวาคม 64 '!E145</f>
        <v>147</v>
      </c>
      <c r="AP145" s="32">
        <f t="shared" si="124"/>
        <v>0</v>
      </c>
      <c r="AQ145" s="33">
        <f t="shared" si="125"/>
        <v>0</v>
      </c>
    </row>
    <row r="146" spans="1:43" x14ac:dyDescent="0.55000000000000004">
      <c r="A146" s="14">
        <v>61</v>
      </c>
      <c r="B146" s="49" t="s">
        <v>175</v>
      </c>
      <c r="C146" s="42"/>
      <c r="D146" s="43">
        <v>9636073</v>
      </c>
      <c r="E146" s="32">
        <f>'[2]ธันวาคม 63 '!E146</f>
        <v>1036</v>
      </c>
      <c r="F146" s="32"/>
      <c r="G146" s="33"/>
      <c r="H146" s="34">
        <f>'[2]มกราคม 64'!E146</f>
        <v>1039</v>
      </c>
      <c r="I146" s="32">
        <f t="shared" si="128"/>
        <v>3</v>
      </c>
      <c r="J146" s="33">
        <f t="shared" si="129"/>
        <v>15</v>
      </c>
      <c r="K146" s="34">
        <f>'[2]กุมภาพันธ์ 64'!E146</f>
        <v>1049</v>
      </c>
      <c r="L146" s="32">
        <f t="shared" si="130"/>
        <v>10</v>
      </c>
      <c r="M146" s="33">
        <f t="shared" si="108"/>
        <v>50</v>
      </c>
      <c r="N146" s="34">
        <f>'[2]มีนาคม 64'!E146</f>
        <v>1060</v>
      </c>
      <c r="O146" s="32">
        <f t="shared" si="74"/>
        <v>11</v>
      </c>
      <c r="P146" s="33">
        <f t="shared" si="109"/>
        <v>55</v>
      </c>
      <c r="Q146" s="34">
        <f>'[2]เมษายน 64 '!E146</f>
        <v>1066</v>
      </c>
      <c r="R146" s="32">
        <f>Q146-N146</f>
        <v>6</v>
      </c>
      <c r="S146" s="33">
        <f>R146*$S$3</f>
        <v>30</v>
      </c>
      <c r="T146" s="34">
        <f>'[2]พฤษภาคม 64'!E146</f>
        <v>1069</v>
      </c>
      <c r="U146" s="32">
        <f t="shared" si="110"/>
        <v>3</v>
      </c>
      <c r="V146" s="33">
        <f t="shared" si="111"/>
        <v>15</v>
      </c>
      <c r="W146" s="34">
        <f>'[2]มิถุนายน 64 '!E146</f>
        <v>1081</v>
      </c>
      <c r="X146" s="32">
        <f t="shared" si="112"/>
        <v>12</v>
      </c>
      <c r="Y146" s="33">
        <f t="shared" si="113"/>
        <v>60</v>
      </c>
      <c r="Z146" s="34">
        <f>'[2]กรกฏาคม 64 '!E146</f>
        <v>1088</v>
      </c>
      <c r="AA146" s="32">
        <f t="shared" si="114"/>
        <v>7</v>
      </c>
      <c r="AB146" s="33">
        <f t="shared" si="115"/>
        <v>35</v>
      </c>
      <c r="AC146" s="34">
        <f>'[2]สิงหาคม 64 '!E146</f>
        <v>1088</v>
      </c>
      <c r="AD146" s="32">
        <f t="shared" si="116"/>
        <v>0</v>
      </c>
      <c r="AE146" s="33">
        <f t="shared" si="117"/>
        <v>0</v>
      </c>
      <c r="AF146" s="34">
        <f>'[2]กันยายน 64 '!E146</f>
        <v>1088</v>
      </c>
      <c r="AG146" s="32">
        <f t="shared" si="118"/>
        <v>0</v>
      </c>
      <c r="AH146" s="33">
        <f t="shared" si="119"/>
        <v>0</v>
      </c>
      <c r="AI146" s="34">
        <f>'[2]ตุลาคม 64 '!E146</f>
        <v>1088</v>
      </c>
      <c r="AJ146" s="32">
        <f t="shared" si="120"/>
        <v>0</v>
      </c>
      <c r="AK146" s="33">
        <f t="shared" si="121"/>
        <v>0</v>
      </c>
      <c r="AL146" s="34">
        <f>'[2]พฤศจิกายน 64'!E146</f>
        <v>1088</v>
      </c>
      <c r="AM146" s="32">
        <f t="shared" si="122"/>
        <v>0</v>
      </c>
      <c r="AN146" s="33">
        <f t="shared" si="123"/>
        <v>0</v>
      </c>
      <c r="AO146" s="34">
        <f>'[2]ธันวาคม 64 '!E146</f>
        <v>1088</v>
      </c>
      <c r="AP146" s="32">
        <f t="shared" si="124"/>
        <v>0</v>
      </c>
      <c r="AQ146" s="33">
        <f t="shared" si="125"/>
        <v>0</v>
      </c>
    </row>
    <row r="147" spans="1:43" x14ac:dyDescent="0.55000000000000004">
      <c r="A147" s="14">
        <v>62</v>
      </c>
      <c r="B147" s="49" t="s">
        <v>176</v>
      </c>
      <c r="C147" s="42"/>
      <c r="D147" s="43">
        <v>9100937</v>
      </c>
      <c r="E147" s="32">
        <f>'[2]ธันวาคม 63 '!E147</f>
        <v>53</v>
      </c>
      <c r="F147" s="32"/>
      <c r="G147" s="33"/>
      <c r="H147" s="34">
        <f>'[2]มกราคม 64'!E147</f>
        <v>56</v>
      </c>
      <c r="I147" s="32">
        <f t="shared" si="128"/>
        <v>3</v>
      </c>
      <c r="J147" s="33">
        <f t="shared" si="129"/>
        <v>15</v>
      </c>
      <c r="K147" s="34">
        <f>'[2]กุมภาพันธ์ 64'!E147</f>
        <v>56</v>
      </c>
      <c r="L147" s="32">
        <f t="shared" si="130"/>
        <v>0</v>
      </c>
      <c r="M147" s="33">
        <f t="shared" si="108"/>
        <v>0</v>
      </c>
      <c r="N147" s="34">
        <f>'[2]มีนาคม 64'!E147</f>
        <v>56</v>
      </c>
      <c r="O147" s="32">
        <f t="shared" si="74"/>
        <v>0</v>
      </c>
      <c r="P147" s="33">
        <f t="shared" si="109"/>
        <v>0</v>
      </c>
      <c r="Q147" s="34">
        <f>'[2]เมษายน 64 '!E147</f>
        <v>56</v>
      </c>
      <c r="R147" s="32">
        <f>Q147-N147</f>
        <v>0</v>
      </c>
      <c r="S147" s="33">
        <f>R147*$S$3</f>
        <v>0</v>
      </c>
      <c r="T147" s="34">
        <f>'[2]พฤษภาคม 64'!E147</f>
        <v>56</v>
      </c>
      <c r="U147" s="32">
        <f t="shared" si="110"/>
        <v>0</v>
      </c>
      <c r="V147" s="33">
        <f t="shared" si="111"/>
        <v>0</v>
      </c>
      <c r="W147" s="34">
        <f>'[2]มิถุนายน 64 '!E147</f>
        <v>56</v>
      </c>
      <c r="X147" s="32">
        <f t="shared" si="112"/>
        <v>0</v>
      </c>
      <c r="Y147" s="33">
        <f t="shared" si="113"/>
        <v>0</v>
      </c>
      <c r="Z147" s="34">
        <f>'[2]กรกฏาคม 64 '!E147</f>
        <v>56</v>
      </c>
      <c r="AA147" s="32">
        <f t="shared" si="114"/>
        <v>0</v>
      </c>
      <c r="AB147" s="33">
        <f t="shared" si="115"/>
        <v>0</v>
      </c>
      <c r="AC147" s="34">
        <f>'[2]สิงหาคม 64 '!E147</f>
        <v>56</v>
      </c>
      <c r="AD147" s="32">
        <f t="shared" si="116"/>
        <v>0</v>
      </c>
      <c r="AE147" s="33">
        <f t="shared" si="117"/>
        <v>0</v>
      </c>
      <c r="AF147" s="34">
        <f>'[2]กันยายน 64 '!E147</f>
        <v>56</v>
      </c>
      <c r="AG147" s="32">
        <f t="shared" si="118"/>
        <v>0</v>
      </c>
      <c r="AH147" s="33">
        <f t="shared" si="119"/>
        <v>0</v>
      </c>
      <c r="AI147" s="34">
        <f>'[2]ตุลาคม 64 '!E147</f>
        <v>56</v>
      </c>
      <c r="AJ147" s="32">
        <f t="shared" si="120"/>
        <v>0</v>
      </c>
      <c r="AK147" s="33">
        <f t="shared" si="121"/>
        <v>0</v>
      </c>
      <c r="AL147" s="34">
        <f>'[2]พฤศจิกายน 64'!E147</f>
        <v>56</v>
      </c>
      <c r="AM147" s="32">
        <f t="shared" si="122"/>
        <v>0</v>
      </c>
      <c r="AN147" s="33">
        <f t="shared" si="123"/>
        <v>0</v>
      </c>
      <c r="AO147" s="34">
        <f>'[2]ธันวาคม 64 '!E147</f>
        <v>56</v>
      </c>
      <c r="AP147" s="32">
        <f t="shared" si="124"/>
        <v>0</v>
      </c>
      <c r="AQ147" s="33">
        <f t="shared" si="125"/>
        <v>0</v>
      </c>
    </row>
    <row r="148" spans="1:43" x14ac:dyDescent="0.55000000000000004">
      <c r="A148" s="14">
        <v>63</v>
      </c>
      <c r="B148" s="49" t="s">
        <v>177</v>
      </c>
      <c r="C148" s="42"/>
      <c r="D148" s="43"/>
      <c r="E148" s="32">
        <f>'[2]ธันวาคม 63 '!E148</f>
        <v>35803</v>
      </c>
      <c r="F148" s="32"/>
      <c r="G148" s="33"/>
      <c r="H148" s="34">
        <f>'[2]มกราคม 64'!E148</f>
        <v>36158</v>
      </c>
      <c r="I148" s="32">
        <f t="shared" si="128"/>
        <v>355</v>
      </c>
      <c r="J148" s="33">
        <f t="shared" si="129"/>
        <v>1775</v>
      </c>
      <c r="K148" s="34">
        <f>'[2]กุมภาพันธ์ 64'!E148</f>
        <v>36869</v>
      </c>
      <c r="L148" s="32">
        <f t="shared" si="130"/>
        <v>711</v>
      </c>
      <c r="M148" s="33">
        <f t="shared" si="108"/>
        <v>3555</v>
      </c>
      <c r="N148" s="34">
        <f>'[2]มีนาคม 64'!E148</f>
        <v>37894</v>
      </c>
      <c r="O148" s="32">
        <f t="shared" si="74"/>
        <v>1025</v>
      </c>
      <c r="P148" s="33">
        <f t="shared" si="109"/>
        <v>5125</v>
      </c>
      <c r="Q148" s="34">
        <f>'[2]เมษายน 64 '!E148</f>
        <v>37894</v>
      </c>
      <c r="R148" s="32">
        <f>Q148-N148</f>
        <v>0</v>
      </c>
      <c r="S148" s="33">
        <f>R148*$S$3</f>
        <v>0</v>
      </c>
      <c r="T148" s="34">
        <f>'[2]พฤษภาคม 64'!E148</f>
        <v>37894</v>
      </c>
      <c r="U148" s="32">
        <f t="shared" si="110"/>
        <v>0</v>
      </c>
      <c r="V148" s="33">
        <f t="shared" si="111"/>
        <v>0</v>
      </c>
      <c r="W148" s="34">
        <f>'[2]มิถุนายน 64 '!E148</f>
        <v>37894</v>
      </c>
      <c r="X148" s="32">
        <f t="shared" si="112"/>
        <v>0</v>
      </c>
      <c r="Y148" s="33">
        <f t="shared" si="113"/>
        <v>0</v>
      </c>
      <c r="Z148" s="34">
        <f>'[2]กรกฏาคม 64 '!E148</f>
        <v>37894</v>
      </c>
      <c r="AA148" s="32">
        <f t="shared" si="114"/>
        <v>0</v>
      </c>
      <c r="AB148" s="33">
        <f t="shared" si="115"/>
        <v>0</v>
      </c>
      <c r="AC148" s="34">
        <f>'[2]สิงหาคม 64 '!E148</f>
        <v>37894</v>
      </c>
      <c r="AD148" s="32">
        <f t="shared" si="116"/>
        <v>0</v>
      </c>
      <c r="AE148" s="33">
        <f t="shared" si="117"/>
        <v>0</v>
      </c>
      <c r="AF148" s="34">
        <f>'[2]กันยายน 64 '!E148</f>
        <v>37894</v>
      </c>
      <c r="AG148" s="32">
        <f t="shared" si="118"/>
        <v>0</v>
      </c>
      <c r="AH148" s="33">
        <f t="shared" si="119"/>
        <v>0</v>
      </c>
      <c r="AI148" s="34">
        <f>'[2]ตุลาคม 64 '!E148</f>
        <v>37894</v>
      </c>
      <c r="AJ148" s="32">
        <f t="shared" si="120"/>
        <v>0</v>
      </c>
      <c r="AK148" s="33">
        <f t="shared" si="121"/>
        <v>0</v>
      </c>
      <c r="AL148" s="34">
        <f>'[2]พฤศจิกายน 64'!E148</f>
        <v>37894</v>
      </c>
      <c r="AM148" s="32">
        <f t="shared" si="122"/>
        <v>0</v>
      </c>
      <c r="AN148" s="33">
        <f t="shared" si="123"/>
        <v>0</v>
      </c>
      <c r="AO148" s="34">
        <f>'[2]ธันวาคม 64 '!E148</f>
        <v>37894</v>
      </c>
      <c r="AP148" s="32">
        <f t="shared" si="124"/>
        <v>0</v>
      </c>
      <c r="AQ148" s="33">
        <f t="shared" si="125"/>
        <v>0</v>
      </c>
    </row>
    <row r="149" spans="1:43" ht="23.4" x14ac:dyDescent="0.6">
      <c r="A149" s="18" t="s">
        <v>178</v>
      </c>
      <c r="B149" s="19"/>
      <c r="C149" s="20"/>
      <c r="D149" s="19"/>
      <c r="E149" s="21"/>
      <c r="F149" s="22"/>
      <c r="G149" s="23"/>
      <c r="H149" s="21"/>
      <c r="I149" s="22"/>
      <c r="J149" s="23"/>
      <c r="K149" s="21"/>
      <c r="L149" s="22"/>
      <c r="M149" s="23"/>
      <c r="N149" s="21"/>
      <c r="O149" s="22"/>
      <c r="P149" s="23"/>
      <c r="Q149" s="21"/>
      <c r="R149" s="22"/>
      <c r="S149" s="23"/>
      <c r="T149" s="21"/>
      <c r="U149" s="22"/>
      <c r="V149" s="23"/>
      <c r="W149" s="21"/>
      <c r="X149" s="22"/>
      <c r="Y149" s="23"/>
      <c r="Z149" s="21"/>
      <c r="AA149" s="22"/>
      <c r="AB149" s="23"/>
      <c r="AC149" s="21"/>
      <c r="AD149" s="22"/>
      <c r="AE149" s="23"/>
      <c r="AF149" s="21"/>
      <c r="AG149" s="22"/>
      <c r="AH149" s="23"/>
      <c r="AI149" s="21"/>
      <c r="AJ149" s="22"/>
      <c r="AK149" s="23"/>
      <c r="AL149" s="21"/>
      <c r="AM149" s="22"/>
      <c r="AN149" s="23"/>
      <c r="AO149" s="21"/>
      <c r="AP149" s="22"/>
      <c r="AQ149" s="23"/>
    </row>
    <row r="150" spans="1:43" x14ac:dyDescent="0.55000000000000004">
      <c r="A150" s="24" t="s">
        <v>179</v>
      </c>
      <c r="B150" s="25"/>
      <c r="C150" s="47"/>
      <c r="D150" s="48"/>
      <c r="E150" s="26"/>
      <c r="F150" s="26"/>
      <c r="G150" s="28"/>
      <c r="H150" s="26"/>
      <c r="I150" s="26"/>
      <c r="J150" s="28"/>
      <c r="K150" s="26"/>
      <c r="L150" s="26"/>
      <c r="M150" s="28"/>
      <c r="N150" s="26"/>
      <c r="O150" s="26"/>
      <c r="P150" s="28"/>
      <c r="Q150" s="26"/>
      <c r="R150" s="26"/>
      <c r="S150" s="28"/>
      <c r="T150" s="26"/>
      <c r="U150" s="26"/>
      <c r="V150" s="28"/>
      <c r="W150" s="26"/>
      <c r="X150" s="26"/>
      <c r="Y150" s="28"/>
      <c r="Z150" s="26"/>
      <c r="AA150" s="26"/>
      <c r="AB150" s="28"/>
      <c r="AC150" s="26"/>
      <c r="AD150" s="26"/>
      <c r="AE150" s="28"/>
      <c r="AF150" s="26"/>
      <c r="AG150" s="26"/>
      <c r="AH150" s="28"/>
      <c r="AI150" s="26"/>
      <c r="AJ150" s="26"/>
      <c r="AK150" s="28"/>
      <c r="AL150" s="26"/>
      <c r="AM150" s="26"/>
      <c r="AN150" s="28"/>
      <c r="AO150" s="26"/>
      <c r="AP150" s="26"/>
      <c r="AQ150" s="28"/>
    </row>
    <row r="151" spans="1:43" x14ac:dyDescent="0.55000000000000004">
      <c r="A151" s="14">
        <v>72</v>
      </c>
      <c r="B151" s="29" t="s">
        <v>180</v>
      </c>
      <c r="C151" s="30"/>
      <c r="D151" s="31" t="s">
        <v>181</v>
      </c>
      <c r="E151" s="32">
        <f>'[2]ธันวาคม 63 '!E151</f>
        <v>1727</v>
      </c>
      <c r="F151" s="32"/>
      <c r="G151" s="33"/>
      <c r="H151" s="34">
        <f>'[2]มกราคม 64'!E151</f>
        <v>2125</v>
      </c>
      <c r="I151" s="32">
        <f t="shared" si="128"/>
        <v>398</v>
      </c>
      <c r="J151" s="33">
        <f t="shared" si="129"/>
        <v>1990</v>
      </c>
      <c r="K151" s="34">
        <f>'[2]กุมภาพันธ์ 64'!E151</f>
        <v>2488</v>
      </c>
      <c r="L151" s="32">
        <f t="shared" si="130"/>
        <v>363</v>
      </c>
      <c r="M151" s="33">
        <f>L151*$M$3</f>
        <v>1815</v>
      </c>
      <c r="N151" s="34">
        <f>'[2]มีนาคม 64'!E151</f>
        <v>361</v>
      </c>
      <c r="O151" s="51">
        <f>N151+363</f>
        <v>724</v>
      </c>
      <c r="P151" s="33">
        <f>O151*$P$3</f>
        <v>3620</v>
      </c>
      <c r="Q151" s="34">
        <f>'[2]เมษายน 64 '!E151</f>
        <v>743</v>
      </c>
      <c r="R151" s="51">
        <f>Q151+363</f>
        <v>1106</v>
      </c>
      <c r="S151" s="33">
        <f>R151*$S$3</f>
        <v>5530</v>
      </c>
      <c r="T151" s="34">
        <f>'[2]พฤษภาคม 64'!E151</f>
        <v>743</v>
      </c>
      <c r="U151" s="32">
        <f>T151-Q151</f>
        <v>0</v>
      </c>
      <c r="V151" s="33">
        <f>U151*$P$3</f>
        <v>0</v>
      </c>
      <c r="W151" s="34">
        <f>'[2]มิถุนายน 64 '!E151</f>
        <v>743</v>
      </c>
      <c r="X151" s="32">
        <f>W151-T151</f>
        <v>0</v>
      </c>
      <c r="Y151" s="33">
        <f>X151*$S$3</f>
        <v>0</v>
      </c>
      <c r="Z151" s="34">
        <f>'[2]กรกฏาคม 64 '!E151</f>
        <v>743</v>
      </c>
      <c r="AA151" s="32">
        <f>Z151-W151</f>
        <v>0</v>
      </c>
      <c r="AB151" s="33">
        <f>AA151*$P$3</f>
        <v>0</v>
      </c>
      <c r="AC151" s="34">
        <f>'[2]สิงหาคม 64 '!E151</f>
        <v>743</v>
      </c>
      <c r="AD151" s="32">
        <f>AC151-Z151</f>
        <v>0</v>
      </c>
      <c r="AE151" s="33">
        <f>AD151*$S$3</f>
        <v>0</v>
      </c>
      <c r="AF151" s="34">
        <f>'[2]กันยายน 64 '!E151</f>
        <v>743</v>
      </c>
      <c r="AG151" s="32">
        <f>AF151-AC151</f>
        <v>0</v>
      </c>
      <c r="AH151" s="33">
        <f>AG151*$S$3</f>
        <v>0</v>
      </c>
      <c r="AI151" s="34">
        <f>'[2]ตุลาคม 64 '!E151</f>
        <v>743</v>
      </c>
      <c r="AJ151" s="32">
        <f>AI151-AF151</f>
        <v>0</v>
      </c>
      <c r="AK151" s="33">
        <f>AJ151*$S$3</f>
        <v>0</v>
      </c>
      <c r="AL151" s="34">
        <f>'[2]พฤศจิกายน 64'!E151</f>
        <v>743</v>
      </c>
      <c r="AM151" s="32">
        <f>AL151-AI151</f>
        <v>0</v>
      </c>
      <c r="AN151" s="33">
        <f>AM151*$S$3</f>
        <v>0</v>
      </c>
      <c r="AO151" s="34">
        <f>'[2]ธันวาคม 64 '!E151</f>
        <v>743</v>
      </c>
      <c r="AP151" s="32">
        <f>AO151-AL151</f>
        <v>0</v>
      </c>
      <c r="AQ151" s="33">
        <f>AP151*$S$3</f>
        <v>0</v>
      </c>
    </row>
    <row r="152" spans="1:43" x14ac:dyDescent="0.55000000000000004">
      <c r="A152" s="14">
        <v>73</v>
      </c>
      <c r="B152" s="29" t="s">
        <v>182</v>
      </c>
      <c r="C152" s="30"/>
      <c r="D152" s="14">
        <v>9084796</v>
      </c>
      <c r="E152" s="32">
        <f>'[2]ธันวาคม 63 '!E152</f>
        <v>1599</v>
      </c>
      <c r="F152" s="32"/>
      <c r="G152" s="33"/>
      <c r="H152" s="34">
        <f>'[2]มกราคม 64'!E152</f>
        <v>1986</v>
      </c>
      <c r="I152" s="32">
        <f t="shared" si="128"/>
        <v>387</v>
      </c>
      <c r="J152" s="33">
        <f t="shared" si="129"/>
        <v>1935</v>
      </c>
      <c r="K152" s="34">
        <f>'[2]กุมภาพันธ์ 64'!E152</f>
        <v>2351</v>
      </c>
      <c r="L152" s="32">
        <f t="shared" si="130"/>
        <v>365</v>
      </c>
      <c r="M152" s="33">
        <f>L152*$M$3</f>
        <v>1825</v>
      </c>
      <c r="N152" s="34">
        <f>'[2]มีนาคม 64'!E152</f>
        <v>360</v>
      </c>
      <c r="O152" s="51">
        <f>N152+365</f>
        <v>725</v>
      </c>
      <c r="P152" s="33">
        <f>O152*$P$3</f>
        <v>3625</v>
      </c>
      <c r="Q152" s="34">
        <f>'[2]เมษายน 64 '!E152</f>
        <v>721</v>
      </c>
      <c r="R152" s="51">
        <f>Q152+365</f>
        <v>1086</v>
      </c>
      <c r="S152" s="33">
        <f>R152*$S$3</f>
        <v>5430</v>
      </c>
      <c r="T152" s="34">
        <f>'[2]พฤษภาคม 64'!E152</f>
        <v>721</v>
      </c>
      <c r="U152" s="32">
        <f>T152-Q152</f>
        <v>0</v>
      </c>
      <c r="V152" s="33">
        <f>U152*$P$3</f>
        <v>0</v>
      </c>
      <c r="W152" s="34">
        <f>'[2]มิถุนายน 64 '!E152</f>
        <v>721</v>
      </c>
      <c r="X152" s="32">
        <f>W152-T152</f>
        <v>0</v>
      </c>
      <c r="Y152" s="33">
        <f>X152*$S$3</f>
        <v>0</v>
      </c>
      <c r="Z152" s="34">
        <f>'[2]กรกฏาคม 64 '!E152</f>
        <v>721</v>
      </c>
      <c r="AA152" s="32">
        <f>Z152-W152</f>
        <v>0</v>
      </c>
      <c r="AB152" s="33">
        <f>AA152*$P$3</f>
        <v>0</v>
      </c>
      <c r="AC152" s="34">
        <f>'[2]สิงหาคม 64 '!E152</f>
        <v>721</v>
      </c>
      <c r="AD152" s="32">
        <f>AC152-Z152</f>
        <v>0</v>
      </c>
      <c r="AE152" s="33">
        <f>AD152*$S$3</f>
        <v>0</v>
      </c>
      <c r="AF152" s="34">
        <f>'[2]กันยายน 64 '!E152</f>
        <v>721</v>
      </c>
      <c r="AG152" s="32">
        <f>AF152-AC152</f>
        <v>0</v>
      </c>
      <c r="AH152" s="33">
        <f>AG152*$S$3</f>
        <v>0</v>
      </c>
      <c r="AI152" s="34">
        <f>'[2]ตุลาคม 64 '!E152</f>
        <v>721</v>
      </c>
      <c r="AJ152" s="32">
        <f>AI152-AF152</f>
        <v>0</v>
      </c>
      <c r="AK152" s="33">
        <f>AJ152*$S$3</f>
        <v>0</v>
      </c>
      <c r="AL152" s="34">
        <f>'[2]พฤศจิกายน 64'!E152</f>
        <v>721</v>
      </c>
      <c r="AM152" s="32">
        <f>AL152-AI152</f>
        <v>0</v>
      </c>
      <c r="AN152" s="33">
        <f>AM152*$S$3</f>
        <v>0</v>
      </c>
      <c r="AO152" s="34">
        <f>'[2]ธันวาคม 64 '!E152</f>
        <v>721</v>
      </c>
      <c r="AP152" s="32">
        <f>AO152-AL152</f>
        <v>0</v>
      </c>
      <c r="AQ152" s="33">
        <f>AP152*$S$3</f>
        <v>0</v>
      </c>
    </row>
    <row r="153" spans="1:43" x14ac:dyDescent="0.55000000000000004">
      <c r="A153" s="14">
        <v>75</v>
      </c>
      <c r="B153" s="29" t="s">
        <v>183</v>
      </c>
      <c r="C153" s="30"/>
      <c r="D153" s="31" t="s">
        <v>184</v>
      </c>
      <c r="E153" s="32">
        <f>'[2]ธันวาคม 63 '!E153</f>
        <v>220</v>
      </c>
      <c r="F153" s="32"/>
      <c r="G153" s="33"/>
      <c r="H153" s="34">
        <f>'[2]มกราคม 64'!E153</f>
        <v>319</v>
      </c>
      <c r="I153" s="32">
        <f t="shared" si="128"/>
        <v>99</v>
      </c>
      <c r="J153" s="33">
        <f t="shared" si="129"/>
        <v>495</v>
      </c>
      <c r="K153" s="34">
        <f>'[2]กุมภาพันธ์ 64'!E153</f>
        <v>367</v>
      </c>
      <c r="L153" s="32">
        <f t="shared" si="130"/>
        <v>48</v>
      </c>
      <c r="M153" s="33">
        <f>L153*$M$3</f>
        <v>240</v>
      </c>
      <c r="N153" s="34">
        <f>'[2]มีนาคม 64'!E153</f>
        <v>411</v>
      </c>
      <c r="O153" s="32">
        <f t="shared" si="74"/>
        <v>44</v>
      </c>
      <c r="P153" s="33">
        <f>O153*$P$3</f>
        <v>220</v>
      </c>
      <c r="Q153" s="34">
        <f>'[2]เมษายน 64 '!E153</f>
        <v>453</v>
      </c>
      <c r="R153" s="32">
        <f>Q153-N153</f>
        <v>42</v>
      </c>
      <c r="S153" s="33">
        <f>R153*$S$3</f>
        <v>210</v>
      </c>
      <c r="T153" s="34">
        <f>'[2]พฤษภาคม 64'!E153</f>
        <v>529</v>
      </c>
      <c r="U153" s="32">
        <f>T153-Q153</f>
        <v>76</v>
      </c>
      <c r="V153" s="33">
        <f>U153*$P$3</f>
        <v>380</v>
      </c>
      <c r="W153" s="34">
        <f>'[2]มิถุนายน 64 '!E153</f>
        <v>597</v>
      </c>
      <c r="X153" s="32">
        <f>W153-T153</f>
        <v>68</v>
      </c>
      <c r="Y153" s="33">
        <f>X153*$S$3</f>
        <v>340</v>
      </c>
      <c r="Z153" s="34">
        <f>'[2]กรกฏาคม 64 '!E153</f>
        <v>633</v>
      </c>
      <c r="AA153" s="32">
        <f>Z153-W153</f>
        <v>36</v>
      </c>
      <c r="AB153" s="33">
        <f>AA153*$P$3</f>
        <v>180</v>
      </c>
      <c r="AC153" s="34">
        <f>'[2]สิงหาคม 64 '!E153</f>
        <v>670</v>
      </c>
      <c r="AD153" s="32">
        <f>AC153-Z153</f>
        <v>37</v>
      </c>
      <c r="AE153" s="33">
        <f>AD153*$S$3</f>
        <v>185</v>
      </c>
      <c r="AF153" s="34">
        <f>'[2]กันยายน 64 '!E153</f>
        <v>726</v>
      </c>
      <c r="AG153" s="32">
        <f>AF153-AC153</f>
        <v>56</v>
      </c>
      <c r="AH153" s="33">
        <f>AG153*$S$3</f>
        <v>280</v>
      </c>
      <c r="AI153" s="34">
        <f>'[2]ตุลาคม 64 '!E153</f>
        <v>764</v>
      </c>
      <c r="AJ153" s="32">
        <f>AI153-AF153</f>
        <v>38</v>
      </c>
      <c r="AK153" s="33">
        <f>AJ153*$S$3</f>
        <v>190</v>
      </c>
      <c r="AL153" s="34">
        <f>'[2]พฤศจิกายน 64'!E153</f>
        <v>807</v>
      </c>
      <c r="AM153" s="32">
        <f>AL153-AI153</f>
        <v>43</v>
      </c>
      <c r="AN153" s="33">
        <f>AM153*$S$3</f>
        <v>215</v>
      </c>
      <c r="AO153" s="34">
        <f>'[2]ธันวาคม 64 '!E153</f>
        <v>845</v>
      </c>
      <c r="AP153" s="32">
        <f>AO153-AL153</f>
        <v>38</v>
      </c>
      <c r="AQ153" s="33">
        <f>AP153*$S$3</f>
        <v>190</v>
      </c>
    </row>
    <row r="154" spans="1:43" x14ac:dyDescent="0.55000000000000004">
      <c r="A154" s="14">
        <v>77</v>
      </c>
      <c r="B154" s="29" t="s">
        <v>185</v>
      </c>
      <c r="C154" s="30"/>
      <c r="D154" s="31" t="s">
        <v>186</v>
      </c>
      <c r="E154" s="32">
        <f>'[2]ธันวาคม 63 '!E154</f>
        <v>195</v>
      </c>
      <c r="F154" s="32"/>
      <c r="G154" s="33"/>
      <c r="H154" s="34">
        <f>'[2]มกราคม 64'!E154</f>
        <v>293</v>
      </c>
      <c r="I154" s="32">
        <f t="shared" si="128"/>
        <v>98</v>
      </c>
      <c r="J154" s="33">
        <f t="shared" si="129"/>
        <v>490</v>
      </c>
      <c r="K154" s="34">
        <f>'[2]กุมภาพันธ์ 64'!E154</f>
        <v>344</v>
      </c>
      <c r="L154" s="32">
        <f t="shared" si="130"/>
        <v>51</v>
      </c>
      <c r="M154" s="33">
        <f>L154*$M$3</f>
        <v>255</v>
      </c>
      <c r="N154" s="34">
        <f>'[2]มีนาคม 64'!E154</f>
        <v>392</v>
      </c>
      <c r="O154" s="32">
        <f t="shared" si="74"/>
        <v>48</v>
      </c>
      <c r="P154" s="33">
        <f>O154*$P$3</f>
        <v>240</v>
      </c>
      <c r="Q154" s="34">
        <f>'[2]เมษายน 64 '!E154</f>
        <v>447</v>
      </c>
      <c r="R154" s="32">
        <f>Q154-N154</f>
        <v>55</v>
      </c>
      <c r="S154" s="33">
        <f>R154*$S$3</f>
        <v>275</v>
      </c>
      <c r="T154" s="34">
        <f>'[2]พฤษภาคม 64'!E154</f>
        <v>501</v>
      </c>
      <c r="U154" s="32">
        <f>T154-Q154</f>
        <v>54</v>
      </c>
      <c r="V154" s="33">
        <f>U154*$P$3</f>
        <v>270</v>
      </c>
      <c r="W154" s="34">
        <f>'[2]มิถุนายน 64 '!E154</f>
        <v>556</v>
      </c>
      <c r="X154" s="32">
        <f>W154-T154</f>
        <v>55</v>
      </c>
      <c r="Y154" s="33">
        <f>X154*$S$3</f>
        <v>275</v>
      </c>
      <c r="Z154" s="34">
        <f>'[2]กรกฏาคม 64 '!E154</f>
        <v>602</v>
      </c>
      <c r="AA154" s="32">
        <f>Z154-W154</f>
        <v>46</v>
      </c>
      <c r="AB154" s="33">
        <f>AA154*$P$3</f>
        <v>230</v>
      </c>
      <c r="AC154" s="34">
        <f>'[2]สิงหาคม 64 '!E154</f>
        <v>657</v>
      </c>
      <c r="AD154" s="32">
        <f>AC154-Z154</f>
        <v>55</v>
      </c>
      <c r="AE154" s="33">
        <f>AD154*$S$3</f>
        <v>275</v>
      </c>
      <c r="AF154" s="34">
        <f>'[2]กันยายน 64 '!E154</f>
        <v>713</v>
      </c>
      <c r="AG154" s="32">
        <f>AF154-AC154</f>
        <v>56</v>
      </c>
      <c r="AH154" s="33">
        <f>AG154*$S$3</f>
        <v>280</v>
      </c>
      <c r="AI154" s="34">
        <f>'[2]ตุลาคม 64 '!E154</f>
        <v>758</v>
      </c>
      <c r="AJ154" s="32">
        <f>AI154-AF154</f>
        <v>45</v>
      </c>
      <c r="AK154" s="33">
        <f>AJ154*$S$3</f>
        <v>225</v>
      </c>
      <c r="AL154" s="34">
        <f>'[2]พฤศจิกายน 64'!E154</f>
        <v>808</v>
      </c>
      <c r="AM154" s="32">
        <f>AL154-AI154</f>
        <v>50</v>
      </c>
      <c r="AN154" s="33">
        <f>AM154*$S$3</f>
        <v>250</v>
      </c>
      <c r="AO154" s="34">
        <f>'[2]ธันวาคม 64 '!E154</f>
        <v>853</v>
      </c>
      <c r="AP154" s="32">
        <f>AO154-AL154</f>
        <v>45</v>
      </c>
      <c r="AQ154" s="33">
        <f>AP154*$S$3</f>
        <v>225</v>
      </c>
    </row>
    <row r="155" spans="1:43" x14ac:dyDescent="0.55000000000000004">
      <c r="A155" s="24" t="s">
        <v>187</v>
      </c>
      <c r="B155" s="25"/>
      <c r="C155" s="47"/>
      <c r="D155" s="48"/>
      <c r="E155" s="26"/>
      <c r="F155" s="26"/>
      <c r="G155" s="28"/>
      <c r="H155" s="26"/>
      <c r="I155" s="26"/>
      <c r="J155" s="28"/>
      <c r="K155" s="26"/>
      <c r="L155" s="26"/>
      <c r="M155" s="28"/>
      <c r="N155" s="26"/>
      <c r="O155" s="26"/>
      <c r="P155" s="28"/>
      <c r="Q155" s="26"/>
      <c r="R155" s="26"/>
      <c r="S155" s="28"/>
      <c r="T155" s="26"/>
      <c r="U155" s="26"/>
      <c r="V155" s="28"/>
      <c r="W155" s="26"/>
      <c r="X155" s="26"/>
      <c r="Y155" s="28"/>
      <c r="Z155" s="26"/>
      <c r="AA155" s="26"/>
      <c r="AB155" s="28"/>
      <c r="AC155" s="26"/>
      <c r="AD155" s="26"/>
      <c r="AE155" s="28"/>
      <c r="AF155" s="26"/>
      <c r="AG155" s="26"/>
      <c r="AH155" s="28"/>
      <c r="AI155" s="26"/>
      <c r="AJ155" s="26"/>
      <c r="AK155" s="28"/>
      <c r="AL155" s="26"/>
      <c r="AM155" s="26"/>
      <c r="AN155" s="28"/>
      <c r="AO155" s="26"/>
      <c r="AP155" s="26"/>
      <c r="AQ155" s="28"/>
    </row>
    <row r="156" spans="1:43" x14ac:dyDescent="0.55000000000000004">
      <c r="A156" s="14">
        <v>71</v>
      </c>
      <c r="B156" s="29" t="s">
        <v>188</v>
      </c>
      <c r="C156" s="30"/>
      <c r="D156" s="14">
        <v>44123</v>
      </c>
      <c r="E156" s="32">
        <f>'[2]ธันวาคม 63 '!E156</f>
        <v>1693</v>
      </c>
      <c r="F156" s="32"/>
      <c r="G156" s="33"/>
      <c r="H156" s="34">
        <f>'[2]มกราคม 64'!E156</f>
        <v>2097</v>
      </c>
      <c r="I156" s="32">
        <f t="shared" si="128"/>
        <v>404</v>
      </c>
      <c r="J156" s="33">
        <f t="shared" si="129"/>
        <v>2020</v>
      </c>
      <c r="K156" s="34">
        <f>'[2]กุมภาพันธ์ 64'!E156</f>
        <v>2479</v>
      </c>
      <c r="L156" s="32">
        <f t="shared" si="130"/>
        <v>382</v>
      </c>
      <c r="M156" s="33">
        <f>L156*$M$3</f>
        <v>1910</v>
      </c>
      <c r="N156" s="34">
        <f>'[2]มีนาคม 64'!E156</f>
        <v>352</v>
      </c>
      <c r="O156" s="51">
        <f>N156+382</f>
        <v>734</v>
      </c>
      <c r="P156" s="33">
        <f>O156*$P$3</f>
        <v>3670</v>
      </c>
      <c r="Q156" s="34">
        <f>'[2]เมษายน 64 '!E156</f>
        <v>701</v>
      </c>
      <c r="R156" s="51">
        <f>Q156+382</f>
        <v>1083</v>
      </c>
      <c r="S156" s="33">
        <f>R156*$S$3</f>
        <v>5415</v>
      </c>
      <c r="T156" s="34">
        <f>'[2]พฤษภาคม 64'!E156</f>
        <v>701</v>
      </c>
      <c r="U156" s="32">
        <f>T156-Q156</f>
        <v>0</v>
      </c>
      <c r="V156" s="33">
        <f>U156*$P$3</f>
        <v>0</v>
      </c>
      <c r="W156" s="34">
        <f>'[2]มิถุนายน 64 '!E156</f>
        <v>701</v>
      </c>
      <c r="X156" s="32">
        <f>W156-T156</f>
        <v>0</v>
      </c>
      <c r="Y156" s="33">
        <f>X156*$S$3</f>
        <v>0</v>
      </c>
      <c r="Z156" s="34">
        <f>'[2]กรกฏาคม 64 '!E156</f>
        <v>701</v>
      </c>
      <c r="AA156" s="32">
        <f>Z156-W156</f>
        <v>0</v>
      </c>
      <c r="AB156" s="33">
        <f>AA156*$P$3</f>
        <v>0</v>
      </c>
      <c r="AC156" s="34">
        <f>'[2]สิงหาคม 64 '!E156</f>
        <v>701</v>
      </c>
      <c r="AD156" s="32">
        <f>AC156-Z156</f>
        <v>0</v>
      </c>
      <c r="AE156" s="33">
        <f>AD156*$S$3</f>
        <v>0</v>
      </c>
      <c r="AF156" s="34">
        <f>'[2]กันยายน 64 '!E156</f>
        <v>701</v>
      </c>
      <c r="AG156" s="32">
        <f>AF156-AC156</f>
        <v>0</v>
      </c>
      <c r="AH156" s="33">
        <f>AG156*$S$3</f>
        <v>0</v>
      </c>
      <c r="AI156" s="34">
        <f>'[2]ตุลาคม 64 '!E156</f>
        <v>701</v>
      </c>
      <c r="AJ156" s="32">
        <f>AI156-AF156</f>
        <v>0</v>
      </c>
      <c r="AK156" s="33">
        <f>AJ156*$S$3</f>
        <v>0</v>
      </c>
      <c r="AL156" s="34">
        <f>'[2]พฤศจิกายน 64'!E156</f>
        <v>701</v>
      </c>
      <c r="AM156" s="32">
        <f>AL156-AI156</f>
        <v>0</v>
      </c>
      <c r="AN156" s="33">
        <f>AM156*$S$3</f>
        <v>0</v>
      </c>
      <c r="AO156" s="34">
        <f>'[2]ธันวาคม 64 '!E156</f>
        <v>701</v>
      </c>
      <c r="AP156" s="32">
        <f>AO156-AL156</f>
        <v>0</v>
      </c>
      <c r="AQ156" s="33">
        <f>AP156*$S$3</f>
        <v>0</v>
      </c>
    </row>
    <row r="157" spans="1:43" x14ac:dyDescent="0.55000000000000004">
      <c r="A157" s="14">
        <v>74</v>
      </c>
      <c r="B157" s="29" t="s">
        <v>189</v>
      </c>
      <c r="C157" s="30"/>
      <c r="D157" s="66" t="s">
        <v>190</v>
      </c>
      <c r="E157" s="32">
        <f>'[2]ธันวาคม 63 '!E157</f>
        <v>2571</v>
      </c>
      <c r="F157" s="32"/>
      <c r="G157" s="33"/>
      <c r="H157" s="34">
        <f>'[2]มกราคม 64'!E157</f>
        <v>2750</v>
      </c>
      <c r="I157" s="32">
        <f t="shared" si="128"/>
        <v>179</v>
      </c>
      <c r="J157" s="33">
        <f t="shared" si="129"/>
        <v>895</v>
      </c>
      <c r="K157" s="34">
        <f>'[2]กุมภาพันธ์ 64'!E157</f>
        <v>2923</v>
      </c>
      <c r="L157" s="32">
        <f t="shared" si="130"/>
        <v>173</v>
      </c>
      <c r="M157" s="33">
        <f>L157*$M$3</f>
        <v>865</v>
      </c>
      <c r="N157" s="34">
        <f>'[2]มีนาคม 64'!E157</f>
        <v>3102</v>
      </c>
      <c r="O157" s="32">
        <f t="shared" si="74"/>
        <v>179</v>
      </c>
      <c r="P157" s="33">
        <f>O157*$P$3</f>
        <v>895</v>
      </c>
      <c r="Q157" s="34" t="str">
        <f>'[2]เมษายน 64 '!E157</f>
        <v>รื้อถอน</v>
      </c>
      <c r="R157" s="32" t="s">
        <v>38</v>
      </c>
      <c r="S157" s="33" t="s">
        <v>38</v>
      </c>
      <c r="T157" s="34" t="str">
        <f>'[2]พฤษภาคม 64'!E157</f>
        <v>รื้อถอน</v>
      </c>
      <c r="U157" s="32" t="s">
        <v>38</v>
      </c>
      <c r="V157" s="33" t="s">
        <v>38</v>
      </c>
      <c r="W157" s="34" t="str">
        <f>'[2]มิถุนายน 64 '!E157</f>
        <v>รื้อถอน</v>
      </c>
      <c r="X157" s="32" t="s">
        <v>38</v>
      </c>
      <c r="Y157" s="33" t="s">
        <v>38</v>
      </c>
      <c r="Z157" s="34" t="str">
        <f>'[2]กรกฏาคม 64 '!E157</f>
        <v>รื้อถอน</v>
      </c>
      <c r="AA157" s="32" t="s">
        <v>38</v>
      </c>
      <c r="AB157" s="33" t="s">
        <v>38</v>
      </c>
      <c r="AC157" s="34" t="str">
        <f>'[2]สิงหาคม 64 '!E157</f>
        <v>รื้อถอน</v>
      </c>
      <c r="AD157" s="32" t="s">
        <v>38</v>
      </c>
      <c r="AE157" s="33" t="s">
        <v>38</v>
      </c>
      <c r="AF157" s="34" t="str">
        <f>'[2]กันยายน 64 '!E157</f>
        <v>รื้อถอน</v>
      </c>
      <c r="AG157" s="32" t="s">
        <v>38</v>
      </c>
      <c r="AH157" s="33" t="s">
        <v>38</v>
      </c>
      <c r="AI157" s="34" t="str">
        <f>'[2]ตุลาคม 64 '!E157</f>
        <v>รื้อถอน</v>
      </c>
      <c r="AJ157" s="32" t="s">
        <v>38</v>
      </c>
      <c r="AK157" s="33" t="s">
        <v>38</v>
      </c>
      <c r="AL157" s="34" t="str">
        <f>'[2]พฤศจิกายน 64'!E157</f>
        <v>รื้อถอน</v>
      </c>
      <c r="AM157" s="32" t="s">
        <v>38</v>
      </c>
      <c r="AN157" s="33" t="s">
        <v>38</v>
      </c>
      <c r="AO157" s="34" t="str">
        <f>'[2]ธันวาคม 64 '!E157</f>
        <v>รื้อถอน</v>
      </c>
      <c r="AP157" s="32" t="s">
        <v>38</v>
      </c>
      <c r="AQ157" s="33" t="s">
        <v>38</v>
      </c>
    </row>
    <row r="158" spans="1:43" x14ac:dyDescent="0.55000000000000004">
      <c r="A158" s="14">
        <v>76</v>
      </c>
      <c r="B158" s="29" t="s">
        <v>191</v>
      </c>
      <c r="C158" s="30"/>
      <c r="D158" s="31" t="s">
        <v>192</v>
      </c>
      <c r="E158" s="32">
        <f>'[2]ธันวาคม 63 '!E158</f>
        <v>164</v>
      </c>
      <c r="F158" s="32"/>
      <c r="G158" s="33"/>
      <c r="H158" s="34">
        <f>'[2]มกราคม 64'!E158</f>
        <v>215</v>
      </c>
      <c r="I158" s="32">
        <f t="shared" si="128"/>
        <v>51</v>
      </c>
      <c r="J158" s="33">
        <f t="shared" si="129"/>
        <v>255</v>
      </c>
      <c r="K158" s="34">
        <f>'[2]กุมภาพันธ์ 64'!E158</f>
        <v>263</v>
      </c>
      <c r="L158" s="32">
        <f t="shared" si="130"/>
        <v>48</v>
      </c>
      <c r="M158" s="33">
        <f>L158*$M$3</f>
        <v>240</v>
      </c>
      <c r="N158" s="34">
        <f>'[2]มีนาคม 64'!E158</f>
        <v>309</v>
      </c>
      <c r="O158" s="32">
        <f t="shared" si="74"/>
        <v>46</v>
      </c>
      <c r="P158" s="33">
        <f>O158*$P$3</f>
        <v>230</v>
      </c>
      <c r="Q158" s="34">
        <f>'[2]เมษายน 64 '!E158</f>
        <v>357</v>
      </c>
      <c r="R158" s="32">
        <f>Q158-N158</f>
        <v>48</v>
      </c>
      <c r="S158" s="33">
        <f>R158*$S$3</f>
        <v>240</v>
      </c>
      <c r="T158" s="34">
        <f>'[2]พฤษภาคม 64'!E158</f>
        <v>406</v>
      </c>
      <c r="U158" s="32">
        <f>T158-Q158</f>
        <v>49</v>
      </c>
      <c r="V158" s="33">
        <f>U158*$P$3</f>
        <v>245</v>
      </c>
      <c r="W158" s="34">
        <f>'[2]มิถุนายน 64 '!E158</f>
        <v>455</v>
      </c>
      <c r="X158" s="32">
        <f>W158-T158</f>
        <v>49</v>
      </c>
      <c r="Y158" s="33">
        <f>X158*$S$3</f>
        <v>245</v>
      </c>
      <c r="Z158" s="34">
        <f>'[2]กรกฏาคม 64 '!E158</f>
        <v>501</v>
      </c>
      <c r="AA158" s="32">
        <f>Z158-W158</f>
        <v>46</v>
      </c>
      <c r="AB158" s="33">
        <f>AA158*$P$3</f>
        <v>230</v>
      </c>
      <c r="AC158" s="34">
        <f>'[2]สิงหาคม 64 '!E158</f>
        <v>553</v>
      </c>
      <c r="AD158" s="32">
        <f>AC158-Z158</f>
        <v>52</v>
      </c>
      <c r="AE158" s="33">
        <f>AD158*$S$3</f>
        <v>260</v>
      </c>
      <c r="AF158" s="34">
        <f>'[2]กันยายน 64 '!E158</f>
        <v>608</v>
      </c>
      <c r="AG158" s="32">
        <f>AF158-AC158</f>
        <v>55</v>
      </c>
      <c r="AH158" s="33">
        <f>AG158*$S$3</f>
        <v>275</v>
      </c>
      <c r="AI158" s="34">
        <f>'[2]ตุลาคม 64 '!E158</f>
        <v>651</v>
      </c>
      <c r="AJ158" s="32">
        <f>AI158-AF158</f>
        <v>43</v>
      </c>
      <c r="AK158" s="33">
        <f>AJ158*$S$3</f>
        <v>215</v>
      </c>
      <c r="AL158" s="34">
        <f>'[2]พฤศจิกายน 64'!E158</f>
        <v>700</v>
      </c>
      <c r="AM158" s="32">
        <f>AL158-AI158</f>
        <v>49</v>
      </c>
      <c r="AN158" s="33">
        <f>AM158*$S$3</f>
        <v>245</v>
      </c>
      <c r="AO158" s="34">
        <f>'[2]ธันวาคม 64 '!E158</f>
        <v>738</v>
      </c>
      <c r="AP158" s="32">
        <f>AO158-AL158</f>
        <v>38</v>
      </c>
      <c r="AQ158" s="33">
        <f>AP158*$S$3</f>
        <v>190</v>
      </c>
    </row>
    <row r="159" spans="1:43" x14ac:dyDescent="0.55000000000000004">
      <c r="A159" s="24" t="s">
        <v>178</v>
      </c>
      <c r="B159" s="25"/>
      <c r="C159" s="47"/>
      <c r="D159" s="48"/>
      <c r="E159" s="26"/>
      <c r="F159" s="26"/>
      <c r="G159" s="28"/>
      <c r="H159" s="26"/>
      <c r="I159" s="26"/>
      <c r="J159" s="28"/>
      <c r="K159" s="26"/>
      <c r="L159" s="26"/>
      <c r="M159" s="28"/>
      <c r="N159" s="26"/>
      <c r="O159" s="26"/>
      <c r="P159" s="28"/>
      <c r="Q159" s="26"/>
      <c r="R159" s="26"/>
      <c r="S159" s="28"/>
      <c r="T159" s="26"/>
      <c r="U159" s="26"/>
      <c r="V159" s="28"/>
      <c r="W159" s="26"/>
      <c r="X159" s="26"/>
      <c r="Y159" s="28"/>
      <c r="Z159" s="26"/>
      <c r="AA159" s="26"/>
      <c r="AB159" s="28"/>
      <c r="AC159" s="26"/>
      <c r="AD159" s="26"/>
      <c r="AE159" s="28"/>
      <c r="AF159" s="26"/>
      <c r="AG159" s="26"/>
      <c r="AH159" s="28"/>
      <c r="AI159" s="26"/>
      <c r="AJ159" s="26"/>
      <c r="AK159" s="28"/>
      <c r="AL159" s="26"/>
      <c r="AM159" s="26"/>
      <c r="AN159" s="28"/>
      <c r="AO159" s="26"/>
      <c r="AP159" s="26"/>
      <c r="AQ159" s="28"/>
    </row>
    <row r="160" spans="1:43" x14ac:dyDescent="0.55000000000000004">
      <c r="A160" s="14">
        <v>68</v>
      </c>
      <c r="B160" s="29" t="s">
        <v>193</v>
      </c>
      <c r="C160" s="30"/>
      <c r="D160" s="14">
        <v>8304739</v>
      </c>
      <c r="E160" s="32">
        <f>'[2]ธันวาคม 63 '!E160</f>
        <v>24516</v>
      </c>
      <c r="F160" s="32"/>
      <c r="G160" s="33"/>
      <c r="H160" s="34">
        <f>'[2]มกราคม 64'!E160</f>
        <v>25660</v>
      </c>
      <c r="I160" s="32">
        <f t="shared" si="128"/>
        <v>1144</v>
      </c>
      <c r="J160" s="33">
        <f t="shared" si="129"/>
        <v>5720</v>
      </c>
      <c r="K160" s="34">
        <f>'[2]กุมภาพันธ์ 64'!E160</f>
        <v>26985</v>
      </c>
      <c r="L160" s="32">
        <f t="shared" si="130"/>
        <v>1325</v>
      </c>
      <c r="M160" s="33">
        <f>L160*$M$3</f>
        <v>6625</v>
      </c>
      <c r="N160" s="34">
        <f>'[2]มีนาคม 64'!E160</f>
        <v>28444</v>
      </c>
      <c r="O160" s="32">
        <f t="shared" si="74"/>
        <v>1459</v>
      </c>
      <c r="P160" s="33">
        <f>O160*$P$3</f>
        <v>7295</v>
      </c>
      <c r="Q160" s="34">
        <f>'[2]เมษายน 64 '!E160</f>
        <v>29453</v>
      </c>
      <c r="R160" s="32">
        <f>Q160-N160</f>
        <v>1009</v>
      </c>
      <c r="S160" s="33">
        <f>R160*$S$3</f>
        <v>5045</v>
      </c>
      <c r="T160" s="34">
        <f>'[2]พฤษภาคม 64'!E160</f>
        <v>30884</v>
      </c>
      <c r="U160" s="32">
        <f>T160-Q160</f>
        <v>1431</v>
      </c>
      <c r="V160" s="33">
        <f>U160*$P$3</f>
        <v>7155</v>
      </c>
      <c r="W160" s="34">
        <f>'[2]มิถุนายน 64 '!E160</f>
        <v>32308</v>
      </c>
      <c r="X160" s="32">
        <f>W160-T160</f>
        <v>1424</v>
      </c>
      <c r="Y160" s="33">
        <f>X160*$S$3</f>
        <v>7120</v>
      </c>
      <c r="Z160" s="34">
        <f>'[2]กรกฏาคม 64 '!E160</f>
        <v>33534</v>
      </c>
      <c r="AA160" s="32">
        <f>Z160-W160</f>
        <v>1226</v>
      </c>
      <c r="AB160" s="33">
        <f>AA160*$P$3</f>
        <v>6130</v>
      </c>
      <c r="AC160" s="34">
        <f>'[2]สิงหาคม 64 '!E160</f>
        <v>34862</v>
      </c>
      <c r="AD160" s="32">
        <f>AC160-Z160</f>
        <v>1328</v>
      </c>
      <c r="AE160" s="33">
        <f>AD160*$S$3</f>
        <v>6640</v>
      </c>
      <c r="AF160" s="34">
        <f>'[2]กันยายน 64 '!E160</f>
        <v>36229</v>
      </c>
      <c r="AG160" s="32">
        <f>AF160-AC160</f>
        <v>1367</v>
      </c>
      <c r="AH160" s="33">
        <f>AG160*$S$3</f>
        <v>6835</v>
      </c>
      <c r="AI160" s="34">
        <f>'[2]ตุลาคม 64 '!E160</f>
        <v>37285</v>
      </c>
      <c r="AJ160" s="32">
        <f>AI160-AF160</f>
        <v>1056</v>
      </c>
      <c r="AK160" s="33">
        <f>AJ160*$S$3</f>
        <v>5280</v>
      </c>
      <c r="AL160" s="34">
        <f>'[2]พฤศจิกายน 64'!E160</f>
        <v>38554</v>
      </c>
      <c r="AM160" s="32">
        <f>AL160-AI160</f>
        <v>1269</v>
      </c>
      <c r="AN160" s="33">
        <f>AM160*$S$3</f>
        <v>6345</v>
      </c>
      <c r="AO160" s="34">
        <f>'[2]ธันวาคม 64 '!E160</f>
        <v>39563</v>
      </c>
      <c r="AP160" s="32">
        <f>AO160-AL160</f>
        <v>1009</v>
      </c>
      <c r="AQ160" s="33">
        <f>AP160*$S$3</f>
        <v>5045</v>
      </c>
    </row>
    <row r="161" spans="1:43" x14ac:dyDescent="0.55000000000000004">
      <c r="A161" s="14">
        <v>69</v>
      </c>
      <c r="B161" s="29" t="s">
        <v>194</v>
      </c>
      <c r="C161" s="30"/>
      <c r="D161" s="14">
        <v>9084859</v>
      </c>
      <c r="E161" s="32">
        <f>'[2]ธันวาคม 63 '!E161</f>
        <v>1788</v>
      </c>
      <c r="F161" s="32"/>
      <c r="G161" s="33"/>
      <c r="H161" s="34">
        <f>'[2]มกราคม 64'!E161</f>
        <v>2228</v>
      </c>
      <c r="I161" s="32">
        <f t="shared" si="128"/>
        <v>440</v>
      </c>
      <c r="J161" s="33">
        <f t="shared" si="129"/>
        <v>2200</v>
      </c>
      <c r="K161" s="34">
        <f>'[2]กุมภาพันธ์ 64'!E161</f>
        <v>2643</v>
      </c>
      <c r="L161" s="32">
        <f t="shared" si="130"/>
        <v>415</v>
      </c>
      <c r="M161" s="33">
        <f>L161*$M$3</f>
        <v>2075</v>
      </c>
      <c r="N161" s="34">
        <f>'[2]มีนาคม 64'!E161</f>
        <v>379</v>
      </c>
      <c r="O161" s="51">
        <f>N161+415</f>
        <v>794</v>
      </c>
      <c r="P161" s="33">
        <f>O161*$P$3</f>
        <v>3970</v>
      </c>
      <c r="Q161" s="34">
        <f>'[2]เมษายน 64 '!E161</f>
        <v>723</v>
      </c>
      <c r="R161" s="51">
        <f>Q161+415</f>
        <v>1138</v>
      </c>
      <c r="S161" s="33">
        <f>R161*$S$3</f>
        <v>5690</v>
      </c>
      <c r="T161" s="34">
        <f>'[2]พฤษภาคม 64'!E161</f>
        <v>723</v>
      </c>
      <c r="U161" s="32">
        <f>T161-Q161</f>
        <v>0</v>
      </c>
      <c r="V161" s="33">
        <f>U161*$P$3</f>
        <v>0</v>
      </c>
      <c r="W161" s="34">
        <f>'[2]มิถุนายน 64 '!E161</f>
        <v>723</v>
      </c>
      <c r="X161" s="32">
        <f>W161-T161</f>
        <v>0</v>
      </c>
      <c r="Y161" s="33">
        <f>X161*$S$3</f>
        <v>0</v>
      </c>
      <c r="Z161" s="34">
        <f>'[2]กรกฏาคม 64 '!E161</f>
        <v>723</v>
      </c>
      <c r="AA161" s="32">
        <f>Z161-W161</f>
        <v>0</v>
      </c>
      <c r="AB161" s="33">
        <f>AA161*$P$3</f>
        <v>0</v>
      </c>
      <c r="AC161" s="34">
        <f>'[2]สิงหาคม 64 '!E161</f>
        <v>723</v>
      </c>
      <c r="AD161" s="32">
        <f>AC161-Z161</f>
        <v>0</v>
      </c>
      <c r="AE161" s="33">
        <f>AD161*$S$3</f>
        <v>0</v>
      </c>
      <c r="AF161" s="34">
        <f>'[2]กันยายน 64 '!E161</f>
        <v>723</v>
      </c>
      <c r="AG161" s="32">
        <f>AF161-AC161</f>
        <v>0</v>
      </c>
      <c r="AH161" s="33">
        <f>AG161*$S$3</f>
        <v>0</v>
      </c>
      <c r="AI161" s="34">
        <f>'[2]ตุลาคม 64 '!E161</f>
        <v>723</v>
      </c>
      <c r="AJ161" s="32">
        <f>AI161-AF161</f>
        <v>0</v>
      </c>
      <c r="AK161" s="33">
        <f>AJ161*$S$3</f>
        <v>0</v>
      </c>
      <c r="AL161" s="34">
        <f>'[2]พฤศจิกายน 64'!E161</f>
        <v>723</v>
      </c>
      <c r="AM161" s="32">
        <f>AL161-AI161</f>
        <v>0</v>
      </c>
      <c r="AN161" s="33">
        <f>AM161*$S$3</f>
        <v>0</v>
      </c>
      <c r="AO161" s="34">
        <f>'[2]ธันวาคม 64 '!E161</f>
        <v>723</v>
      </c>
      <c r="AP161" s="32">
        <f>AO161-AL161</f>
        <v>0</v>
      </c>
      <c r="AQ161" s="33">
        <f>AP161*$S$3</f>
        <v>0</v>
      </c>
    </row>
    <row r="162" spans="1:43" x14ac:dyDescent="0.55000000000000004">
      <c r="A162" s="14">
        <v>70</v>
      </c>
      <c r="B162" s="29" t="s">
        <v>195</v>
      </c>
      <c r="C162" s="30"/>
      <c r="D162" s="14" t="s">
        <v>32</v>
      </c>
      <c r="E162" s="32">
        <f>'[2]ธันวาคม 63 '!E162</f>
        <v>276</v>
      </c>
      <c r="F162" s="32"/>
      <c r="G162" s="33"/>
      <c r="H162" s="34">
        <f>'[2]มกราคม 64'!E162</f>
        <v>304</v>
      </c>
      <c r="I162" s="32">
        <f t="shared" si="128"/>
        <v>28</v>
      </c>
      <c r="J162" s="33">
        <f t="shared" si="129"/>
        <v>140</v>
      </c>
      <c r="K162" s="34">
        <f>'[2]กุมภาพันธ์ 64'!E162</f>
        <v>381</v>
      </c>
      <c r="L162" s="32">
        <f t="shared" si="130"/>
        <v>77</v>
      </c>
      <c r="M162" s="33">
        <f>L162*$M$3</f>
        <v>385</v>
      </c>
      <c r="N162" s="34">
        <f>'[2]มีนาคม 64'!E162</f>
        <v>508</v>
      </c>
      <c r="O162" s="32">
        <f t="shared" si="74"/>
        <v>127</v>
      </c>
      <c r="P162" s="33">
        <f>O162*$P$3</f>
        <v>635</v>
      </c>
      <c r="Q162" s="34">
        <f>'[2]เมษายน 64 '!E162</f>
        <v>600</v>
      </c>
      <c r="R162" s="32">
        <f>Q162-N162</f>
        <v>92</v>
      </c>
      <c r="S162" s="33">
        <f>R162*$S$3</f>
        <v>460</v>
      </c>
      <c r="T162" s="34">
        <f>'[2]พฤษภาคม 64'!E162</f>
        <v>664</v>
      </c>
      <c r="U162" s="32">
        <f>T162-Q162</f>
        <v>64</v>
      </c>
      <c r="V162" s="33">
        <f>U162*$P$3</f>
        <v>320</v>
      </c>
      <c r="W162" s="34">
        <f>'[2]มิถุนายน 64 '!E162</f>
        <v>713</v>
      </c>
      <c r="X162" s="32">
        <f>W162-T162</f>
        <v>49</v>
      </c>
      <c r="Y162" s="33">
        <f>X162*$S$3</f>
        <v>245</v>
      </c>
      <c r="Z162" s="34">
        <f>'[2]กรกฏาคม 64 '!E162</f>
        <v>817</v>
      </c>
      <c r="AA162" s="32">
        <f>Z162-W162</f>
        <v>104</v>
      </c>
      <c r="AB162" s="33">
        <f>AA162*$P$3</f>
        <v>520</v>
      </c>
      <c r="AC162" s="34">
        <f>'[2]สิงหาคม 64 '!E162</f>
        <v>908</v>
      </c>
      <c r="AD162" s="32">
        <f>AC162-Z162</f>
        <v>91</v>
      </c>
      <c r="AE162" s="33">
        <f>AD162*$S$3</f>
        <v>455</v>
      </c>
      <c r="AF162" s="34">
        <f>'[2]กันยายน 64 '!E162</f>
        <v>1007</v>
      </c>
      <c r="AG162" s="32">
        <f>AF162-AC162</f>
        <v>99</v>
      </c>
      <c r="AH162" s="33">
        <f>AG162*$S$3</f>
        <v>495</v>
      </c>
      <c r="AI162" s="34">
        <f>'[2]ตุลาคม 64 '!E162</f>
        <v>1092</v>
      </c>
      <c r="AJ162" s="32">
        <f>AI162-AF162</f>
        <v>85</v>
      </c>
      <c r="AK162" s="33">
        <f>AJ162*$S$3</f>
        <v>425</v>
      </c>
      <c r="AL162" s="34">
        <f>'[2]พฤศจิกายน 64'!E162</f>
        <v>1174</v>
      </c>
      <c r="AM162" s="32">
        <f>AL162-AI162</f>
        <v>82</v>
      </c>
      <c r="AN162" s="33">
        <f>AM162*$S$3</f>
        <v>410</v>
      </c>
      <c r="AO162" s="34">
        <f>'[2]ธันวาคม 64 '!E162</f>
        <v>1241</v>
      </c>
      <c r="AP162" s="32">
        <f>AO162-AL162</f>
        <v>67</v>
      </c>
      <c r="AQ162" s="33">
        <f>AP162*$S$3</f>
        <v>335</v>
      </c>
    </row>
    <row r="163" spans="1:43" x14ac:dyDescent="0.55000000000000004">
      <c r="A163" s="14">
        <v>99</v>
      </c>
      <c r="B163" s="29" t="s">
        <v>196</v>
      </c>
      <c r="C163" s="30"/>
      <c r="D163" s="66" t="s">
        <v>190</v>
      </c>
      <c r="E163" s="32">
        <f>'[2]ธันวาคม 63 '!E163</f>
        <v>4386</v>
      </c>
      <c r="F163" s="32"/>
      <c r="G163" s="33"/>
      <c r="H163" s="34">
        <f>'[2]มกราคม 64'!E163</f>
        <v>4386</v>
      </c>
      <c r="I163" s="32">
        <f t="shared" si="128"/>
        <v>0</v>
      </c>
      <c r="J163" s="33">
        <f t="shared" si="129"/>
        <v>0</v>
      </c>
      <c r="K163" s="34">
        <f>'[2]กุมภาพันธ์ 64'!E163</f>
        <v>4386</v>
      </c>
      <c r="L163" s="32">
        <f t="shared" si="130"/>
        <v>0</v>
      </c>
      <c r="M163" s="33">
        <f>L163*$M$3</f>
        <v>0</v>
      </c>
      <c r="N163" s="34">
        <f>'[2]มีนาคม 64'!E163</f>
        <v>4386</v>
      </c>
      <c r="O163" s="32">
        <f t="shared" si="74"/>
        <v>0</v>
      </c>
      <c r="P163" s="33">
        <f>O163*$P$3</f>
        <v>0</v>
      </c>
      <c r="Q163" s="34" t="str">
        <f>'[2]เมษายน 64 '!E163</f>
        <v>รื้อถอน</v>
      </c>
      <c r="R163" s="32" t="s">
        <v>38</v>
      </c>
      <c r="S163" s="33" t="s">
        <v>38</v>
      </c>
      <c r="T163" s="34" t="str">
        <f>'[2]พฤษภาคม 64'!E163</f>
        <v>รื้อถอน</v>
      </c>
      <c r="U163" s="32" t="s">
        <v>38</v>
      </c>
      <c r="V163" s="33" t="s">
        <v>38</v>
      </c>
      <c r="W163" s="34" t="str">
        <f>'[2]มิถุนายน 64 '!E163</f>
        <v>รื้อถอน</v>
      </c>
      <c r="X163" s="32" t="s">
        <v>38</v>
      </c>
      <c r="Y163" s="33" t="s">
        <v>38</v>
      </c>
      <c r="Z163" s="34" t="str">
        <f>'[2]กรกฏาคม 64 '!E163</f>
        <v>รื้อถอน</v>
      </c>
      <c r="AA163" s="32" t="s">
        <v>38</v>
      </c>
      <c r="AB163" s="33" t="s">
        <v>38</v>
      </c>
      <c r="AC163" s="34" t="str">
        <f>'[2]สิงหาคม 64 '!E163</f>
        <v>รื้อถอน</v>
      </c>
      <c r="AD163" s="32" t="s">
        <v>38</v>
      </c>
      <c r="AE163" s="33" t="s">
        <v>38</v>
      </c>
      <c r="AF163" s="34" t="str">
        <f>'[2]กันยายน 64 '!E163</f>
        <v>รื้อถอน</v>
      </c>
      <c r="AG163" s="32" t="s">
        <v>38</v>
      </c>
      <c r="AH163" s="33" t="s">
        <v>38</v>
      </c>
      <c r="AI163" s="34" t="str">
        <f>'[2]ตุลาคม 64 '!E163</f>
        <v>รื้อถอน</v>
      </c>
      <c r="AJ163" s="32" t="s">
        <v>38</v>
      </c>
      <c r="AK163" s="33" t="s">
        <v>38</v>
      </c>
      <c r="AL163" s="34" t="str">
        <f>'[2]พฤศจิกายน 64'!E163</f>
        <v>รื้อถอน</v>
      </c>
      <c r="AM163" s="32" t="s">
        <v>38</v>
      </c>
      <c r="AN163" s="33" t="s">
        <v>38</v>
      </c>
      <c r="AO163" s="34" t="str">
        <f>'[2]ธันวาคม 64 '!E163</f>
        <v>รื้อถอน</v>
      </c>
      <c r="AP163" s="32" t="s">
        <v>38</v>
      </c>
      <c r="AQ163" s="33" t="s">
        <v>38</v>
      </c>
    </row>
    <row r="164" spans="1:43" x14ac:dyDescent="0.55000000000000004">
      <c r="A164" s="14">
        <v>188</v>
      </c>
      <c r="B164" s="29" t="s">
        <v>197</v>
      </c>
      <c r="C164" s="30"/>
      <c r="D164" s="14">
        <v>1908121026</v>
      </c>
      <c r="E164" s="32">
        <f>'[2]ธันวาคม 63 '!E164</f>
        <v>0</v>
      </c>
      <c r="F164" s="32"/>
      <c r="G164" s="33"/>
      <c r="H164" s="34">
        <f>'[2]มกราคม 64'!E164</f>
        <v>0</v>
      </c>
      <c r="I164" s="32">
        <f t="shared" si="128"/>
        <v>0</v>
      </c>
      <c r="J164" s="33">
        <f t="shared" si="129"/>
        <v>0</v>
      </c>
      <c r="K164" s="34">
        <f>'[2]กุมภาพันธ์ 64'!E164</f>
        <v>510</v>
      </c>
      <c r="L164" s="32">
        <f t="shared" si="130"/>
        <v>510</v>
      </c>
      <c r="M164" s="33">
        <f>L164*$M$3</f>
        <v>2550</v>
      </c>
      <c r="N164" s="34">
        <f>'[2]มีนาคม 64'!E164</f>
        <v>1708</v>
      </c>
      <c r="O164" s="32">
        <f t="shared" si="74"/>
        <v>1198</v>
      </c>
      <c r="P164" s="33">
        <f>O164*$P$3</f>
        <v>5990</v>
      </c>
      <c r="Q164" s="34">
        <f>'[2]เมษายน 64 '!E164</f>
        <v>2792</v>
      </c>
      <c r="R164" s="32">
        <f>Q164-N164</f>
        <v>1084</v>
      </c>
      <c r="S164" s="33">
        <f>R164*$S$3</f>
        <v>5420</v>
      </c>
      <c r="T164" s="34">
        <f>'[2]พฤษภาคม 64'!E164</f>
        <v>3941</v>
      </c>
      <c r="U164" s="32">
        <f>T164-Q164</f>
        <v>1149</v>
      </c>
      <c r="V164" s="33">
        <f>U164*$P$3</f>
        <v>5745</v>
      </c>
      <c r="W164" s="34">
        <f>'[2]มิถุนายน 64 '!E164</f>
        <v>5318</v>
      </c>
      <c r="X164" s="32">
        <f>W164-T164</f>
        <v>1377</v>
      </c>
      <c r="Y164" s="33">
        <f>X164*$S$3</f>
        <v>6885</v>
      </c>
      <c r="Z164" s="34">
        <f>'[2]กรกฏาคม 64 '!E164</f>
        <v>6397</v>
      </c>
      <c r="AA164" s="32">
        <f>Z164-W164</f>
        <v>1079</v>
      </c>
      <c r="AB164" s="33">
        <f>AA164*$P$3</f>
        <v>5395</v>
      </c>
      <c r="AC164" s="34">
        <f>'[2]สิงหาคม 64 '!E164</f>
        <v>7665</v>
      </c>
      <c r="AD164" s="32">
        <f>AC164-Z164</f>
        <v>1268</v>
      </c>
      <c r="AE164" s="33">
        <f>AD164*$S$3</f>
        <v>6340</v>
      </c>
      <c r="AF164" s="34">
        <f>'[2]กันยายน 64 '!E164</f>
        <v>8866</v>
      </c>
      <c r="AG164" s="32">
        <f>AF164-AC164</f>
        <v>1201</v>
      </c>
      <c r="AH164" s="33">
        <f>AG164*$S$3</f>
        <v>6005</v>
      </c>
      <c r="AI164" s="34">
        <f>'[2]ตุลาคม 64 '!E164</f>
        <v>9737</v>
      </c>
      <c r="AJ164" s="32">
        <f>AI164-AF164</f>
        <v>871</v>
      </c>
      <c r="AK164" s="33">
        <f>AJ164*$S$3</f>
        <v>4355</v>
      </c>
      <c r="AL164" s="34">
        <f>'[2]พฤศจิกายน 64'!E164</f>
        <v>10307</v>
      </c>
      <c r="AM164" s="32">
        <f>AL164-AI164</f>
        <v>570</v>
      </c>
      <c r="AN164" s="33">
        <f>AM164*$S$3</f>
        <v>2850</v>
      </c>
      <c r="AO164" s="34">
        <f>'[2]ธันวาคม 64 '!E164</f>
        <v>10912</v>
      </c>
      <c r="AP164" s="32">
        <f>AO164-AL164</f>
        <v>605</v>
      </c>
      <c r="AQ164" s="33">
        <f>AP164*$S$3</f>
        <v>3025</v>
      </c>
    </row>
    <row r="165" spans="1:43" ht="23.4" x14ac:dyDescent="0.6">
      <c r="A165" s="18" t="s">
        <v>198</v>
      </c>
      <c r="B165" s="19"/>
      <c r="C165" s="20"/>
      <c r="D165" s="19"/>
      <c r="E165" s="21"/>
      <c r="F165" s="22"/>
      <c r="G165" s="23"/>
      <c r="H165" s="21"/>
      <c r="I165" s="22"/>
      <c r="J165" s="23"/>
      <c r="K165" s="21"/>
      <c r="L165" s="22"/>
      <c r="M165" s="23"/>
      <c r="N165" s="21"/>
      <c r="O165" s="22"/>
      <c r="P165" s="23"/>
      <c r="Q165" s="21"/>
      <c r="R165" s="22"/>
      <c r="S165" s="23"/>
      <c r="T165" s="21"/>
      <c r="U165" s="22"/>
      <c r="V165" s="23"/>
      <c r="W165" s="21"/>
      <c r="X165" s="22"/>
      <c r="Y165" s="23"/>
      <c r="Z165" s="21"/>
      <c r="AA165" s="22"/>
      <c r="AB165" s="23"/>
      <c r="AC165" s="21"/>
      <c r="AD165" s="22"/>
      <c r="AE165" s="23"/>
      <c r="AF165" s="21"/>
      <c r="AG165" s="22"/>
      <c r="AH165" s="23"/>
      <c r="AI165" s="21"/>
      <c r="AJ165" s="22"/>
      <c r="AK165" s="23"/>
      <c r="AL165" s="21"/>
      <c r="AM165" s="22"/>
      <c r="AN165" s="23"/>
      <c r="AO165" s="21"/>
      <c r="AP165" s="22"/>
      <c r="AQ165" s="23"/>
    </row>
    <row r="166" spans="1:43" x14ac:dyDescent="0.55000000000000004">
      <c r="A166" s="45" t="s">
        <v>199</v>
      </c>
      <c r="B166" s="46"/>
      <c r="C166" s="47"/>
      <c r="D166" s="48"/>
      <c r="E166" s="26"/>
      <c r="F166" s="26"/>
      <c r="G166" s="28"/>
      <c r="H166" s="26"/>
      <c r="I166" s="26"/>
      <c r="J166" s="28"/>
      <c r="K166" s="26"/>
      <c r="L166" s="26"/>
      <c r="M166" s="28"/>
      <c r="N166" s="26"/>
      <c r="O166" s="26"/>
      <c r="P166" s="28"/>
      <c r="Q166" s="26"/>
      <c r="R166" s="26"/>
      <c r="S166" s="28"/>
      <c r="T166" s="26"/>
      <c r="U166" s="26"/>
      <c r="V166" s="28"/>
      <c r="W166" s="26"/>
      <c r="X166" s="26"/>
      <c r="Y166" s="28"/>
      <c r="Z166" s="26"/>
      <c r="AA166" s="26"/>
      <c r="AB166" s="28"/>
      <c r="AC166" s="26"/>
      <c r="AD166" s="26"/>
      <c r="AE166" s="28"/>
      <c r="AF166" s="26"/>
      <c r="AG166" s="26"/>
      <c r="AH166" s="28"/>
      <c r="AI166" s="26"/>
      <c r="AJ166" s="26"/>
      <c r="AK166" s="28"/>
      <c r="AL166" s="26"/>
      <c r="AM166" s="26"/>
      <c r="AN166" s="28"/>
      <c r="AO166" s="26"/>
      <c r="AP166" s="26"/>
      <c r="AQ166" s="28"/>
    </row>
    <row r="167" spans="1:43" x14ac:dyDescent="0.55000000000000004">
      <c r="A167" s="14">
        <v>1</v>
      </c>
      <c r="B167" s="67" t="s">
        <v>200</v>
      </c>
      <c r="C167" s="36"/>
      <c r="D167" s="14">
        <v>9261194</v>
      </c>
      <c r="E167" s="32">
        <f>'[2]ธันวาคม 63 '!E167</f>
        <v>3923</v>
      </c>
      <c r="F167" s="32"/>
      <c r="G167" s="33"/>
      <c r="H167" s="34">
        <f>'[2]มกราคม 64'!E167</f>
        <v>4013</v>
      </c>
      <c r="I167" s="32">
        <f t="shared" si="128"/>
        <v>90</v>
      </c>
      <c r="J167" s="33">
        <f t="shared" si="129"/>
        <v>450</v>
      </c>
      <c r="K167" s="34">
        <f>'[2]กุมภาพันธ์ 64'!E167</f>
        <v>4121</v>
      </c>
      <c r="L167" s="32">
        <f t="shared" si="130"/>
        <v>108</v>
      </c>
      <c r="M167" s="33">
        <f t="shared" ref="M167:M176" si="131">L167*$M$3</f>
        <v>540</v>
      </c>
      <c r="N167" s="34">
        <f>'[2]มีนาคม 64'!E167</f>
        <v>4244</v>
      </c>
      <c r="O167" s="32">
        <f t="shared" si="74"/>
        <v>123</v>
      </c>
      <c r="P167" s="33">
        <f t="shared" ref="P167:P176" si="132">O167*$P$3</f>
        <v>615</v>
      </c>
      <c r="Q167" s="34">
        <f>'[2]เมษายน 64 '!E167</f>
        <v>4314</v>
      </c>
      <c r="R167" s="32">
        <f>Q167-N167</f>
        <v>70</v>
      </c>
      <c r="S167" s="33">
        <f>R167*$S$3</f>
        <v>350</v>
      </c>
      <c r="T167" s="34">
        <f>'[2]พฤษภาคม 64'!E167</f>
        <v>4364</v>
      </c>
      <c r="U167" s="32">
        <f>T167-Q167</f>
        <v>50</v>
      </c>
      <c r="V167" s="33">
        <f t="shared" ref="V167:V176" si="133">U167*$P$3</f>
        <v>250</v>
      </c>
      <c r="W167" s="34">
        <f>'[2]มิถุนายน 64 '!E167</f>
        <v>4433</v>
      </c>
      <c r="X167" s="32">
        <f t="shared" ref="X167:X176" si="134">W167-T167</f>
        <v>69</v>
      </c>
      <c r="Y167" s="33">
        <f>X167*$S$3</f>
        <v>345</v>
      </c>
      <c r="Z167" s="34">
        <f>'[2]กรกฏาคม 64 '!E167</f>
        <v>4590</v>
      </c>
      <c r="AA167" s="32">
        <f t="shared" ref="AA167:AA176" si="135">Z167-W167</f>
        <v>157</v>
      </c>
      <c r="AB167" s="33">
        <f t="shared" ref="AB167:AB176" si="136">AA167*$P$3</f>
        <v>785</v>
      </c>
      <c r="AC167" s="34">
        <f>'[2]สิงหาคม 64 '!E167</f>
        <v>4719</v>
      </c>
      <c r="AD167" s="32">
        <f t="shared" ref="AD167:AD176" si="137">AC167-Z167</f>
        <v>129</v>
      </c>
      <c r="AE167" s="33">
        <f>AD167*$S$3</f>
        <v>645</v>
      </c>
      <c r="AF167" s="34">
        <f>'[2]กันยายน 64 '!E167</f>
        <v>4808</v>
      </c>
      <c r="AG167" s="32">
        <f t="shared" ref="AG167:AG176" si="138">AF167-AC167</f>
        <v>89</v>
      </c>
      <c r="AH167" s="33">
        <f>AG167*$S$3</f>
        <v>445</v>
      </c>
      <c r="AI167" s="34">
        <f>'[2]ตุลาคม 64 '!E167</f>
        <v>4904</v>
      </c>
      <c r="AJ167" s="32">
        <f t="shared" ref="AJ167:AJ176" si="139">AI167-AF167</f>
        <v>96</v>
      </c>
      <c r="AK167" s="33">
        <f>AJ167*$S$3</f>
        <v>480</v>
      </c>
      <c r="AL167" s="34">
        <f>'[2]พฤศจิกายน 64'!E167</f>
        <v>4967</v>
      </c>
      <c r="AM167" s="32">
        <f t="shared" ref="AM167:AM176" si="140">AL167-AI167</f>
        <v>63</v>
      </c>
      <c r="AN167" s="33">
        <f>AM167*$S$3</f>
        <v>315</v>
      </c>
      <c r="AO167" s="34">
        <f>'[2]ธันวาคม 64 '!E167</f>
        <v>5066</v>
      </c>
      <c r="AP167" s="32">
        <f t="shared" ref="AP167:AP176" si="141">AO167-AL167</f>
        <v>99</v>
      </c>
      <c r="AQ167" s="33">
        <f>AP167*$S$3</f>
        <v>495</v>
      </c>
    </row>
    <row r="168" spans="1:43" x14ac:dyDescent="0.55000000000000004">
      <c r="A168" s="14">
        <v>3</v>
      </c>
      <c r="B168" s="68" t="s">
        <v>201</v>
      </c>
      <c r="C168" s="36"/>
      <c r="D168" s="14">
        <v>9658317</v>
      </c>
      <c r="E168" s="32">
        <f>'[2]ธันวาคม 63 '!E168</f>
        <v>2021</v>
      </c>
      <c r="F168" s="32"/>
      <c r="G168" s="33"/>
      <c r="H168" s="34">
        <f>'[2]มกราคม 64'!E168</f>
        <v>2077</v>
      </c>
      <c r="I168" s="32">
        <f t="shared" si="128"/>
        <v>56</v>
      </c>
      <c r="J168" s="33">
        <f t="shared" si="129"/>
        <v>280</v>
      </c>
      <c r="K168" s="34">
        <f>'[2]กุมภาพันธ์ 64'!E168</f>
        <v>2126</v>
      </c>
      <c r="L168" s="32">
        <f t="shared" si="130"/>
        <v>49</v>
      </c>
      <c r="M168" s="33">
        <f t="shared" si="131"/>
        <v>245</v>
      </c>
      <c r="N168" s="34">
        <f>'[2]มีนาคม 64'!E168</f>
        <v>2171</v>
      </c>
      <c r="O168" s="32">
        <f t="shared" si="74"/>
        <v>45</v>
      </c>
      <c r="P168" s="33">
        <f t="shared" si="132"/>
        <v>225</v>
      </c>
      <c r="Q168" s="34">
        <f>'[2]เมษายน 64 '!E168</f>
        <v>2220</v>
      </c>
      <c r="R168" s="32">
        <f>Q168-N168</f>
        <v>49</v>
      </c>
      <c r="S168" s="33">
        <f>R168*$S$3</f>
        <v>245</v>
      </c>
      <c r="T168" s="34">
        <f>'[2]พฤษภาคม 64'!E168</f>
        <v>2271</v>
      </c>
      <c r="U168" s="32">
        <f>T168-Q168</f>
        <v>51</v>
      </c>
      <c r="V168" s="33">
        <f t="shared" si="133"/>
        <v>255</v>
      </c>
      <c r="W168" s="34">
        <f>'[2]มิถุนายน 64 '!E168</f>
        <v>2288</v>
      </c>
      <c r="X168" s="32">
        <f t="shared" si="134"/>
        <v>17</v>
      </c>
      <c r="Y168" s="33">
        <f>X168*$S$3</f>
        <v>85</v>
      </c>
      <c r="Z168" s="34">
        <f>'[2]กรกฏาคม 64 '!E168</f>
        <v>2312</v>
      </c>
      <c r="AA168" s="32">
        <f t="shared" si="135"/>
        <v>24</v>
      </c>
      <c r="AB168" s="33">
        <f t="shared" si="136"/>
        <v>120</v>
      </c>
      <c r="AC168" s="34">
        <f>'[2]สิงหาคม 64 '!E168</f>
        <v>2340</v>
      </c>
      <c r="AD168" s="32">
        <f t="shared" si="137"/>
        <v>28</v>
      </c>
      <c r="AE168" s="33">
        <f>AD168*$S$3</f>
        <v>140</v>
      </c>
      <c r="AF168" s="34">
        <f>'[2]กันยายน 64 '!E168</f>
        <v>2369</v>
      </c>
      <c r="AG168" s="32">
        <f t="shared" si="138"/>
        <v>29</v>
      </c>
      <c r="AH168" s="33">
        <f>AG168*$S$3</f>
        <v>145</v>
      </c>
      <c r="AI168" s="34">
        <f>'[2]ตุลาคม 64 '!E168</f>
        <v>2421</v>
      </c>
      <c r="AJ168" s="32">
        <f t="shared" si="139"/>
        <v>52</v>
      </c>
      <c r="AK168" s="33">
        <f>AJ168*$S$3</f>
        <v>260</v>
      </c>
      <c r="AL168" s="34">
        <f>'[2]พฤศจิกายน 64'!E168</f>
        <v>2467</v>
      </c>
      <c r="AM168" s="32">
        <f t="shared" si="140"/>
        <v>46</v>
      </c>
      <c r="AN168" s="33">
        <f>AM168*$S$3</f>
        <v>230</v>
      </c>
      <c r="AO168" s="34">
        <f>'[2]ธันวาคม 64 '!E168</f>
        <v>2490</v>
      </c>
      <c r="AP168" s="32">
        <f t="shared" si="141"/>
        <v>23</v>
      </c>
      <c r="AQ168" s="33">
        <f>AP168*$S$3</f>
        <v>115</v>
      </c>
    </row>
    <row r="169" spans="1:43" x14ac:dyDescent="0.55000000000000004">
      <c r="A169" s="14">
        <v>4</v>
      </c>
      <c r="B169" s="68" t="s">
        <v>202</v>
      </c>
      <c r="C169" s="36"/>
      <c r="D169" s="66" t="s">
        <v>190</v>
      </c>
      <c r="E169" s="32">
        <f>'[2]ธันวาคม 63 '!E169</f>
        <v>3563</v>
      </c>
      <c r="F169" s="32"/>
      <c r="G169" s="33"/>
      <c r="H169" s="34">
        <f>'[2]มกราคม 64'!E169</f>
        <v>3732</v>
      </c>
      <c r="I169" s="32">
        <f t="shared" si="128"/>
        <v>169</v>
      </c>
      <c r="J169" s="33">
        <f t="shared" si="129"/>
        <v>845</v>
      </c>
      <c r="K169" s="34">
        <f>'[2]กุมภาพันธ์ 64'!E169</f>
        <v>3906</v>
      </c>
      <c r="L169" s="32">
        <f t="shared" si="130"/>
        <v>174</v>
      </c>
      <c r="M169" s="33">
        <f t="shared" si="131"/>
        <v>870</v>
      </c>
      <c r="N169" s="34">
        <f>'[2]มีนาคม 64'!E169</f>
        <v>4090</v>
      </c>
      <c r="O169" s="32">
        <f t="shared" si="74"/>
        <v>184</v>
      </c>
      <c r="P169" s="33">
        <f t="shared" si="132"/>
        <v>920</v>
      </c>
      <c r="Q169" s="34" t="str">
        <f>'[2]เมษายน 64 '!E169</f>
        <v>รื้อถอน</v>
      </c>
      <c r="R169" s="32" t="s">
        <v>38</v>
      </c>
      <c r="S169" s="33" t="s">
        <v>38</v>
      </c>
      <c r="T169" s="34" t="str">
        <f>'[2]พฤษภาคม 64'!E169</f>
        <v>รื้อถอน</v>
      </c>
      <c r="U169" s="32" t="s">
        <v>38</v>
      </c>
      <c r="V169" s="33" t="s">
        <v>38</v>
      </c>
      <c r="W169" s="34" t="str">
        <f>'[2]มิถุนายน 64 '!E169</f>
        <v>รื้อถอน</v>
      </c>
      <c r="X169" s="32" t="s">
        <v>38</v>
      </c>
      <c r="Y169" s="33" t="s">
        <v>38</v>
      </c>
      <c r="Z169" s="34" t="str">
        <f>'[2]กรกฏาคม 64 '!E169</f>
        <v>รื้อถอน</v>
      </c>
      <c r="AA169" s="32" t="s">
        <v>38</v>
      </c>
      <c r="AB169" s="33" t="s">
        <v>38</v>
      </c>
      <c r="AC169" s="34" t="str">
        <f>'[2]สิงหาคม 64 '!E169</f>
        <v>รื้อถอน</v>
      </c>
      <c r="AD169" s="32" t="s">
        <v>38</v>
      </c>
      <c r="AE169" s="33" t="s">
        <v>38</v>
      </c>
      <c r="AF169" s="34" t="s">
        <v>38</v>
      </c>
      <c r="AG169" s="32" t="s">
        <v>38</v>
      </c>
      <c r="AH169" s="33" t="s">
        <v>38</v>
      </c>
      <c r="AI169" s="34" t="str">
        <f>'[2]ตุลาคม 64 '!E169</f>
        <v>รื้อถอน</v>
      </c>
      <c r="AJ169" s="32" t="s">
        <v>38</v>
      </c>
      <c r="AK169" s="33" t="s">
        <v>38</v>
      </c>
      <c r="AL169" s="34" t="str">
        <f>'[2]พฤศจิกายน 64'!E169</f>
        <v>รื้อถอน</v>
      </c>
      <c r="AM169" s="32" t="s">
        <v>38</v>
      </c>
      <c r="AN169" s="33" t="s">
        <v>38</v>
      </c>
      <c r="AO169" s="34" t="str">
        <f>'[2]ธันวาคม 64 '!E169</f>
        <v>รื้อถอน</v>
      </c>
      <c r="AP169" s="32" t="s">
        <v>38</v>
      </c>
      <c r="AQ169" s="33" t="s">
        <v>38</v>
      </c>
    </row>
    <row r="170" spans="1:43" x14ac:dyDescent="0.55000000000000004">
      <c r="A170" s="14">
        <v>5</v>
      </c>
      <c r="B170" s="68" t="s">
        <v>203</v>
      </c>
      <c r="C170" s="36"/>
      <c r="D170" s="31" t="s">
        <v>204</v>
      </c>
      <c r="E170" s="32">
        <f>'[2]ธันวาคม 63 '!E170</f>
        <v>1643</v>
      </c>
      <c r="F170" s="32"/>
      <c r="G170" s="33"/>
      <c r="H170" s="34">
        <f>'[2]มกราคม 64'!E170</f>
        <v>2012</v>
      </c>
      <c r="I170" s="32">
        <f t="shared" si="128"/>
        <v>369</v>
      </c>
      <c r="J170" s="33">
        <f t="shared" si="129"/>
        <v>1845</v>
      </c>
      <c r="K170" s="34">
        <f>'[2]กุมภาพันธ์ 64'!E170</f>
        <v>2348</v>
      </c>
      <c r="L170" s="32">
        <f t="shared" si="130"/>
        <v>336</v>
      </c>
      <c r="M170" s="33">
        <f t="shared" si="131"/>
        <v>1680</v>
      </c>
      <c r="N170" s="34">
        <f>'[2]มีนาคม 64'!E170</f>
        <v>364</v>
      </c>
      <c r="O170" s="51">
        <f>N170+336</f>
        <v>700</v>
      </c>
      <c r="P170" s="33">
        <f t="shared" si="132"/>
        <v>3500</v>
      </c>
      <c r="Q170" s="34">
        <f>'[2]เมษายน 64 '!E170</f>
        <v>711</v>
      </c>
      <c r="R170" s="51">
        <f>Q170+336</f>
        <v>1047</v>
      </c>
      <c r="S170" s="33">
        <f t="shared" ref="S170:S176" si="142">R170*$S$3</f>
        <v>5235</v>
      </c>
      <c r="T170" s="34">
        <f>'[2]พฤษภาคม 64'!E170</f>
        <v>711</v>
      </c>
      <c r="U170" s="32">
        <f t="shared" ref="U170:U176" si="143">T170-Q170</f>
        <v>0</v>
      </c>
      <c r="V170" s="33">
        <f t="shared" si="133"/>
        <v>0</v>
      </c>
      <c r="W170" s="34">
        <f>'[2]มิถุนายน 64 '!E170</f>
        <v>711</v>
      </c>
      <c r="X170" s="32">
        <f t="shared" si="134"/>
        <v>0</v>
      </c>
      <c r="Y170" s="33">
        <f t="shared" ref="Y170:Y176" si="144">X170*$S$3</f>
        <v>0</v>
      </c>
      <c r="Z170" s="34">
        <f>'[2]กรกฏาคม 64 '!E170</f>
        <v>711</v>
      </c>
      <c r="AA170" s="32">
        <f t="shared" si="135"/>
        <v>0</v>
      </c>
      <c r="AB170" s="33">
        <f t="shared" si="136"/>
        <v>0</v>
      </c>
      <c r="AC170" s="34">
        <f>'[2]สิงหาคม 64 '!E170</f>
        <v>711</v>
      </c>
      <c r="AD170" s="32">
        <f t="shared" si="137"/>
        <v>0</v>
      </c>
      <c r="AE170" s="33">
        <f t="shared" ref="AE170:AE176" si="145">AD170*$S$3</f>
        <v>0</v>
      </c>
      <c r="AF170" s="34">
        <f>'[2]กันยายน 64 '!E170</f>
        <v>711</v>
      </c>
      <c r="AG170" s="32">
        <f t="shared" si="138"/>
        <v>0</v>
      </c>
      <c r="AH170" s="33">
        <f t="shared" ref="AH170:AH176" si="146">AG170*$S$3</f>
        <v>0</v>
      </c>
      <c r="AI170" s="34">
        <f>'[2]ตุลาคม 64 '!E170</f>
        <v>711</v>
      </c>
      <c r="AJ170" s="32">
        <f t="shared" si="139"/>
        <v>0</v>
      </c>
      <c r="AK170" s="33">
        <f t="shared" ref="AK170:AK176" si="147">AJ170*$S$3</f>
        <v>0</v>
      </c>
      <c r="AL170" s="34">
        <f>'[2]พฤศจิกายน 64'!E170</f>
        <v>711</v>
      </c>
      <c r="AM170" s="32">
        <f t="shared" si="140"/>
        <v>0</v>
      </c>
      <c r="AN170" s="33">
        <f t="shared" ref="AN170:AN176" si="148">AM170*$S$3</f>
        <v>0</v>
      </c>
      <c r="AO170" s="34">
        <f>'[2]ธันวาคม 64 '!E170</f>
        <v>786</v>
      </c>
      <c r="AP170" s="32">
        <f t="shared" si="141"/>
        <v>75</v>
      </c>
      <c r="AQ170" s="33">
        <f t="shared" ref="AQ170:AQ176" si="149">AP170*$S$3</f>
        <v>375</v>
      </c>
    </row>
    <row r="171" spans="1:43" x14ac:dyDescent="0.55000000000000004">
      <c r="A171" s="14">
        <v>79</v>
      </c>
      <c r="B171" s="29" t="s">
        <v>205</v>
      </c>
      <c r="C171" s="30"/>
      <c r="D171" s="14">
        <v>5118744</v>
      </c>
      <c r="E171" s="32">
        <f>'[2]ธันวาคม 63 '!E171</f>
        <v>3754</v>
      </c>
      <c r="F171" s="32"/>
      <c r="G171" s="33"/>
      <c r="H171" s="34">
        <f>'[2]มกราคม 64'!E171</f>
        <v>4078</v>
      </c>
      <c r="I171" s="32">
        <f>H171-E171</f>
        <v>324</v>
      </c>
      <c r="J171" s="33">
        <f>I171*$J$3</f>
        <v>1620</v>
      </c>
      <c r="K171" s="34">
        <f>'[2]กุมภาพันธ์ 64'!E171</f>
        <v>4473</v>
      </c>
      <c r="L171" s="32">
        <f>K171-H171</f>
        <v>395</v>
      </c>
      <c r="M171" s="33">
        <f t="shared" si="131"/>
        <v>1975</v>
      </c>
      <c r="N171" s="34">
        <f>'[2]มีนาคม 64'!E171</f>
        <v>4922</v>
      </c>
      <c r="O171" s="32">
        <f>N171-K171</f>
        <v>449</v>
      </c>
      <c r="P171" s="33">
        <f t="shared" si="132"/>
        <v>2245</v>
      </c>
      <c r="Q171" s="34">
        <f>'[2]เมษายน 64 '!E171</f>
        <v>5217</v>
      </c>
      <c r="R171" s="32">
        <f t="shared" ref="R171:R176" si="150">Q171-N171</f>
        <v>295</v>
      </c>
      <c r="S171" s="33">
        <f t="shared" si="142"/>
        <v>1475</v>
      </c>
      <c r="T171" s="34">
        <f>'[2]พฤษภาคม 64'!E171</f>
        <v>5445</v>
      </c>
      <c r="U171" s="32">
        <f t="shared" si="143"/>
        <v>228</v>
      </c>
      <c r="V171" s="33">
        <f t="shared" si="133"/>
        <v>1140</v>
      </c>
      <c r="W171" s="34">
        <f>'[2]มิถุนายน 64 '!E171</f>
        <v>5680</v>
      </c>
      <c r="X171" s="32">
        <f t="shared" si="134"/>
        <v>235</v>
      </c>
      <c r="Y171" s="33">
        <f t="shared" si="144"/>
        <v>1175</v>
      </c>
      <c r="Z171" s="34">
        <f>'[2]กรกฏาคม 64 '!E171</f>
        <v>5851</v>
      </c>
      <c r="AA171" s="32">
        <f t="shared" si="135"/>
        <v>171</v>
      </c>
      <c r="AB171" s="33">
        <f t="shared" si="136"/>
        <v>855</v>
      </c>
      <c r="AC171" s="34">
        <f>'[2]สิงหาคม 64 '!E171</f>
        <v>6023</v>
      </c>
      <c r="AD171" s="32">
        <f t="shared" si="137"/>
        <v>172</v>
      </c>
      <c r="AE171" s="33">
        <f t="shared" si="145"/>
        <v>860</v>
      </c>
      <c r="AF171" s="34">
        <f>'[2]กันยายน 64 '!E171</f>
        <v>6144</v>
      </c>
      <c r="AG171" s="32">
        <f t="shared" si="138"/>
        <v>121</v>
      </c>
      <c r="AH171" s="33">
        <f t="shared" si="146"/>
        <v>605</v>
      </c>
      <c r="AI171" s="34">
        <f>'[2]ตุลาคม 64 '!E171</f>
        <v>6257</v>
      </c>
      <c r="AJ171" s="32">
        <f t="shared" si="139"/>
        <v>113</v>
      </c>
      <c r="AK171" s="33">
        <f t="shared" si="147"/>
        <v>565</v>
      </c>
      <c r="AL171" s="34">
        <f>'[2]พฤศจิกายน 64'!E171</f>
        <v>6396</v>
      </c>
      <c r="AM171" s="32">
        <f t="shared" si="140"/>
        <v>139</v>
      </c>
      <c r="AN171" s="33">
        <f t="shared" si="148"/>
        <v>695</v>
      </c>
      <c r="AO171" s="34">
        <f>'[2]ธันวาคม 64 '!E171</f>
        <v>6511</v>
      </c>
      <c r="AP171" s="32">
        <f t="shared" si="141"/>
        <v>115</v>
      </c>
      <c r="AQ171" s="33">
        <f t="shared" si="149"/>
        <v>575</v>
      </c>
    </row>
    <row r="172" spans="1:43" x14ac:dyDescent="0.55000000000000004">
      <c r="A172" s="14">
        <v>80</v>
      </c>
      <c r="B172" s="29" t="s">
        <v>206</v>
      </c>
      <c r="C172" s="30"/>
      <c r="D172" s="14">
        <v>5110923</v>
      </c>
      <c r="E172" s="32">
        <f>'[2]ธันวาคม 63 '!E172</f>
        <v>8866</v>
      </c>
      <c r="F172" s="32"/>
      <c r="G172" s="33"/>
      <c r="H172" s="34">
        <f>'[2]มกราคม 64'!E172</f>
        <v>9012</v>
      </c>
      <c r="I172" s="32">
        <f>H172-E172</f>
        <v>146</v>
      </c>
      <c r="J172" s="33">
        <f>I172*$J$3</f>
        <v>730</v>
      </c>
      <c r="K172" s="34">
        <f>'[2]กุมภาพันธ์ 64'!E172</f>
        <v>9255</v>
      </c>
      <c r="L172" s="32">
        <f>K172-H172</f>
        <v>243</v>
      </c>
      <c r="M172" s="33">
        <f t="shared" si="131"/>
        <v>1215</v>
      </c>
      <c r="N172" s="34">
        <f>'[2]มีนาคม 64'!E172</f>
        <v>9579</v>
      </c>
      <c r="O172" s="32">
        <f>N172-K172</f>
        <v>324</v>
      </c>
      <c r="P172" s="33">
        <f t="shared" si="132"/>
        <v>1620</v>
      </c>
      <c r="Q172" s="34">
        <f>'[2]เมษายน 64 '!E172</f>
        <v>9757</v>
      </c>
      <c r="R172" s="32">
        <f t="shared" si="150"/>
        <v>178</v>
      </c>
      <c r="S172" s="33">
        <f t="shared" si="142"/>
        <v>890</v>
      </c>
      <c r="T172" s="34">
        <f>'[2]พฤษภาคม 64'!E172</f>
        <v>9765</v>
      </c>
      <c r="U172" s="32">
        <f t="shared" si="143"/>
        <v>8</v>
      </c>
      <c r="V172" s="33">
        <f t="shared" si="133"/>
        <v>40</v>
      </c>
      <c r="W172" s="34">
        <f>'[2]มิถุนายน 64 '!E172</f>
        <v>9794</v>
      </c>
      <c r="X172" s="32">
        <f t="shared" si="134"/>
        <v>29</v>
      </c>
      <c r="Y172" s="33">
        <f t="shared" si="144"/>
        <v>145</v>
      </c>
      <c r="Z172" s="34">
        <f>'[2]กรกฏาคม 64 '!E172</f>
        <v>9942</v>
      </c>
      <c r="AA172" s="32">
        <f t="shared" si="135"/>
        <v>148</v>
      </c>
      <c r="AB172" s="33">
        <f t="shared" si="136"/>
        <v>740</v>
      </c>
      <c r="AC172" s="34">
        <f>'[2]สิงหาคม 64 '!E172</f>
        <v>143</v>
      </c>
      <c r="AD172" s="51">
        <f>(10000-Z172)+AC172</f>
        <v>201</v>
      </c>
      <c r="AE172" s="33">
        <f t="shared" si="145"/>
        <v>1005</v>
      </c>
      <c r="AF172" s="34">
        <f>'[2]กันยายน 64 '!E172</f>
        <v>324</v>
      </c>
      <c r="AG172" s="32">
        <f t="shared" si="138"/>
        <v>181</v>
      </c>
      <c r="AH172" s="33">
        <f t="shared" si="146"/>
        <v>905</v>
      </c>
      <c r="AI172" s="34">
        <f>'[2]ตุลาคม 64 '!E172</f>
        <v>405</v>
      </c>
      <c r="AJ172" s="32">
        <f t="shared" si="139"/>
        <v>81</v>
      </c>
      <c r="AK172" s="33">
        <f t="shared" si="147"/>
        <v>405</v>
      </c>
      <c r="AL172" s="34">
        <f>'[2]พฤศจิกายน 64'!E172</f>
        <v>578</v>
      </c>
      <c r="AM172" s="32">
        <f t="shared" si="140"/>
        <v>173</v>
      </c>
      <c r="AN172" s="33">
        <f t="shared" si="148"/>
        <v>865</v>
      </c>
      <c r="AO172" s="34">
        <f>'[2]ธันวาคม 64 '!E172</f>
        <v>715</v>
      </c>
      <c r="AP172" s="32">
        <f t="shared" si="141"/>
        <v>137</v>
      </c>
      <c r="AQ172" s="33">
        <f t="shared" si="149"/>
        <v>685</v>
      </c>
    </row>
    <row r="173" spans="1:43" x14ac:dyDescent="0.55000000000000004">
      <c r="A173" s="14">
        <v>81</v>
      </c>
      <c r="B173" s="29" t="s">
        <v>207</v>
      </c>
      <c r="C173" s="30"/>
      <c r="D173" s="14">
        <v>5110922</v>
      </c>
      <c r="E173" s="32">
        <f>'[2]ธันวาคม 63 '!E173</f>
        <v>3538</v>
      </c>
      <c r="F173" s="32"/>
      <c r="G173" s="33"/>
      <c r="H173" s="34">
        <f>'[2]มกราคม 64'!E173</f>
        <v>3551</v>
      </c>
      <c r="I173" s="32">
        <f>H173-E173</f>
        <v>13</v>
      </c>
      <c r="J173" s="33">
        <f>I173*$J$3</f>
        <v>65</v>
      </c>
      <c r="K173" s="34">
        <f>'[2]กุมภาพันธ์ 64'!E173</f>
        <v>3597</v>
      </c>
      <c r="L173" s="32">
        <f>K173-H173</f>
        <v>46</v>
      </c>
      <c r="M173" s="33">
        <f t="shared" si="131"/>
        <v>230</v>
      </c>
      <c r="N173" s="34">
        <f>'[2]มีนาคม 64'!E173</f>
        <v>3659</v>
      </c>
      <c r="O173" s="32">
        <f>N173-K173</f>
        <v>62</v>
      </c>
      <c r="P173" s="33">
        <f t="shared" si="132"/>
        <v>310</v>
      </c>
      <c r="Q173" s="34">
        <f>'[2]เมษายน 64 '!E173</f>
        <v>3680</v>
      </c>
      <c r="R173" s="32">
        <f t="shared" si="150"/>
        <v>21</v>
      </c>
      <c r="S173" s="33">
        <f t="shared" si="142"/>
        <v>105</v>
      </c>
      <c r="T173" s="34">
        <f>'[2]พฤษภาคม 64'!E173</f>
        <v>3681</v>
      </c>
      <c r="U173" s="32">
        <f t="shared" si="143"/>
        <v>1</v>
      </c>
      <c r="V173" s="33">
        <f t="shared" si="133"/>
        <v>5</v>
      </c>
      <c r="W173" s="34">
        <f>'[2]มิถุนายน 64 '!E173</f>
        <v>3914</v>
      </c>
      <c r="X173" s="32">
        <f t="shared" si="134"/>
        <v>233</v>
      </c>
      <c r="Y173" s="33">
        <f t="shared" si="144"/>
        <v>1165</v>
      </c>
      <c r="Z173" s="34">
        <f>'[2]กรกฏาคม 64 '!E173</f>
        <v>3925</v>
      </c>
      <c r="AA173" s="32">
        <f t="shared" si="135"/>
        <v>11</v>
      </c>
      <c r="AB173" s="33">
        <f t="shared" si="136"/>
        <v>55</v>
      </c>
      <c r="AC173" s="34">
        <f>'[2]สิงหาคม 64 '!E173</f>
        <v>3948</v>
      </c>
      <c r="AD173" s="32">
        <f t="shared" si="137"/>
        <v>23</v>
      </c>
      <c r="AE173" s="33">
        <f t="shared" si="145"/>
        <v>115</v>
      </c>
      <c r="AF173" s="34">
        <f>'[2]กันยายน 64 '!E173</f>
        <v>3969</v>
      </c>
      <c r="AG173" s="32">
        <f t="shared" si="138"/>
        <v>21</v>
      </c>
      <c r="AH173" s="33">
        <f t="shared" si="146"/>
        <v>105</v>
      </c>
      <c r="AI173" s="34">
        <f>'[2]ตุลาคม 64 '!E173</f>
        <v>4092</v>
      </c>
      <c r="AJ173" s="32">
        <f t="shared" si="139"/>
        <v>123</v>
      </c>
      <c r="AK173" s="33">
        <f t="shared" si="147"/>
        <v>615</v>
      </c>
      <c r="AL173" s="34">
        <f>'[2]พฤศจิกายน 64'!E173</f>
        <v>4158</v>
      </c>
      <c r="AM173" s="32">
        <f t="shared" si="140"/>
        <v>66</v>
      </c>
      <c r="AN173" s="33">
        <f t="shared" si="148"/>
        <v>330</v>
      </c>
      <c r="AO173" s="34">
        <f>'[2]ธันวาคม 64 '!E173</f>
        <v>4229</v>
      </c>
      <c r="AP173" s="32">
        <f t="shared" si="141"/>
        <v>71</v>
      </c>
      <c r="AQ173" s="33">
        <f t="shared" si="149"/>
        <v>355</v>
      </c>
    </row>
    <row r="174" spans="1:43" x14ac:dyDescent="0.55000000000000004">
      <c r="A174" s="14">
        <v>82</v>
      </c>
      <c r="B174" s="29" t="s">
        <v>208</v>
      </c>
      <c r="C174" s="30"/>
      <c r="D174" s="14">
        <v>5110921</v>
      </c>
      <c r="E174" s="32">
        <f>'[2]ธันวาคม 63 '!E174</f>
        <v>1991</v>
      </c>
      <c r="F174" s="32"/>
      <c r="G174" s="33"/>
      <c r="H174" s="34">
        <f>'[2]มกราคม 64'!E174</f>
        <v>2027</v>
      </c>
      <c r="I174" s="32">
        <f>H174-E174</f>
        <v>36</v>
      </c>
      <c r="J174" s="33">
        <f>I174*$J$3</f>
        <v>180</v>
      </c>
      <c r="K174" s="34">
        <f>'[2]กุมภาพันธ์ 64'!E174</f>
        <v>2200</v>
      </c>
      <c r="L174" s="32">
        <f>K174-H174</f>
        <v>173</v>
      </c>
      <c r="M174" s="33">
        <f t="shared" si="131"/>
        <v>865</v>
      </c>
      <c r="N174" s="34">
        <f>'[2]มีนาคม 64'!E174</f>
        <v>2440</v>
      </c>
      <c r="O174" s="32">
        <f>N174-K174</f>
        <v>240</v>
      </c>
      <c r="P174" s="33">
        <f t="shared" si="132"/>
        <v>1200</v>
      </c>
      <c r="Q174" s="34">
        <f>'[2]เมษายน 64 '!E174</f>
        <v>2513</v>
      </c>
      <c r="R174" s="32">
        <f t="shared" si="150"/>
        <v>73</v>
      </c>
      <c r="S174" s="33">
        <f t="shared" si="142"/>
        <v>365</v>
      </c>
      <c r="T174" s="34">
        <f>'[2]พฤษภาคม 64'!E174</f>
        <v>2513</v>
      </c>
      <c r="U174" s="32">
        <f t="shared" si="143"/>
        <v>0</v>
      </c>
      <c r="V174" s="33">
        <f t="shared" si="133"/>
        <v>0</v>
      </c>
      <c r="W174" s="34">
        <f>'[2]มิถุนายน 64 '!E174</f>
        <v>2514</v>
      </c>
      <c r="X174" s="32">
        <f t="shared" si="134"/>
        <v>1</v>
      </c>
      <c r="Y174" s="33">
        <f t="shared" si="144"/>
        <v>5</v>
      </c>
      <c r="Z174" s="34">
        <f>'[2]กรกฏาคม 64 '!E174</f>
        <v>2514</v>
      </c>
      <c r="AA174" s="32">
        <f t="shared" si="135"/>
        <v>0</v>
      </c>
      <c r="AB174" s="33">
        <f t="shared" si="136"/>
        <v>0</v>
      </c>
      <c r="AC174" s="34">
        <f>'[2]สิงหาคม 64 '!E174</f>
        <v>2514</v>
      </c>
      <c r="AD174" s="32">
        <f t="shared" si="137"/>
        <v>0</v>
      </c>
      <c r="AE174" s="33">
        <f t="shared" si="145"/>
        <v>0</v>
      </c>
      <c r="AF174" s="34">
        <f>'[2]กันยายน 64 '!E174</f>
        <v>2514</v>
      </c>
      <c r="AG174" s="32">
        <f t="shared" si="138"/>
        <v>0</v>
      </c>
      <c r="AH174" s="33">
        <f t="shared" si="146"/>
        <v>0</v>
      </c>
      <c r="AI174" s="34">
        <f>'[2]ตุลาคม 64 '!E174</f>
        <v>2515</v>
      </c>
      <c r="AJ174" s="32">
        <f t="shared" si="139"/>
        <v>1</v>
      </c>
      <c r="AK174" s="33">
        <f t="shared" si="147"/>
        <v>5</v>
      </c>
      <c r="AL174" s="34">
        <f>'[2]พฤศจิกายน 64'!E174</f>
        <v>2516</v>
      </c>
      <c r="AM174" s="32">
        <f t="shared" si="140"/>
        <v>1</v>
      </c>
      <c r="AN174" s="33">
        <f t="shared" si="148"/>
        <v>5</v>
      </c>
      <c r="AO174" s="34">
        <f>'[2]ธันวาคม 64 '!E174</f>
        <v>2519</v>
      </c>
      <c r="AP174" s="32">
        <f t="shared" si="141"/>
        <v>3</v>
      </c>
      <c r="AQ174" s="33">
        <f t="shared" si="149"/>
        <v>15</v>
      </c>
    </row>
    <row r="175" spans="1:43" x14ac:dyDescent="0.55000000000000004">
      <c r="A175" s="14">
        <v>83</v>
      </c>
      <c r="B175" s="68" t="s">
        <v>209</v>
      </c>
      <c r="C175" s="36"/>
      <c r="D175" s="14">
        <v>8544397</v>
      </c>
      <c r="E175" s="32">
        <f>'[2]ธันวาคม 63 '!E175</f>
        <v>79961</v>
      </c>
      <c r="F175" s="32"/>
      <c r="G175" s="33"/>
      <c r="H175" s="34">
        <f>'[2]มกราคม 64'!E175</f>
        <v>84076</v>
      </c>
      <c r="I175" s="32">
        <f t="shared" si="128"/>
        <v>4115</v>
      </c>
      <c r="J175" s="33">
        <f t="shared" si="129"/>
        <v>20575</v>
      </c>
      <c r="K175" s="34">
        <f>'[2]กุมภาพันธ์ 64'!E175</f>
        <v>88140</v>
      </c>
      <c r="L175" s="32">
        <f t="shared" si="130"/>
        <v>4064</v>
      </c>
      <c r="M175" s="33">
        <f t="shared" si="131"/>
        <v>20320</v>
      </c>
      <c r="N175" s="34">
        <f>'[2]มีนาคม 64'!E175</f>
        <v>92505</v>
      </c>
      <c r="O175" s="32">
        <f t="shared" si="74"/>
        <v>4365</v>
      </c>
      <c r="P175" s="33">
        <f t="shared" si="132"/>
        <v>21825</v>
      </c>
      <c r="Q175" s="34">
        <f>'[2]เมษายน 64 '!E175</f>
        <v>95601</v>
      </c>
      <c r="R175" s="32">
        <f t="shared" si="150"/>
        <v>3096</v>
      </c>
      <c r="S175" s="33">
        <f t="shared" si="142"/>
        <v>15480</v>
      </c>
      <c r="T175" s="34">
        <f>'[2]พฤษภาคม 64'!E175</f>
        <v>99481</v>
      </c>
      <c r="U175" s="32">
        <f t="shared" si="143"/>
        <v>3880</v>
      </c>
      <c r="V175" s="33">
        <f t="shared" si="133"/>
        <v>19400</v>
      </c>
      <c r="W175" s="34">
        <f>'[2]มิถุนายน 64 '!E175</f>
        <v>3290</v>
      </c>
      <c r="X175" s="51">
        <f>(100000-T175)+W175</f>
        <v>3809</v>
      </c>
      <c r="Y175" s="33">
        <f t="shared" si="144"/>
        <v>19045</v>
      </c>
      <c r="Z175" s="34">
        <f>'[2]กรกฏาคม 64 '!E175</f>
        <v>6914</v>
      </c>
      <c r="AA175" s="32">
        <f t="shared" si="135"/>
        <v>3624</v>
      </c>
      <c r="AB175" s="33">
        <f t="shared" si="136"/>
        <v>18120</v>
      </c>
      <c r="AC175" s="34">
        <f>'[2]สิงหาคม 64 '!E175</f>
        <v>11031</v>
      </c>
      <c r="AD175" s="32">
        <f t="shared" si="137"/>
        <v>4117</v>
      </c>
      <c r="AE175" s="33">
        <f t="shared" si="145"/>
        <v>20585</v>
      </c>
      <c r="AF175" s="34">
        <f>'[2]กันยายน 64 '!E175</f>
        <v>15290</v>
      </c>
      <c r="AG175" s="32">
        <f t="shared" si="138"/>
        <v>4259</v>
      </c>
      <c r="AH175" s="33">
        <f t="shared" si="146"/>
        <v>21295</v>
      </c>
      <c r="AI175" s="34">
        <f>'[2]ตุลาคม 64 '!E175</f>
        <v>18779</v>
      </c>
      <c r="AJ175" s="32">
        <f t="shared" si="139"/>
        <v>3489</v>
      </c>
      <c r="AK175" s="33">
        <f t="shared" si="147"/>
        <v>17445</v>
      </c>
      <c r="AL175" s="34">
        <f>'[2]พฤศจิกายน 64'!E175</f>
        <v>22601</v>
      </c>
      <c r="AM175" s="32">
        <f t="shared" si="140"/>
        <v>3822</v>
      </c>
      <c r="AN175" s="33">
        <f t="shared" si="148"/>
        <v>19110</v>
      </c>
      <c r="AO175" s="34">
        <f>'[2]ธันวาคม 64 '!E175</f>
        <v>26150</v>
      </c>
      <c r="AP175" s="32">
        <f t="shared" si="141"/>
        <v>3549</v>
      </c>
      <c r="AQ175" s="33">
        <f t="shared" si="149"/>
        <v>17745</v>
      </c>
    </row>
    <row r="176" spans="1:43" x14ac:dyDescent="0.55000000000000004">
      <c r="A176" s="14">
        <v>84</v>
      </c>
      <c r="B176" s="68" t="s">
        <v>210</v>
      </c>
      <c r="C176" s="36"/>
      <c r="D176" s="14">
        <v>9000344</v>
      </c>
      <c r="E176" s="32">
        <f>'[2]ธันวาคม 63 '!E176</f>
        <v>16576</v>
      </c>
      <c r="F176" s="32"/>
      <c r="G176" s="33"/>
      <c r="H176" s="34">
        <f>'[2]มกราคม 64'!E176</f>
        <v>20680</v>
      </c>
      <c r="I176" s="32">
        <f t="shared" si="128"/>
        <v>4104</v>
      </c>
      <c r="J176" s="33">
        <f t="shared" si="129"/>
        <v>20520</v>
      </c>
      <c r="K176" s="34">
        <f>'[2]กุมภาพันธ์ 64'!E176</f>
        <v>24567</v>
      </c>
      <c r="L176" s="32">
        <f t="shared" si="130"/>
        <v>3887</v>
      </c>
      <c r="M176" s="33">
        <f t="shared" si="131"/>
        <v>19435</v>
      </c>
      <c r="N176" s="34">
        <f>'[2]มีนาคม 64'!E176</f>
        <v>29174</v>
      </c>
      <c r="O176" s="32">
        <f t="shared" si="74"/>
        <v>4607</v>
      </c>
      <c r="P176" s="33">
        <f t="shared" si="132"/>
        <v>23035</v>
      </c>
      <c r="Q176" s="34">
        <f>'[2]เมษายน 64 '!E176</f>
        <v>32558</v>
      </c>
      <c r="R176" s="32">
        <f t="shared" si="150"/>
        <v>3384</v>
      </c>
      <c r="S176" s="33">
        <f t="shared" si="142"/>
        <v>16920</v>
      </c>
      <c r="T176" s="34">
        <f>'[2]พฤษภาคม 64'!E176</f>
        <v>36671</v>
      </c>
      <c r="U176" s="32">
        <f t="shared" si="143"/>
        <v>4113</v>
      </c>
      <c r="V176" s="33">
        <f t="shared" si="133"/>
        <v>20565</v>
      </c>
      <c r="W176" s="34">
        <f>'[2]มิถุนายน 64 '!E176</f>
        <v>40803</v>
      </c>
      <c r="X176" s="32">
        <f t="shared" si="134"/>
        <v>4132</v>
      </c>
      <c r="Y176" s="33">
        <f t="shared" si="144"/>
        <v>20660</v>
      </c>
      <c r="Z176" s="34">
        <f>'[2]กรกฏาคม 64 '!E176</f>
        <v>44691</v>
      </c>
      <c r="AA176" s="32">
        <f t="shared" si="135"/>
        <v>3888</v>
      </c>
      <c r="AB176" s="33">
        <f t="shared" si="136"/>
        <v>19440</v>
      </c>
      <c r="AC176" s="34">
        <f>'[2]สิงหาคม 64 '!E176</f>
        <v>49112</v>
      </c>
      <c r="AD176" s="32">
        <f t="shared" si="137"/>
        <v>4421</v>
      </c>
      <c r="AE176" s="33">
        <f t="shared" si="145"/>
        <v>22105</v>
      </c>
      <c r="AF176" s="34">
        <f>'[2]กันยายน 64 '!E176</f>
        <v>52514</v>
      </c>
      <c r="AG176" s="32">
        <f t="shared" si="138"/>
        <v>3402</v>
      </c>
      <c r="AH176" s="33">
        <f t="shared" si="146"/>
        <v>17010</v>
      </c>
      <c r="AI176" s="34">
        <f>'[2]ตุลาคม 64 '!E176</f>
        <v>55043</v>
      </c>
      <c r="AJ176" s="32">
        <f t="shared" si="139"/>
        <v>2529</v>
      </c>
      <c r="AK176" s="33">
        <f t="shared" si="147"/>
        <v>12645</v>
      </c>
      <c r="AL176" s="34">
        <f>'[2]พฤศจิกายน 64'!E176</f>
        <v>58218</v>
      </c>
      <c r="AM176" s="32">
        <f t="shared" si="140"/>
        <v>3175</v>
      </c>
      <c r="AN176" s="33">
        <f t="shared" si="148"/>
        <v>15875</v>
      </c>
      <c r="AO176" s="34">
        <f>'[2]ธันวาคม 64 '!E176</f>
        <v>61674</v>
      </c>
      <c r="AP176" s="32">
        <f t="shared" si="141"/>
        <v>3456</v>
      </c>
      <c r="AQ176" s="33">
        <f t="shared" si="149"/>
        <v>17280</v>
      </c>
    </row>
    <row r="177" spans="1:43" x14ac:dyDescent="0.55000000000000004">
      <c r="A177" s="24" t="s">
        <v>211</v>
      </c>
      <c r="B177" s="25"/>
      <c r="C177" s="26"/>
      <c r="D177" s="27"/>
      <c r="E177" s="26"/>
      <c r="F177" s="26"/>
      <c r="G177" s="28"/>
      <c r="H177" s="26"/>
      <c r="I177" s="26"/>
      <c r="J177" s="28"/>
      <c r="K177" s="26"/>
      <c r="L177" s="26"/>
      <c r="M177" s="28"/>
      <c r="N177" s="26"/>
      <c r="O177" s="26"/>
      <c r="P177" s="28"/>
      <c r="Q177" s="26"/>
      <c r="R177" s="26"/>
      <c r="S177" s="28"/>
      <c r="T177" s="26"/>
      <c r="U177" s="26"/>
      <c r="V177" s="28"/>
      <c r="W177" s="26"/>
      <c r="X177" s="26"/>
      <c r="Y177" s="28"/>
      <c r="Z177" s="26"/>
      <c r="AA177" s="26"/>
      <c r="AB177" s="28"/>
      <c r="AC177" s="26"/>
      <c r="AD177" s="26"/>
      <c r="AE177" s="28"/>
      <c r="AF177" s="26"/>
      <c r="AG177" s="26"/>
      <c r="AH177" s="28"/>
      <c r="AI177" s="26"/>
      <c r="AJ177" s="26"/>
      <c r="AK177" s="28"/>
      <c r="AL177" s="26"/>
      <c r="AM177" s="26"/>
      <c r="AN177" s="28"/>
      <c r="AO177" s="26"/>
      <c r="AP177" s="26"/>
      <c r="AQ177" s="28"/>
    </row>
    <row r="178" spans="1:43" x14ac:dyDescent="0.55000000000000004">
      <c r="A178" s="14">
        <v>8</v>
      </c>
      <c r="B178" s="35" t="s">
        <v>212</v>
      </c>
      <c r="C178" s="36"/>
      <c r="D178" s="14">
        <v>19045091</v>
      </c>
      <c r="E178" s="32">
        <f>'[2]ธันวาคม 63 '!E178</f>
        <v>1073</v>
      </c>
      <c r="F178" s="32"/>
      <c r="G178" s="33"/>
      <c r="H178" s="34">
        <f>'[2]มกราคม 64'!E178</f>
        <v>1259</v>
      </c>
      <c r="I178" s="32">
        <f t="shared" si="128"/>
        <v>186</v>
      </c>
      <c r="J178" s="33">
        <f t="shared" si="129"/>
        <v>930</v>
      </c>
      <c r="K178" s="34">
        <f>'[2]กุมภาพันธ์ 64'!E178</f>
        <v>1439</v>
      </c>
      <c r="L178" s="32">
        <f t="shared" si="130"/>
        <v>180</v>
      </c>
      <c r="M178" s="33">
        <f>L178*$M$3</f>
        <v>900</v>
      </c>
      <c r="N178" s="34">
        <f>'[2]มีนาคม 64'!E178</f>
        <v>1620</v>
      </c>
      <c r="O178" s="32">
        <f t="shared" si="74"/>
        <v>181</v>
      </c>
      <c r="P178" s="33">
        <f>O178*$P$3</f>
        <v>905</v>
      </c>
      <c r="Q178" s="34">
        <f>'[2]เมษายน 64 '!E178</f>
        <v>1816</v>
      </c>
      <c r="R178" s="32">
        <f>Q178-N178</f>
        <v>196</v>
      </c>
      <c r="S178" s="33">
        <f>R178*$S$3</f>
        <v>980</v>
      </c>
      <c r="T178" s="34">
        <f>'[2]พฤษภาคม 64'!E178</f>
        <v>2029</v>
      </c>
      <c r="U178" s="32">
        <f>T178-Q178</f>
        <v>213</v>
      </c>
      <c r="V178" s="33">
        <f>U178*$P$3</f>
        <v>1065</v>
      </c>
      <c r="W178" s="34">
        <f>'[2]มิถุนายน 64 '!E178</f>
        <v>2239</v>
      </c>
      <c r="X178" s="32">
        <f>W178-T178</f>
        <v>210</v>
      </c>
      <c r="Y178" s="33">
        <f>X178*$S$3</f>
        <v>1050</v>
      </c>
      <c r="Z178" s="34">
        <f>'[2]กรกฏาคม 64 '!E178</f>
        <v>2432</v>
      </c>
      <c r="AA178" s="32">
        <f>Z178-W178</f>
        <v>193</v>
      </c>
      <c r="AB178" s="33">
        <f>AA178*$P$3</f>
        <v>965</v>
      </c>
      <c r="AC178" s="34">
        <f>'[2]สิงหาคม 64 '!E178</f>
        <v>2651</v>
      </c>
      <c r="AD178" s="32">
        <f>AC178-Z178</f>
        <v>219</v>
      </c>
      <c r="AE178" s="33">
        <f>AD178*$S$3</f>
        <v>1095</v>
      </c>
      <c r="AF178" s="34">
        <f>'[2]กันยายน 64 '!E178</f>
        <v>2877</v>
      </c>
      <c r="AG178" s="32">
        <f>AF178-AC178</f>
        <v>226</v>
      </c>
      <c r="AH178" s="33">
        <f>AG178*$S$3</f>
        <v>1130</v>
      </c>
      <c r="AI178" s="34">
        <f>'[2]ตุลาคม 64 '!E178</f>
        <v>3050</v>
      </c>
      <c r="AJ178" s="32">
        <f>AI178-AF178</f>
        <v>173</v>
      </c>
      <c r="AK178" s="33">
        <f>AJ178*$S$3</f>
        <v>865</v>
      </c>
      <c r="AL178" s="34">
        <f>'[2]พฤศจิกายน 64'!E178</f>
        <v>3246</v>
      </c>
      <c r="AM178" s="32">
        <f>AL178-AI178</f>
        <v>196</v>
      </c>
      <c r="AN178" s="33">
        <f>AM178*$S$3</f>
        <v>980</v>
      </c>
      <c r="AO178" s="34">
        <f>'[2]ธันวาคม 64 '!E178</f>
        <v>3409</v>
      </c>
      <c r="AP178" s="32">
        <f>AO178-AL178</f>
        <v>163</v>
      </c>
      <c r="AQ178" s="33">
        <f>AP178*$S$3</f>
        <v>815</v>
      </c>
    </row>
    <row r="179" spans="1:43" x14ac:dyDescent="0.55000000000000004">
      <c r="A179" s="24" t="s">
        <v>213</v>
      </c>
      <c r="B179" s="25"/>
      <c r="C179" s="26"/>
      <c r="D179" s="27"/>
      <c r="E179" s="26"/>
      <c r="F179" s="26"/>
      <c r="G179" s="28"/>
      <c r="H179" s="26"/>
      <c r="I179" s="26"/>
      <c r="J179" s="28"/>
      <c r="K179" s="26"/>
      <c r="L179" s="26"/>
      <c r="M179" s="28"/>
      <c r="N179" s="26"/>
      <c r="O179" s="26"/>
      <c r="P179" s="28"/>
      <c r="Q179" s="26"/>
      <c r="R179" s="26"/>
      <c r="S179" s="28"/>
      <c r="T179" s="26"/>
      <c r="U179" s="26"/>
      <c r="V179" s="28"/>
      <c r="W179" s="26"/>
      <c r="X179" s="26"/>
      <c r="Y179" s="28"/>
      <c r="Z179" s="26"/>
      <c r="AA179" s="26"/>
      <c r="AB179" s="28"/>
      <c r="AC179" s="26"/>
      <c r="AD179" s="26"/>
      <c r="AE179" s="28"/>
      <c r="AF179" s="26"/>
      <c r="AG179" s="26"/>
      <c r="AH179" s="28"/>
      <c r="AI179" s="26"/>
      <c r="AJ179" s="26"/>
      <c r="AK179" s="28"/>
      <c r="AL179" s="26"/>
      <c r="AM179" s="26"/>
      <c r="AN179" s="28"/>
      <c r="AO179" s="26"/>
      <c r="AP179" s="26"/>
      <c r="AQ179" s="28"/>
    </row>
    <row r="180" spans="1:43" x14ac:dyDescent="0.55000000000000004">
      <c r="A180" s="14">
        <v>2</v>
      </c>
      <c r="B180" s="35" t="s">
        <v>214</v>
      </c>
      <c r="C180" s="36"/>
      <c r="D180" s="14"/>
      <c r="E180" s="32">
        <f>'[2]ธันวาคม 63 '!E180</f>
        <v>3093</v>
      </c>
      <c r="F180" s="32"/>
      <c r="G180" s="33"/>
      <c r="H180" s="34">
        <f>'[2]มกราคม 64'!E180</f>
        <v>3280</v>
      </c>
      <c r="I180" s="32">
        <f t="shared" si="128"/>
        <v>187</v>
      </c>
      <c r="J180" s="33">
        <f t="shared" si="129"/>
        <v>935</v>
      </c>
      <c r="K180" s="34">
        <f>'[2]กุมภาพันธ์ 64'!E180</f>
        <v>3517</v>
      </c>
      <c r="L180" s="32">
        <f t="shared" si="130"/>
        <v>237</v>
      </c>
      <c r="M180" s="33">
        <f t="shared" ref="M180:M186" si="151">L180*$M$3</f>
        <v>1185</v>
      </c>
      <c r="N180" s="34">
        <f>'[2]มีนาคม 64'!E180</f>
        <v>3759</v>
      </c>
      <c r="O180" s="32">
        <f t="shared" si="74"/>
        <v>242</v>
      </c>
      <c r="P180" s="33">
        <f t="shared" ref="P180:P186" si="152">O180*$P$3</f>
        <v>1210</v>
      </c>
      <c r="Q180" s="34">
        <f>'[2]เมษายน 64 '!E180</f>
        <v>3759</v>
      </c>
      <c r="R180" s="32">
        <f>Q180-N180</f>
        <v>0</v>
      </c>
      <c r="S180" s="33">
        <f t="shared" ref="S180:S186" si="153">R180*$S$3</f>
        <v>0</v>
      </c>
      <c r="T180" s="34">
        <f>'[2]พฤษภาคม 64'!E180</f>
        <v>3759</v>
      </c>
      <c r="U180" s="32">
        <f>T180-Q180</f>
        <v>0</v>
      </c>
      <c r="V180" s="33">
        <f t="shared" ref="V180:V186" si="154">U180*$P$3</f>
        <v>0</v>
      </c>
      <c r="W180" s="34">
        <f>'[2]มิถุนายน 64 '!E180</f>
        <v>3759</v>
      </c>
      <c r="X180" s="32">
        <f t="shared" ref="X180:X186" si="155">W180-T180</f>
        <v>0</v>
      </c>
      <c r="Y180" s="33">
        <f t="shared" ref="Y180:Y186" si="156">X180*$S$3</f>
        <v>0</v>
      </c>
      <c r="Z180" s="34">
        <f>'[2]กรกฏาคม 64 '!E180</f>
        <v>4018</v>
      </c>
      <c r="AA180" s="32">
        <f t="shared" ref="AA180:AA186" si="157">Z180-W180</f>
        <v>259</v>
      </c>
      <c r="AB180" s="33">
        <f t="shared" ref="AB180:AB186" si="158">AA180*$P$3</f>
        <v>1295</v>
      </c>
      <c r="AC180" s="34">
        <f>'[2]สิงหาคม 64 '!E180</f>
        <v>4176</v>
      </c>
      <c r="AD180" s="32">
        <f t="shared" ref="AD180:AD186" si="159">AC180-Z180</f>
        <v>158</v>
      </c>
      <c r="AE180" s="33">
        <f t="shared" ref="AE180:AE186" si="160">AD180*$S$3</f>
        <v>790</v>
      </c>
      <c r="AF180" s="34">
        <f>'[2]กันยายน 64 '!E180</f>
        <v>4314</v>
      </c>
      <c r="AG180" s="32">
        <f t="shared" ref="AG180:AG186" si="161">AF180-AC180</f>
        <v>138</v>
      </c>
      <c r="AH180" s="33">
        <f t="shared" ref="AH180:AH186" si="162">AG180*$S$3</f>
        <v>690</v>
      </c>
      <c r="AI180" s="34">
        <f>'[2]ตุลาคม 64 '!E180</f>
        <v>4429</v>
      </c>
      <c r="AJ180" s="32">
        <f t="shared" ref="AJ180:AJ186" si="163">AI180-AF180</f>
        <v>115</v>
      </c>
      <c r="AK180" s="33">
        <f t="shared" ref="AK180:AK186" si="164">AJ180*$S$3</f>
        <v>575</v>
      </c>
      <c r="AL180" s="34">
        <f>'[2]พฤศจิกายน 64'!E180</f>
        <v>4613</v>
      </c>
      <c r="AM180" s="32">
        <f t="shared" ref="AM180:AM186" si="165">AL180-AI180</f>
        <v>184</v>
      </c>
      <c r="AN180" s="33">
        <f t="shared" ref="AN180:AN186" si="166">AM180*$S$3</f>
        <v>920</v>
      </c>
      <c r="AO180" s="34">
        <f>'[2]ธันวาคม 64 '!E180</f>
        <v>4802</v>
      </c>
      <c r="AP180" s="32">
        <f t="shared" ref="AP180:AP186" si="167">AO180-AL180</f>
        <v>189</v>
      </c>
      <c r="AQ180" s="33">
        <f t="shared" ref="AQ180:AQ186" si="168">AP180*$S$3</f>
        <v>945</v>
      </c>
    </row>
    <row r="181" spans="1:43" x14ac:dyDescent="0.55000000000000004">
      <c r="A181" s="14">
        <v>6</v>
      </c>
      <c r="B181" s="35" t="s">
        <v>215</v>
      </c>
      <c r="C181" s="36"/>
      <c r="D181" s="31" t="s">
        <v>216</v>
      </c>
      <c r="E181" s="32">
        <f>'[2]ธันวาคม 63 '!E181</f>
        <v>1700</v>
      </c>
      <c r="F181" s="32"/>
      <c r="G181" s="33"/>
      <c r="H181" s="34">
        <f>'[2]มกราคม 64'!E181</f>
        <v>2098</v>
      </c>
      <c r="I181" s="32">
        <f t="shared" si="128"/>
        <v>398</v>
      </c>
      <c r="J181" s="33">
        <f t="shared" si="129"/>
        <v>1990</v>
      </c>
      <c r="K181" s="34">
        <f>'[2]กุมภาพันธ์ 64'!E181</f>
        <v>2475</v>
      </c>
      <c r="L181" s="32">
        <f t="shared" si="130"/>
        <v>377</v>
      </c>
      <c r="M181" s="33">
        <f t="shared" si="151"/>
        <v>1885</v>
      </c>
      <c r="N181" s="34">
        <f>'[2]มีนาคม 64'!E181</f>
        <v>215</v>
      </c>
      <c r="O181" s="51">
        <f>N181+119</f>
        <v>334</v>
      </c>
      <c r="P181" s="33">
        <f t="shared" si="152"/>
        <v>1670</v>
      </c>
      <c r="Q181" s="34">
        <f>'[2]เมษายน 64 '!E181</f>
        <v>637</v>
      </c>
      <c r="R181" s="51">
        <f>Q181+119</f>
        <v>756</v>
      </c>
      <c r="S181" s="33">
        <f t="shared" si="153"/>
        <v>3780</v>
      </c>
      <c r="T181" s="34">
        <f>'[2]พฤษภาคม 64'!E181</f>
        <v>637</v>
      </c>
      <c r="U181" s="32">
        <f t="shared" ref="U181:U186" si="169">T181-Q181</f>
        <v>0</v>
      </c>
      <c r="V181" s="33">
        <f t="shared" si="154"/>
        <v>0</v>
      </c>
      <c r="W181" s="34">
        <f>'[2]มิถุนายน 64 '!E181</f>
        <v>637</v>
      </c>
      <c r="X181" s="32">
        <f t="shared" si="155"/>
        <v>0</v>
      </c>
      <c r="Y181" s="33">
        <f t="shared" si="156"/>
        <v>0</v>
      </c>
      <c r="Z181" s="34">
        <f>'[2]กรกฏาคม 64 '!E181</f>
        <v>637</v>
      </c>
      <c r="AA181" s="32">
        <f t="shared" si="157"/>
        <v>0</v>
      </c>
      <c r="AB181" s="33">
        <f t="shared" si="158"/>
        <v>0</v>
      </c>
      <c r="AC181" s="34">
        <f>'[2]สิงหาคม 64 '!E181</f>
        <v>637</v>
      </c>
      <c r="AD181" s="32">
        <f t="shared" si="159"/>
        <v>0</v>
      </c>
      <c r="AE181" s="33">
        <f t="shared" si="160"/>
        <v>0</v>
      </c>
      <c r="AF181" s="34">
        <f>'[2]กันยายน 64 '!E181</f>
        <v>637</v>
      </c>
      <c r="AG181" s="32">
        <f t="shared" si="161"/>
        <v>0</v>
      </c>
      <c r="AH181" s="33">
        <f t="shared" si="162"/>
        <v>0</v>
      </c>
      <c r="AI181" s="34">
        <f>'[2]ตุลาคม 64 '!E181</f>
        <v>637</v>
      </c>
      <c r="AJ181" s="32">
        <f t="shared" si="163"/>
        <v>0</v>
      </c>
      <c r="AK181" s="33">
        <f t="shared" si="164"/>
        <v>0</v>
      </c>
      <c r="AL181" s="34">
        <f>'[2]พฤศจิกายน 64'!E181</f>
        <v>637</v>
      </c>
      <c r="AM181" s="32">
        <f t="shared" si="165"/>
        <v>0</v>
      </c>
      <c r="AN181" s="33">
        <f t="shared" si="166"/>
        <v>0</v>
      </c>
      <c r="AO181" s="34">
        <f>'[2]ธันวาคม 64 '!E181</f>
        <v>716</v>
      </c>
      <c r="AP181" s="32">
        <f t="shared" si="167"/>
        <v>79</v>
      </c>
      <c r="AQ181" s="33">
        <f t="shared" si="168"/>
        <v>395</v>
      </c>
    </row>
    <row r="182" spans="1:43" x14ac:dyDescent="0.55000000000000004">
      <c r="A182" s="14">
        <v>7</v>
      </c>
      <c r="B182" s="35" t="s">
        <v>217</v>
      </c>
      <c r="C182" s="36"/>
      <c r="D182" s="14">
        <v>1812057502</v>
      </c>
      <c r="E182" s="32">
        <f>'[2]ธันวาคม 63 '!E182</f>
        <v>2629</v>
      </c>
      <c r="F182" s="32"/>
      <c r="G182" s="33"/>
      <c r="H182" s="34">
        <f>'[2]มกราคม 64'!E182</f>
        <v>2809</v>
      </c>
      <c r="I182" s="32">
        <f t="shared" si="128"/>
        <v>180</v>
      </c>
      <c r="J182" s="33">
        <f t="shared" si="129"/>
        <v>900</v>
      </c>
      <c r="K182" s="34">
        <f>'[2]กุมภาพันธ์ 64'!E182</f>
        <v>2986</v>
      </c>
      <c r="L182" s="32">
        <f t="shared" si="130"/>
        <v>177</v>
      </c>
      <c r="M182" s="33">
        <f t="shared" si="151"/>
        <v>885</v>
      </c>
      <c r="N182" s="34">
        <f>'[2]มีนาคม 64'!E182</f>
        <v>3170</v>
      </c>
      <c r="O182" s="32">
        <f t="shared" si="74"/>
        <v>184</v>
      </c>
      <c r="P182" s="33">
        <f t="shared" si="152"/>
        <v>920</v>
      </c>
      <c r="Q182" s="34">
        <f>'[2]เมษายน 64 '!E182</f>
        <v>3376</v>
      </c>
      <c r="R182" s="32">
        <f>Q182-N182</f>
        <v>206</v>
      </c>
      <c r="S182" s="33">
        <f t="shared" si="153"/>
        <v>1030</v>
      </c>
      <c r="T182" s="34">
        <f>'[2]พฤษภาคม 64'!E182</f>
        <v>3602</v>
      </c>
      <c r="U182" s="32">
        <f t="shared" si="169"/>
        <v>226</v>
      </c>
      <c r="V182" s="33">
        <f t="shared" si="154"/>
        <v>1130</v>
      </c>
      <c r="W182" s="34">
        <f>'[2]มิถุนายน 64 '!E182</f>
        <v>3818</v>
      </c>
      <c r="X182" s="32">
        <f t="shared" si="155"/>
        <v>216</v>
      </c>
      <c r="Y182" s="33">
        <f>X182*$S$3</f>
        <v>1080</v>
      </c>
      <c r="Z182" s="34">
        <f>'[2]กรกฏาคม 64 '!E182</f>
        <v>4019</v>
      </c>
      <c r="AA182" s="32">
        <f t="shared" si="157"/>
        <v>201</v>
      </c>
      <c r="AB182" s="33">
        <f t="shared" si="158"/>
        <v>1005</v>
      </c>
      <c r="AC182" s="34">
        <f>'[2]สิงหาคม 64 '!E182</f>
        <v>4253</v>
      </c>
      <c r="AD182" s="32">
        <f t="shared" si="159"/>
        <v>234</v>
      </c>
      <c r="AE182" s="33">
        <f t="shared" si="160"/>
        <v>1170</v>
      </c>
      <c r="AF182" s="34">
        <f>'[2]กันยายน 64 '!E182</f>
        <v>4487</v>
      </c>
      <c r="AG182" s="32">
        <f t="shared" si="161"/>
        <v>234</v>
      </c>
      <c r="AH182" s="33">
        <f t="shared" si="162"/>
        <v>1170</v>
      </c>
      <c r="AI182" s="34">
        <f>'[2]ตุลาคม 64 '!E182</f>
        <v>4666</v>
      </c>
      <c r="AJ182" s="32">
        <f t="shared" si="163"/>
        <v>179</v>
      </c>
      <c r="AK182" s="33">
        <f t="shared" si="164"/>
        <v>895</v>
      </c>
      <c r="AL182" s="34">
        <f>'[2]พฤศจิกายน 64'!E182</f>
        <v>4862</v>
      </c>
      <c r="AM182" s="32">
        <f t="shared" si="165"/>
        <v>196</v>
      </c>
      <c r="AN182" s="33">
        <f t="shared" si="166"/>
        <v>980</v>
      </c>
      <c r="AO182" s="34">
        <f>'[2]ธันวาคม 64 '!E182</f>
        <v>5015</v>
      </c>
      <c r="AP182" s="32">
        <f t="shared" si="167"/>
        <v>153</v>
      </c>
      <c r="AQ182" s="33">
        <f t="shared" si="168"/>
        <v>765</v>
      </c>
    </row>
    <row r="183" spans="1:43" x14ac:dyDescent="0.55000000000000004">
      <c r="A183" s="14">
        <v>9</v>
      </c>
      <c r="B183" s="29" t="s">
        <v>218</v>
      </c>
      <c r="C183" s="30"/>
      <c r="D183" s="14">
        <v>7126677</v>
      </c>
      <c r="E183" s="32">
        <f>'[2]ธันวาคม 63 '!E183</f>
        <v>450</v>
      </c>
      <c r="F183" s="32"/>
      <c r="G183" s="33"/>
      <c r="H183" s="34">
        <f>'[2]มกราคม 64'!E183</f>
        <v>500</v>
      </c>
      <c r="I183" s="32">
        <f t="shared" si="128"/>
        <v>50</v>
      </c>
      <c r="J183" s="33">
        <f t="shared" si="129"/>
        <v>250</v>
      </c>
      <c r="K183" s="34">
        <f>'[2]กุมภาพันธ์ 64'!E183</f>
        <v>547</v>
      </c>
      <c r="L183" s="32">
        <f t="shared" si="130"/>
        <v>47</v>
      </c>
      <c r="M183" s="33">
        <f t="shared" si="151"/>
        <v>235</v>
      </c>
      <c r="N183" s="34">
        <f>'[2]มีนาคม 64'!E183</f>
        <v>595</v>
      </c>
      <c r="O183" s="32">
        <f t="shared" si="74"/>
        <v>48</v>
      </c>
      <c r="P183" s="33">
        <f t="shared" si="152"/>
        <v>240</v>
      </c>
      <c r="Q183" s="34">
        <f>'[2]เมษายน 64 '!E183</f>
        <v>658</v>
      </c>
      <c r="R183" s="32">
        <f>Q183-N183</f>
        <v>63</v>
      </c>
      <c r="S183" s="33">
        <f t="shared" si="153"/>
        <v>315</v>
      </c>
      <c r="T183" s="34">
        <f>'[2]พฤษภาคม 64'!E183</f>
        <v>708</v>
      </c>
      <c r="U183" s="32">
        <f t="shared" si="169"/>
        <v>50</v>
      </c>
      <c r="V183" s="33">
        <f t="shared" si="154"/>
        <v>250</v>
      </c>
      <c r="W183" s="34">
        <f>'[2]มิถุนายน 64 '!E183</f>
        <v>756</v>
      </c>
      <c r="X183" s="32">
        <f t="shared" si="155"/>
        <v>48</v>
      </c>
      <c r="Y183" s="33">
        <f t="shared" si="156"/>
        <v>240</v>
      </c>
      <c r="Z183" s="34">
        <f>'[2]กรกฏาคม 64 '!E183</f>
        <v>800</v>
      </c>
      <c r="AA183" s="32">
        <f t="shared" si="157"/>
        <v>44</v>
      </c>
      <c r="AB183" s="33">
        <f t="shared" si="158"/>
        <v>220</v>
      </c>
      <c r="AC183" s="34">
        <f>'[2]สิงหาคม 64 '!E183</f>
        <v>852</v>
      </c>
      <c r="AD183" s="32">
        <f t="shared" si="159"/>
        <v>52</v>
      </c>
      <c r="AE183" s="33">
        <f t="shared" si="160"/>
        <v>260</v>
      </c>
      <c r="AF183" s="34">
        <f>'[2]กันยายน 64 '!E183</f>
        <v>918</v>
      </c>
      <c r="AG183" s="32">
        <f t="shared" si="161"/>
        <v>66</v>
      </c>
      <c r="AH183" s="33">
        <f t="shared" si="162"/>
        <v>330</v>
      </c>
      <c r="AI183" s="34">
        <f>'[2]ตุลาคม 64 '!E183</f>
        <v>961</v>
      </c>
      <c r="AJ183" s="32">
        <f t="shared" si="163"/>
        <v>43</v>
      </c>
      <c r="AK183" s="33">
        <f t="shared" si="164"/>
        <v>215</v>
      </c>
      <c r="AL183" s="34">
        <f>'[2]พฤศจิกายน 64'!E183</f>
        <v>1008</v>
      </c>
      <c r="AM183" s="32">
        <f t="shared" si="165"/>
        <v>47</v>
      </c>
      <c r="AN183" s="33">
        <f t="shared" si="166"/>
        <v>235</v>
      </c>
      <c r="AO183" s="34">
        <f>'[2]ธันวาคม 64 '!E183</f>
        <v>1051</v>
      </c>
      <c r="AP183" s="32">
        <f t="shared" si="167"/>
        <v>43</v>
      </c>
      <c r="AQ183" s="33">
        <f t="shared" si="168"/>
        <v>215</v>
      </c>
    </row>
    <row r="184" spans="1:43" x14ac:dyDescent="0.55000000000000004">
      <c r="A184" s="14">
        <v>85</v>
      </c>
      <c r="B184" s="29" t="s">
        <v>219</v>
      </c>
      <c r="C184" s="30"/>
      <c r="D184" s="14" t="s">
        <v>32</v>
      </c>
      <c r="E184" s="32">
        <f>'[2]ธันวาคม 63 '!E184</f>
        <v>5422</v>
      </c>
      <c r="F184" s="32"/>
      <c r="G184" s="33"/>
      <c r="H184" s="34">
        <f>'[2]มกราคม 64'!E184</f>
        <v>5427</v>
      </c>
      <c r="I184" s="32">
        <f t="shared" si="128"/>
        <v>5</v>
      </c>
      <c r="J184" s="33">
        <f t="shared" si="129"/>
        <v>25</v>
      </c>
      <c r="K184" s="34">
        <f>'[2]กุมภาพันธ์ 64'!E184</f>
        <v>5433</v>
      </c>
      <c r="L184" s="32">
        <f t="shared" si="130"/>
        <v>6</v>
      </c>
      <c r="M184" s="33">
        <f t="shared" si="151"/>
        <v>30</v>
      </c>
      <c r="N184" s="34">
        <f>'[2]มีนาคม 64'!E184</f>
        <v>5439</v>
      </c>
      <c r="O184" s="32">
        <f t="shared" ref="O184:O248" si="170">N184-K184</f>
        <v>6</v>
      </c>
      <c r="P184" s="33">
        <f t="shared" si="152"/>
        <v>30</v>
      </c>
      <c r="Q184" s="34">
        <f>'[2]เมษายน 64 '!E184</f>
        <v>5441</v>
      </c>
      <c r="R184" s="32">
        <f>Q184-N184</f>
        <v>2</v>
      </c>
      <c r="S184" s="33">
        <f t="shared" si="153"/>
        <v>10</v>
      </c>
      <c r="T184" s="34">
        <f>'[2]พฤษภาคม 64'!E184</f>
        <v>5442</v>
      </c>
      <c r="U184" s="32">
        <f t="shared" si="169"/>
        <v>1</v>
      </c>
      <c r="V184" s="33">
        <f t="shared" si="154"/>
        <v>5</v>
      </c>
      <c r="W184" s="34">
        <f>'[2]มิถุนายน 64 '!E184</f>
        <v>5446</v>
      </c>
      <c r="X184" s="32">
        <f t="shared" si="155"/>
        <v>4</v>
      </c>
      <c r="Y184" s="33">
        <f t="shared" si="156"/>
        <v>20</v>
      </c>
      <c r="Z184" s="34">
        <f>'[2]กรกฏาคม 64 '!E184</f>
        <v>5448</v>
      </c>
      <c r="AA184" s="32">
        <f t="shared" si="157"/>
        <v>2</v>
      </c>
      <c r="AB184" s="33">
        <f t="shared" si="158"/>
        <v>10</v>
      </c>
      <c r="AC184" s="34">
        <f>'[2]สิงหาคม 64 '!E184</f>
        <v>5451</v>
      </c>
      <c r="AD184" s="32">
        <f t="shared" si="159"/>
        <v>3</v>
      </c>
      <c r="AE184" s="33">
        <f t="shared" si="160"/>
        <v>15</v>
      </c>
      <c r="AF184" s="34">
        <f>'[2]กันยายน 64 '!E184</f>
        <v>5457</v>
      </c>
      <c r="AG184" s="32">
        <f t="shared" si="161"/>
        <v>6</v>
      </c>
      <c r="AH184" s="33">
        <f t="shared" si="162"/>
        <v>30</v>
      </c>
      <c r="AI184" s="34">
        <f>'[2]ตุลาคม 64 '!E184</f>
        <v>5464</v>
      </c>
      <c r="AJ184" s="32">
        <f t="shared" si="163"/>
        <v>7</v>
      </c>
      <c r="AK184" s="33">
        <f t="shared" si="164"/>
        <v>35</v>
      </c>
      <c r="AL184" s="34">
        <f>'[2]พฤศจิกายน 64'!E184</f>
        <v>5464</v>
      </c>
      <c r="AM184" s="32">
        <f t="shared" si="165"/>
        <v>0</v>
      </c>
      <c r="AN184" s="33">
        <f t="shared" si="166"/>
        <v>0</v>
      </c>
      <c r="AO184" s="34">
        <f>'[2]ธันวาคม 64 '!E184</f>
        <v>5464</v>
      </c>
      <c r="AP184" s="32">
        <f t="shared" si="167"/>
        <v>0</v>
      </c>
      <c r="AQ184" s="33">
        <f t="shared" si="168"/>
        <v>0</v>
      </c>
    </row>
    <row r="185" spans="1:43" x14ac:dyDescent="0.55000000000000004">
      <c r="A185" s="14">
        <v>86</v>
      </c>
      <c r="B185" s="29" t="s">
        <v>220</v>
      </c>
      <c r="C185" s="30"/>
      <c r="D185" s="14"/>
      <c r="E185" s="32">
        <f>'[2]ธันวาคม 63 '!E185</f>
        <v>4640</v>
      </c>
      <c r="F185" s="32"/>
      <c r="G185" s="33"/>
      <c r="H185" s="34">
        <f>'[2]มกราคม 64'!E185</f>
        <v>4884</v>
      </c>
      <c r="I185" s="32">
        <f t="shared" si="128"/>
        <v>244</v>
      </c>
      <c r="J185" s="33">
        <f t="shared" si="129"/>
        <v>1220</v>
      </c>
      <c r="K185" s="34">
        <f>'[2]กุมภาพันธ์ 64'!E185</f>
        <v>5153</v>
      </c>
      <c r="L185" s="32">
        <f t="shared" si="130"/>
        <v>269</v>
      </c>
      <c r="M185" s="33">
        <f t="shared" si="151"/>
        <v>1345</v>
      </c>
      <c r="N185" s="34">
        <f>'[2]มีนาคม 64'!E185</f>
        <v>5420</v>
      </c>
      <c r="O185" s="32">
        <f t="shared" si="170"/>
        <v>267</v>
      </c>
      <c r="P185" s="33">
        <f t="shared" si="152"/>
        <v>1335</v>
      </c>
      <c r="Q185" s="34">
        <f>'[2]เมษายน 64 '!E185</f>
        <v>5420</v>
      </c>
      <c r="R185" s="32">
        <f>Q185-N185</f>
        <v>0</v>
      </c>
      <c r="S185" s="33">
        <f t="shared" si="153"/>
        <v>0</v>
      </c>
      <c r="T185" s="34">
        <f>'[2]พฤษภาคม 64'!E185</f>
        <v>5745</v>
      </c>
      <c r="U185" s="32">
        <f t="shared" si="169"/>
        <v>325</v>
      </c>
      <c r="V185" s="33">
        <f t="shared" si="154"/>
        <v>1625</v>
      </c>
      <c r="W185" s="34">
        <f>'[2]มิถุนายน 64 '!E185</f>
        <v>6014</v>
      </c>
      <c r="X185" s="32">
        <f t="shared" si="155"/>
        <v>269</v>
      </c>
      <c r="Y185" s="33">
        <f t="shared" si="156"/>
        <v>1345</v>
      </c>
      <c r="Z185" s="34">
        <f>'[2]กรกฏาคม 64 '!E185</f>
        <v>6282</v>
      </c>
      <c r="AA185" s="32">
        <f t="shared" si="157"/>
        <v>268</v>
      </c>
      <c r="AB185" s="33">
        <f t="shared" si="158"/>
        <v>1340</v>
      </c>
      <c r="AC185" s="34">
        <f>'[2]สิงหาคม 64 '!E185</f>
        <v>6552</v>
      </c>
      <c r="AD185" s="32">
        <f t="shared" si="159"/>
        <v>270</v>
      </c>
      <c r="AE185" s="33">
        <f t="shared" si="160"/>
        <v>1350</v>
      </c>
      <c r="AF185" s="34">
        <f>'[2]กันยายน 64 '!E185</f>
        <v>6848</v>
      </c>
      <c r="AG185" s="32">
        <f t="shared" si="161"/>
        <v>296</v>
      </c>
      <c r="AH185" s="33">
        <f t="shared" si="162"/>
        <v>1480</v>
      </c>
      <c r="AI185" s="34">
        <f>'[2]ตุลาคม 64 '!E185</f>
        <v>7081</v>
      </c>
      <c r="AJ185" s="32">
        <f t="shared" si="163"/>
        <v>233</v>
      </c>
      <c r="AK185" s="33">
        <f t="shared" si="164"/>
        <v>1165</v>
      </c>
      <c r="AL185" s="34">
        <f>'[2]พฤศจิกายน 64'!E185</f>
        <v>7355</v>
      </c>
      <c r="AM185" s="32">
        <f t="shared" si="165"/>
        <v>274</v>
      </c>
      <c r="AN185" s="33">
        <f t="shared" si="166"/>
        <v>1370</v>
      </c>
      <c r="AO185" s="34">
        <f>'[2]ธันวาคม 64 '!E185</f>
        <v>7578</v>
      </c>
      <c r="AP185" s="32">
        <f t="shared" si="167"/>
        <v>223</v>
      </c>
      <c r="AQ185" s="33">
        <f t="shared" si="168"/>
        <v>1115</v>
      </c>
    </row>
    <row r="186" spans="1:43" x14ac:dyDescent="0.55000000000000004">
      <c r="A186" s="14">
        <v>87</v>
      </c>
      <c r="B186" s="29" t="s">
        <v>221</v>
      </c>
      <c r="C186" s="30"/>
      <c r="D186" s="14">
        <v>9821777</v>
      </c>
      <c r="E186" s="32">
        <f>'[2]ธันวาคม 63 '!E186</f>
        <v>1490</v>
      </c>
      <c r="F186" s="32"/>
      <c r="G186" s="33"/>
      <c r="H186" s="34">
        <f>'[2]มกราคม 64'!E186</f>
        <v>1490</v>
      </c>
      <c r="I186" s="32">
        <f t="shared" si="128"/>
        <v>0</v>
      </c>
      <c r="J186" s="33">
        <f t="shared" si="129"/>
        <v>0</v>
      </c>
      <c r="K186" s="34">
        <f>'[2]กุมภาพันธ์ 64'!E186</f>
        <v>1490</v>
      </c>
      <c r="L186" s="32">
        <f t="shared" si="130"/>
        <v>0</v>
      </c>
      <c r="M186" s="33">
        <f t="shared" si="151"/>
        <v>0</v>
      </c>
      <c r="N186" s="34">
        <f>'[2]มีนาคม 64'!E186</f>
        <v>1490</v>
      </c>
      <c r="O186" s="32">
        <f t="shared" si="170"/>
        <v>0</v>
      </c>
      <c r="P186" s="33">
        <f t="shared" si="152"/>
        <v>0</v>
      </c>
      <c r="Q186" s="34">
        <f>'[2]เมษายน 64 '!E186</f>
        <v>1490</v>
      </c>
      <c r="R186" s="32">
        <f>Q186-N186</f>
        <v>0</v>
      </c>
      <c r="S186" s="33">
        <f t="shared" si="153"/>
        <v>0</v>
      </c>
      <c r="T186" s="34">
        <f>'[2]พฤษภาคม 64'!E186</f>
        <v>1490</v>
      </c>
      <c r="U186" s="32">
        <f t="shared" si="169"/>
        <v>0</v>
      </c>
      <c r="V186" s="33">
        <f t="shared" si="154"/>
        <v>0</v>
      </c>
      <c r="W186" s="34">
        <f>'[2]มิถุนายน 64 '!E186</f>
        <v>1490</v>
      </c>
      <c r="X186" s="32">
        <f t="shared" si="155"/>
        <v>0</v>
      </c>
      <c r="Y186" s="33">
        <f t="shared" si="156"/>
        <v>0</v>
      </c>
      <c r="Z186" s="34">
        <f>'[2]กรกฏาคม 64 '!E186</f>
        <v>1490</v>
      </c>
      <c r="AA186" s="32">
        <f t="shared" si="157"/>
        <v>0</v>
      </c>
      <c r="AB186" s="33">
        <f t="shared" si="158"/>
        <v>0</v>
      </c>
      <c r="AC186" s="34">
        <f>'[2]สิงหาคม 64 '!E186</f>
        <v>1490</v>
      </c>
      <c r="AD186" s="32">
        <f t="shared" si="159"/>
        <v>0</v>
      </c>
      <c r="AE186" s="33">
        <f t="shared" si="160"/>
        <v>0</v>
      </c>
      <c r="AF186" s="34">
        <f>'[2]กันยายน 64 '!E186</f>
        <v>1490</v>
      </c>
      <c r="AG186" s="32">
        <f t="shared" si="161"/>
        <v>0</v>
      </c>
      <c r="AH186" s="33">
        <f t="shared" si="162"/>
        <v>0</v>
      </c>
      <c r="AI186" s="34">
        <f>'[2]ตุลาคม 64 '!E186</f>
        <v>1490</v>
      </c>
      <c r="AJ186" s="32">
        <f t="shared" si="163"/>
        <v>0</v>
      </c>
      <c r="AK186" s="33">
        <f t="shared" si="164"/>
        <v>0</v>
      </c>
      <c r="AL186" s="34">
        <f>'[2]พฤศจิกายน 64'!E186</f>
        <v>1490</v>
      </c>
      <c r="AM186" s="32">
        <f t="shared" si="165"/>
        <v>0</v>
      </c>
      <c r="AN186" s="33">
        <f t="shared" si="166"/>
        <v>0</v>
      </c>
      <c r="AO186" s="34">
        <f>'[2]ธันวาคม 64 '!E186</f>
        <v>1490</v>
      </c>
      <c r="AP186" s="32">
        <f t="shared" si="167"/>
        <v>0</v>
      </c>
      <c r="AQ186" s="33">
        <f t="shared" si="168"/>
        <v>0</v>
      </c>
    </row>
    <row r="187" spans="1:43" ht="23.4" x14ac:dyDescent="0.6">
      <c r="A187" s="18" t="s">
        <v>222</v>
      </c>
      <c r="B187" s="19"/>
      <c r="C187" s="20"/>
      <c r="D187" s="19"/>
      <c r="E187" s="21"/>
      <c r="F187" s="22"/>
      <c r="G187" s="23"/>
      <c r="H187" s="21"/>
      <c r="I187" s="22"/>
      <c r="J187" s="23"/>
      <c r="K187" s="21"/>
      <c r="L187" s="22"/>
      <c r="M187" s="23"/>
      <c r="N187" s="21"/>
      <c r="O187" s="22"/>
      <c r="P187" s="23"/>
      <c r="Q187" s="21"/>
      <c r="R187" s="22"/>
      <c r="S187" s="23"/>
      <c r="T187" s="21"/>
      <c r="U187" s="22"/>
      <c r="V187" s="23"/>
      <c r="W187" s="21"/>
      <c r="X187" s="22"/>
      <c r="Y187" s="23"/>
      <c r="Z187" s="21"/>
      <c r="AA187" s="22"/>
      <c r="AB187" s="23"/>
      <c r="AC187" s="21"/>
      <c r="AD187" s="22"/>
      <c r="AE187" s="23"/>
      <c r="AF187" s="21"/>
      <c r="AG187" s="22"/>
      <c r="AH187" s="23"/>
      <c r="AI187" s="21"/>
      <c r="AJ187" s="22"/>
      <c r="AK187" s="23"/>
      <c r="AL187" s="21"/>
      <c r="AM187" s="22"/>
      <c r="AN187" s="23"/>
      <c r="AO187" s="21"/>
      <c r="AP187" s="22"/>
      <c r="AQ187" s="23"/>
    </row>
    <row r="188" spans="1:43" x14ac:dyDescent="0.55000000000000004">
      <c r="A188" s="45" t="s">
        <v>223</v>
      </c>
      <c r="B188" s="46"/>
      <c r="C188" s="47"/>
      <c r="D188" s="48"/>
      <c r="E188" s="26"/>
      <c r="F188" s="26"/>
      <c r="G188" s="28"/>
      <c r="H188" s="26"/>
      <c r="I188" s="26"/>
      <c r="J188" s="28"/>
      <c r="K188" s="26"/>
      <c r="L188" s="26"/>
      <c r="M188" s="28"/>
      <c r="N188" s="26"/>
      <c r="O188" s="26"/>
      <c r="P188" s="28"/>
      <c r="Q188" s="26"/>
      <c r="R188" s="26"/>
      <c r="S188" s="28"/>
      <c r="T188" s="26"/>
      <c r="U188" s="26"/>
      <c r="V188" s="28"/>
      <c r="W188" s="26"/>
      <c r="X188" s="26"/>
      <c r="Y188" s="28"/>
      <c r="Z188" s="26"/>
      <c r="AA188" s="26"/>
      <c r="AB188" s="28"/>
      <c r="AC188" s="26"/>
      <c r="AD188" s="26"/>
      <c r="AE188" s="28"/>
      <c r="AF188" s="26"/>
      <c r="AG188" s="26"/>
      <c r="AH188" s="28"/>
      <c r="AI188" s="26"/>
      <c r="AJ188" s="26"/>
      <c r="AK188" s="28"/>
      <c r="AL188" s="26"/>
      <c r="AM188" s="26"/>
      <c r="AN188" s="28"/>
      <c r="AO188" s="26"/>
      <c r="AP188" s="26"/>
      <c r="AQ188" s="28"/>
    </row>
    <row r="189" spans="1:43" x14ac:dyDescent="0.55000000000000004">
      <c r="A189" s="43"/>
      <c r="B189" s="35" t="s">
        <v>159</v>
      </c>
      <c r="C189" s="53"/>
      <c r="D189" s="50" t="s">
        <v>224</v>
      </c>
      <c r="E189" s="32">
        <f>'[2]ธันวาคม 63 '!E190</f>
        <v>0</v>
      </c>
      <c r="F189" s="32"/>
      <c r="G189" s="33"/>
      <c r="H189" s="34">
        <f>'[2]มกราคม 64'!E188</f>
        <v>0</v>
      </c>
      <c r="I189" s="32">
        <f>H189-E189</f>
        <v>0</v>
      </c>
      <c r="J189" s="33">
        <f>I189*$J$3</f>
        <v>0</v>
      </c>
      <c r="K189" s="34">
        <f>'[2]กุมภาพันธ์ 64'!E189</f>
        <v>0</v>
      </c>
      <c r="L189" s="32">
        <f>K189-H189</f>
        <v>0</v>
      </c>
      <c r="M189" s="33">
        <f>L189*$M$3</f>
        <v>0</v>
      </c>
      <c r="N189" s="34">
        <f>'[2]มีนาคม 64'!E189</f>
        <v>0</v>
      </c>
      <c r="O189" s="32">
        <f>N189-K189</f>
        <v>0</v>
      </c>
      <c r="P189" s="33">
        <f>O189*$P$3</f>
        <v>0</v>
      </c>
      <c r="Q189" s="34">
        <f>'[2]เมษายน 64 '!E189</f>
        <v>210</v>
      </c>
      <c r="R189" s="32">
        <f>Q189-N189</f>
        <v>210</v>
      </c>
      <c r="S189" s="33">
        <f>R189*$S$3</f>
        <v>1050</v>
      </c>
      <c r="T189" s="34">
        <f>'[2]พฤษภาคม 64'!E189</f>
        <v>210</v>
      </c>
      <c r="U189" s="32">
        <f>T189-Q189</f>
        <v>0</v>
      </c>
      <c r="V189" s="33">
        <f>U189*$P$3</f>
        <v>0</v>
      </c>
      <c r="W189" s="34">
        <f>'[2]มิถุนายน 64 '!E189</f>
        <v>210</v>
      </c>
      <c r="X189" s="32">
        <f>W189-T189</f>
        <v>0</v>
      </c>
      <c r="Y189" s="33">
        <f>X189*$S$3</f>
        <v>0</v>
      </c>
      <c r="Z189" s="34">
        <f>'[2]กรกฏาคม 64 '!E189</f>
        <v>210</v>
      </c>
      <c r="AA189" s="32">
        <f>Z189-W189</f>
        <v>0</v>
      </c>
      <c r="AB189" s="33">
        <f>AA189*$P$3</f>
        <v>0</v>
      </c>
      <c r="AC189" s="34">
        <f>'[2]สิงหาคม 64 '!E189</f>
        <v>210</v>
      </c>
      <c r="AD189" s="32">
        <f>AC189-Z189</f>
        <v>0</v>
      </c>
      <c r="AE189" s="33">
        <f>AD189*$S$3</f>
        <v>0</v>
      </c>
      <c r="AF189" s="34">
        <f>'[2]กันยายน 64 '!E189</f>
        <v>210</v>
      </c>
      <c r="AG189" s="32">
        <f>AF189-AC189</f>
        <v>0</v>
      </c>
      <c r="AH189" s="33">
        <f>AG189*$S$3</f>
        <v>0</v>
      </c>
      <c r="AI189" s="34">
        <f>'[2]ตุลาคม 64 '!E189</f>
        <v>210</v>
      </c>
      <c r="AJ189" s="32">
        <f>AI189-AF189</f>
        <v>0</v>
      </c>
      <c r="AK189" s="33">
        <f>AJ189*$S$3</f>
        <v>0</v>
      </c>
      <c r="AL189" s="34">
        <f>'[2]พฤศจิกายน 64'!E189</f>
        <v>210</v>
      </c>
      <c r="AM189" s="32">
        <f>AL189-AI189</f>
        <v>0</v>
      </c>
      <c r="AN189" s="33">
        <f>AM189*$S$3</f>
        <v>0</v>
      </c>
      <c r="AO189" s="34">
        <f>'[2]ธันวาคม 64 '!E189</f>
        <v>210</v>
      </c>
      <c r="AP189" s="32">
        <f>AO189-AL189</f>
        <v>0</v>
      </c>
      <c r="AQ189" s="33">
        <f>AP189*$S$3</f>
        <v>0</v>
      </c>
    </row>
    <row r="190" spans="1:43" x14ac:dyDescent="0.55000000000000004">
      <c r="A190" s="44">
        <v>88</v>
      </c>
      <c r="B190" s="49" t="s">
        <v>225</v>
      </c>
      <c r="C190" s="42"/>
      <c r="D190" s="43"/>
      <c r="E190" s="32">
        <f>'[2]ธันวาคม 63 '!E191</f>
        <v>25093</v>
      </c>
      <c r="F190" s="32"/>
      <c r="G190" s="33"/>
      <c r="H190" s="34">
        <f>'[2]มกราคม 64'!E190</f>
        <v>25241</v>
      </c>
      <c r="I190" s="32">
        <f t="shared" si="128"/>
        <v>148</v>
      </c>
      <c r="J190" s="33">
        <f t="shared" si="129"/>
        <v>740</v>
      </c>
      <c r="K190" s="34">
        <f>'[2]กุมภาพันธ์ 64'!E190</f>
        <v>25425</v>
      </c>
      <c r="L190" s="32">
        <f t="shared" si="130"/>
        <v>184</v>
      </c>
      <c r="M190" s="33">
        <f>L190*$M$3</f>
        <v>920</v>
      </c>
      <c r="N190" s="34">
        <f>'[2]มีนาคม 64'!E190</f>
        <v>25870</v>
      </c>
      <c r="O190" s="32">
        <f t="shared" si="170"/>
        <v>445</v>
      </c>
      <c r="P190" s="33">
        <f>O190*$P$3</f>
        <v>2225</v>
      </c>
      <c r="Q190" s="34">
        <f>'[2]เมษายน 64 '!E190</f>
        <v>25870</v>
      </c>
      <c r="R190" s="32">
        <f>Q190-N190</f>
        <v>0</v>
      </c>
      <c r="S190" s="33">
        <f>R190*$S$3</f>
        <v>0</v>
      </c>
      <c r="T190" s="34">
        <f>'[2]พฤษภาคม 64'!E190</f>
        <v>25870</v>
      </c>
      <c r="U190" s="32">
        <f>T190-Q190</f>
        <v>0</v>
      </c>
      <c r="V190" s="33">
        <f>U190*$P$3</f>
        <v>0</v>
      </c>
      <c r="W190" s="34">
        <f>'[2]มิถุนายน 64 '!E190</f>
        <v>25870</v>
      </c>
      <c r="X190" s="32">
        <f>W190-T190</f>
        <v>0</v>
      </c>
      <c r="Y190" s="33">
        <f>X190*$S$3</f>
        <v>0</v>
      </c>
      <c r="Z190" s="34">
        <f>'[2]กรกฏาคม 64 '!E190</f>
        <v>25870</v>
      </c>
      <c r="AA190" s="32">
        <f>Z190-W190</f>
        <v>0</v>
      </c>
      <c r="AB190" s="33">
        <f>AA190*$P$3</f>
        <v>0</v>
      </c>
      <c r="AC190" s="34">
        <f>'[2]สิงหาคม 64 '!E190</f>
        <v>25870</v>
      </c>
      <c r="AD190" s="32">
        <f>AC190-Z190</f>
        <v>0</v>
      </c>
      <c r="AE190" s="33">
        <f>AD190*$S$3</f>
        <v>0</v>
      </c>
      <c r="AF190" s="34">
        <f>'[2]กันยายน 64 '!E190</f>
        <v>25870</v>
      </c>
      <c r="AG190" s="32">
        <f>AF190-AC190</f>
        <v>0</v>
      </c>
      <c r="AH190" s="33">
        <f>AG190*$S$3</f>
        <v>0</v>
      </c>
      <c r="AI190" s="34">
        <f>'[2]ตุลาคม 64 '!E190</f>
        <v>25870</v>
      </c>
      <c r="AJ190" s="32">
        <f>AI190-AF190</f>
        <v>0</v>
      </c>
      <c r="AK190" s="33">
        <f>AJ190*$S$3</f>
        <v>0</v>
      </c>
      <c r="AL190" s="34">
        <f>'[2]พฤศจิกายน 64'!E190</f>
        <v>25870</v>
      </c>
      <c r="AM190" s="32">
        <f>AL190-AI190</f>
        <v>0</v>
      </c>
      <c r="AN190" s="33">
        <f>AM190*$S$3</f>
        <v>0</v>
      </c>
      <c r="AO190" s="34">
        <f>'[2]ธันวาคม 64 '!E190</f>
        <v>25870</v>
      </c>
      <c r="AP190" s="32">
        <f>AO190-AL190</f>
        <v>0</v>
      </c>
      <c r="AQ190" s="33">
        <f>AP190*$S$3</f>
        <v>0</v>
      </c>
    </row>
    <row r="191" spans="1:43" x14ac:dyDescent="0.55000000000000004">
      <c r="A191" s="14">
        <v>89</v>
      </c>
      <c r="B191" s="49" t="s">
        <v>226</v>
      </c>
      <c r="C191" s="42"/>
      <c r="D191" s="43" t="s">
        <v>32</v>
      </c>
      <c r="E191" s="32">
        <f>'[2]ธันวาคม 63 '!E192</f>
        <v>4364</v>
      </c>
      <c r="F191" s="32"/>
      <c r="G191" s="33"/>
      <c r="H191" s="34">
        <f>'[2]มกราคม 64'!E191</f>
        <v>4383</v>
      </c>
      <c r="I191" s="32">
        <f t="shared" si="128"/>
        <v>19</v>
      </c>
      <c r="J191" s="33">
        <f t="shared" si="129"/>
        <v>95</v>
      </c>
      <c r="K191" s="34">
        <f>'[2]กุมภาพันธ์ 64'!E191</f>
        <v>4433</v>
      </c>
      <c r="L191" s="32">
        <f t="shared" si="130"/>
        <v>50</v>
      </c>
      <c r="M191" s="33">
        <f>L191*$M$3</f>
        <v>250</v>
      </c>
      <c r="N191" s="34">
        <f>'[2]มีนาคม 64'!E191</f>
        <v>4482</v>
      </c>
      <c r="O191" s="32">
        <f t="shared" si="170"/>
        <v>49</v>
      </c>
      <c r="P191" s="33">
        <f>O191*$P$3</f>
        <v>245</v>
      </c>
      <c r="Q191" s="34">
        <f>'[2]เมษายน 64 '!E191</f>
        <v>4529</v>
      </c>
      <c r="R191" s="32">
        <f>Q191-N191</f>
        <v>47</v>
      </c>
      <c r="S191" s="33">
        <f>R191*$S$3</f>
        <v>235</v>
      </c>
      <c r="T191" s="34">
        <f>'[2]พฤษภาคม 64'!E191</f>
        <v>4529</v>
      </c>
      <c r="U191" s="32">
        <f>T191-Q191</f>
        <v>0</v>
      </c>
      <c r="V191" s="33">
        <f>U191*$P$3</f>
        <v>0</v>
      </c>
      <c r="W191" s="34">
        <f>'[2]มิถุนายน 64 '!E191</f>
        <v>4626</v>
      </c>
      <c r="X191" s="32">
        <f>W191-T191</f>
        <v>97</v>
      </c>
      <c r="Y191" s="33">
        <f>X191*$S$3</f>
        <v>485</v>
      </c>
      <c r="Z191" s="34">
        <f>'[2]กรกฏาคม 64 '!E191</f>
        <v>4673</v>
      </c>
      <c r="AA191" s="32">
        <f>Z191-W191</f>
        <v>47</v>
      </c>
      <c r="AB191" s="33">
        <f>AA191*$P$3</f>
        <v>235</v>
      </c>
      <c r="AC191" s="34">
        <f>'[2]สิงหาคม 64 '!E191</f>
        <v>4706</v>
      </c>
      <c r="AD191" s="32">
        <f>AC191-Z191</f>
        <v>33</v>
      </c>
      <c r="AE191" s="33">
        <f>AD191*$S$3</f>
        <v>165</v>
      </c>
      <c r="AF191" s="34">
        <f>'[2]กันยายน 64 '!E191</f>
        <v>4771</v>
      </c>
      <c r="AG191" s="32">
        <f>AF191-AC191</f>
        <v>65</v>
      </c>
      <c r="AH191" s="33">
        <f>AG191*$S$3</f>
        <v>325</v>
      </c>
      <c r="AI191" s="34">
        <f>'[2]ตุลาคม 64 '!E191</f>
        <v>4771</v>
      </c>
      <c r="AJ191" s="32">
        <f>AI191-AF191</f>
        <v>0</v>
      </c>
      <c r="AK191" s="33">
        <f>AJ191*$S$3</f>
        <v>0</v>
      </c>
      <c r="AL191" s="34">
        <f>'[2]พฤศจิกายน 64'!E191</f>
        <v>4841</v>
      </c>
      <c r="AM191" s="32">
        <f>AL191-AI191</f>
        <v>70</v>
      </c>
      <c r="AN191" s="33">
        <f>AM191*$S$3</f>
        <v>350</v>
      </c>
      <c r="AO191" s="34">
        <f>'[2]ธันวาคม 64 '!E191</f>
        <v>4841</v>
      </c>
      <c r="AP191" s="32">
        <f>AO191-AL191</f>
        <v>0</v>
      </c>
      <c r="AQ191" s="33">
        <f>AP191*$S$3</f>
        <v>0</v>
      </c>
    </row>
    <row r="192" spans="1:43" ht="23.4" x14ac:dyDescent="0.6">
      <c r="A192" s="69" t="s">
        <v>227</v>
      </c>
      <c r="B192" s="61"/>
      <c r="C192" s="62"/>
      <c r="D192" s="63"/>
      <c r="E192" s="21"/>
      <c r="F192" s="22"/>
      <c r="G192" s="23"/>
      <c r="H192" s="21"/>
      <c r="I192" s="22"/>
      <c r="J192" s="23"/>
      <c r="K192" s="21"/>
      <c r="L192" s="22"/>
      <c r="M192" s="23"/>
      <c r="N192" s="21"/>
      <c r="O192" s="22"/>
      <c r="P192" s="23"/>
      <c r="Q192" s="21"/>
      <c r="R192" s="22"/>
      <c r="S192" s="23"/>
      <c r="T192" s="21"/>
      <c r="U192" s="22"/>
      <c r="V192" s="23"/>
      <c r="W192" s="21"/>
      <c r="X192" s="22"/>
      <c r="Y192" s="23"/>
      <c r="Z192" s="21"/>
      <c r="AA192" s="22"/>
      <c r="AB192" s="23"/>
      <c r="AC192" s="21"/>
      <c r="AD192" s="22"/>
      <c r="AE192" s="23"/>
      <c r="AF192" s="21"/>
      <c r="AG192" s="22"/>
      <c r="AH192" s="23"/>
      <c r="AI192" s="21"/>
      <c r="AJ192" s="22"/>
      <c r="AK192" s="23"/>
      <c r="AL192" s="21"/>
      <c r="AM192" s="22"/>
      <c r="AN192" s="23"/>
      <c r="AO192" s="21"/>
      <c r="AP192" s="22"/>
      <c r="AQ192" s="23"/>
    </row>
    <row r="193" spans="1:43" x14ac:dyDescent="0.55000000000000004">
      <c r="A193" s="45" t="s">
        <v>228</v>
      </c>
      <c r="B193" s="46"/>
      <c r="C193" s="47"/>
      <c r="D193" s="48"/>
      <c r="E193" s="26"/>
      <c r="F193" s="26"/>
      <c r="G193" s="28"/>
      <c r="H193" s="26"/>
      <c r="I193" s="26"/>
      <c r="J193" s="28"/>
      <c r="K193" s="26"/>
      <c r="L193" s="26"/>
      <c r="M193" s="28"/>
      <c r="N193" s="26"/>
      <c r="O193" s="26"/>
      <c r="P193" s="28"/>
      <c r="Q193" s="26"/>
      <c r="R193" s="26"/>
      <c r="S193" s="28"/>
      <c r="T193" s="26"/>
      <c r="U193" s="26"/>
      <c r="V193" s="28"/>
      <c r="W193" s="26"/>
      <c r="X193" s="26"/>
      <c r="Y193" s="28"/>
      <c r="Z193" s="26"/>
      <c r="AA193" s="26"/>
      <c r="AB193" s="28"/>
      <c r="AC193" s="26"/>
      <c r="AD193" s="26"/>
      <c r="AE193" s="28"/>
      <c r="AF193" s="26"/>
      <c r="AG193" s="26"/>
      <c r="AH193" s="28"/>
      <c r="AI193" s="26"/>
      <c r="AJ193" s="26"/>
      <c r="AK193" s="28"/>
      <c r="AL193" s="26"/>
      <c r="AM193" s="26"/>
      <c r="AN193" s="28"/>
      <c r="AO193" s="26"/>
      <c r="AP193" s="26"/>
      <c r="AQ193" s="28"/>
    </row>
    <row r="194" spans="1:43" x14ac:dyDescent="0.55000000000000004">
      <c r="A194" s="43">
        <v>104</v>
      </c>
      <c r="B194" s="49" t="s">
        <v>229</v>
      </c>
      <c r="C194" s="42"/>
      <c r="D194" s="43">
        <v>8037508</v>
      </c>
      <c r="E194" s="32">
        <f>'[2]ธันวาคม 63 '!E195</f>
        <v>590</v>
      </c>
      <c r="F194" s="32"/>
      <c r="G194" s="33"/>
      <c r="H194" s="34">
        <f>'[2]มกราคม 64'!E195</f>
        <v>644</v>
      </c>
      <c r="I194" s="32">
        <f t="shared" si="128"/>
        <v>54</v>
      </c>
      <c r="J194" s="33">
        <f t="shared" si="129"/>
        <v>270</v>
      </c>
      <c r="K194" s="34">
        <f>'[2]กุมภาพันธ์ 64'!E194</f>
        <v>719</v>
      </c>
      <c r="L194" s="32">
        <f t="shared" si="130"/>
        <v>75</v>
      </c>
      <c r="M194" s="33">
        <f>L194*$M$3</f>
        <v>375</v>
      </c>
      <c r="N194" s="34">
        <f>'[2]มีนาคม 64'!E194</f>
        <v>753</v>
      </c>
      <c r="O194" s="32">
        <f t="shared" si="170"/>
        <v>34</v>
      </c>
      <c r="P194" s="33">
        <f>O194*$P$3</f>
        <v>170</v>
      </c>
      <c r="Q194" s="34">
        <f>'[2]เมษายน 64 '!E194</f>
        <v>795</v>
      </c>
      <c r="R194" s="32">
        <f>Q194-N194</f>
        <v>42</v>
      </c>
      <c r="S194" s="33">
        <f>R194*$S$3</f>
        <v>210</v>
      </c>
      <c r="T194" s="34">
        <f>'[2]พฤษภาคม 64'!E194</f>
        <v>846</v>
      </c>
      <c r="U194" s="32">
        <f>T194-Q194</f>
        <v>51</v>
      </c>
      <c r="V194" s="33">
        <f>U194*$P$3</f>
        <v>255</v>
      </c>
      <c r="W194" s="34">
        <f>'[2]มิถุนายน 64 '!E194</f>
        <v>892</v>
      </c>
      <c r="X194" s="32">
        <f>W194-T194</f>
        <v>46</v>
      </c>
      <c r="Y194" s="33">
        <f>X194*$S$3</f>
        <v>230</v>
      </c>
      <c r="Z194" s="34">
        <f>'[2]กรกฏาคม 64 '!E194</f>
        <v>934</v>
      </c>
      <c r="AA194" s="32">
        <f>Z194-W194</f>
        <v>42</v>
      </c>
      <c r="AB194" s="33">
        <f>AA194*$P$3</f>
        <v>210</v>
      </c>
      <c r="AC194" s="34">
        <f>'[2]สิงหาคม 64 '!E194</f>
        <v>978</v>
      </c>
      <c r="AD194" s="32">
        <f>AC194-Z194</f>
        <v>44</v>
      </c>
      <c r="AE194" s="33">
        <f>AD194*$S$3</f>
        <v>220</v>
      </c>
      <c r="AF194" s="34">
        <f>'[2]กันยายน 64 '!E194</f>
        <v>1030</v>
      </c>
      <c r="AG194" s="32">
        <f>AF194-AC194</f>
        <v>52</v>
      </c>
      <c r="AH194" s="33">
        <f>AG194*$S$3</f>
        <v>260</v>
      </c>
      <c r="AI194" s="34">
        <f>'[2]ตุลาคม 64 '!E194</f>
        <v>1071</v>
      </c>
      <c r="AJ194" s="32">
        <f>AI194-AF194</f>
        <v>41</v>
      </c>
      <c r="AK194" s="33">
        <f>AJ194*$S$3</f>
        <v>205</v>
      </c>
      <c r="AL194" s="34">
        <f>'[2]พฤศจิกายน 64'!E194</f>
        <v>1115</v>
      </c>
      <c r="AM194" s="32">
        <f>AL194-AI194</f>
        <v>44</v>
      </c>
      <c r="AN194" s="33">
        <f>AM194*$S$3</f>
        <v>220</v>
      </c>
      <c r="AO194" s="34">
        <f>'[2]ธันวาคม 64 '!E194</f>
        <v>1151</v>
      </c>
      <c r="AP194" s="32">
        <f>AO194-AL194</f>
        <v>36</v>
      </c>
      <c r="AQ194" s="33">
        <f>AP194*$S$3</f>
        <v>180</v>
      </c>
    </row>
    <row r="195" spans="1:43" x14ac:dyDescent="0.55000000000000004">
      <c r="A195" s="43">
        <v>105</v>
      </c>
      <c r="B195" s="49" t="s">
        <v>230</v>
      </c>
      <c r="C195" s="42"/>
      <c r="D195" s="43"/>
      <c r="E195" s="32">
        <f>'[2]ธันวาคม 63 '!E196</f>
        <v>143</v>
      </c>
      <c r="F195" s="32"/>
      <c r="G195" s="33"/>
      <c r="H195" s="34">
        <f>'[2]มกราคม 64'!E196</f>
        <v>143</v>
      </c>
      <c r="I195" s="32">
        <f t="shared" si="128"/>
        <v>0</v>
      </c>
      <c r="J195" s="33">
        <f t="shared" si="129"/>
        <v>0</v>
      </c>
      <c r="K195" s="34">
        <f>'[2]กุมภาพันธ์ 64'!E195</f>
        <v>159</v>
      </c>
      <c r="L195" s="32">
        <f t="shared" si="130"/>
        <v>16</v>
      </c>
      <c r="M195" s="33">
        <f>L195*$M$3</f>
        <v>80</v>
      </c>
      <c r="N195" s="34">
        <f>'[2]มีนาคม 64'!E195</f>
        <v>177</v>
      </c>
      <c r="O195" s="32">
        <f t="shared" si="170"/>
        <v>18</v>
      </c>
      <c r="P195" s="33">
        <f>O195*$P$3</f>
        <v>90</v>
      </c>
      <c r="Q195" s="34">
        <f>'[2]เมษายน 64 '!E195</f>
        <v>177</v>
      </c>
      <c r="R195" s="32">
        <f>Q195-N195</f>
        <v>0</v>
      </c>
      <c r="S195" s="33">
        <f>R195*$S$3</f>
        <v>0</v>
      </c>
      <c r="T195" s="34">
        <f>'[2]พฤษภาคม 64'!E195</f>
        <v>177</v>
      </c>
      <c r="U195" s="32">
        <f>T195-Q195</f>
        <v>0</v>
      </c>
      <c r="V195" s="33">
        <f>U195*$P$3</f>
        <v>0</v>
      </c>
      <c r="W195" s="34">
        <f>'[2]มิถุนายน 64 '!E195</f>
        <v>177</v>
      </c>
      <c r="X195" s="32">
        <f>W195-T195</f>
        <v>0</v>
      </c>
      <c r="Y195" s="33">
        <f>X195*$S$3</f>
        <v>0</v>
      </c>
      <c r="Z195" s="34">
        <f>'[2]กรกฏาคม 64 '!E195</f>
        <v>177</v>
      </c>
      <c r="AA195" s="32">
        <f>Z195-W195</f>
        <v>0</v>
      </c>
      <c r="AB195" s="33">
        <f>AA195*$P$3</f>
        <v>0</v>
      </c>
      <c r="AC195" s="34">
        <f>'[2]สิงหาคม 64 '!E195</f>
        <v>177</v>
      </c>
      <c r="AD195" s="32">
        <f>AC195-Z195</f>
        <v>0</v>
      </c>
      <c r="AE195" s="33">
        <f>AD195*$S$3</f>
        <v>0</v>
      </c>
      <c r="AF195" s="34">
        <f>'[2]กันยายน 64 '!E195</f>
        <v>191</v>
      </c>
      <c r="AG195" s="32">
        <f>AF195-AC195</f>
        <v>14</v>
      </c>
      <c r="AH195" s="33">
        <f>AG195*$S$3</f>
        <v>70</v>
      </c>
      <c r="AI195" s="34">
        <f>'[2]ตุลาคม 64 '!E195</f>
        <v>205</v>
      </c>
      <c r="AJ195" s="32">
        <f>AI195-AF195</f>
        <v>14</v>
      </c>
      <c r="AK195" s="33">
        <f>AJ195*$S$3</f>
        <v>70</v>
      </c>
      <c r="AL195" s="34">
        <f>'[2]พฤศจิกายน 64'!E195</f>
        <v>205</v>
      </c>
      <c r="AM195" s="32">
        <f>AL195-AI195</f>
        <v>0</v>
      </c>
      <c r="AN195" s="33">
        <f>AM195*$S$3</f>
        <v>0</v>
      </c>
      <c r="AO195" s="34">
        <f>'[2]ธันวาคม 64 '!E195</f>
        <v>205</v>
      </c>
      <c r="AP195" s="32">
        <f>AO195-AL195</f>
        <v>0</v>
      </c>
      <c r="AQ195" s="33">
        <f>AP195*$S$3</f>
        <v>0</v>
      </c>
    </row>
    <row r="196" spans="1:43" ht="23.4" x14ac:dyDescent="0.6">
      <c r="A196" s="70" t="s">
        <v>231</v>
      </c>
      <c r="B196" s="61"/>
      <c r="C196" s="62"/>
      <c r="D196" s="63"/>
      <c r="E196" s="21"/>
      <c r="F196" s="22"/>
      <c r="G196" s="23"/>
      <c r="H196" s="21"/>
      <c r="I196" s="22"/>
      <c r="J196" s="23"/>
      <c r="K196" s="21"/>
      <c r="L196" s="22"/>
      <c r="M196" s="23"/>
      <c r="N196" s="21"/>
      <c r="O196" s="22"/>
      <c r="P196" s="23"/>
      <c r="Q196" s="21"/>
      <c r="R196" s="22"/>
      <c r="S196" s="23"/>
      <c r="T196" s="21"/>
      <c r="U196" s="22"/>
      <c r="V196" s="23"/>
      <c r="W196" s="21"/>
      <c r="X196" s="22"/>
      <c r="Y196" s="23"/>
      <c r="Z196" s="21"/>
      <c r="AA196" s="22"/>
      <c r="AB196" s="23"/>
      <c r="AC196" s="21"/>
      <c r="AD196" s="22"/>
      <c r="AE196" s="23"/>
      <c r="AF196" s="21"/>
      <c r="AG196" s="22"/>
      <c r="AH196" s="23"/>
      <c r="AI196" s="21"/>
      <c r="AJ196" s="22"/>
      <c r="AK196" s="23"/>
      <c r="AL196" s="21"/>
      <c r="AM196" s="22"/>
      <c r="AN196" s="23"/>
      <c r="AO196" s="21"/>
      <c r="AP196" s="22"/>
      <c r="AQ196" s="23"/>
    </row>
    <row r="197" spans="1:43" x14ac:dyDescent="0.55000000000000004">
      <c r="A197" s="24" t="s">
        <v>232</v>
      </c>
      <c r="B197" s="25"/>
      <c r="C197" s="26"/>
      <c r="D197" s="27"/>
      <c r="E197" s="26"/>
      <c r="F197" s="26"/>
      <c r="G197" s="28"/>
      <c r="H197" s="26"/>
      <c r="I197" s="26"/>
      <c r="J197" s="28"/>
      <c r="K197" s="26"/>
      <c r="L197" s="26"/>
      <c r="M197" s="28"/>
      <c r="N197" s="26"/>
      <c r="O197" s="26"/>
      <c r="P197" s="28"/>
      <c r="Q197" s="26"/>
      <c r="R197" s="26"/>
      <c r="S197" s="28"/>
      <c r="T197" s="26"/>
      <c r="U197" s="26"/>
      <c r="V197" s="28"/>
      <c r="W197" s="26"/>
      <c r="X197" s="26"/>
      <c r="Y197" s="28"/>
      <c r="Z197" s="26"/>
      <c r="AA197" s="26"/>
      <c r="AB197" s="28"/>
      <c r="AC197" s="26"/>
      <c r="AD197" s="26"/>
      <c r="AE197" s="28"/>
      <c r="AF197" s="26"/>
      <c r="AG197" s="26"/>
      <c r="AH197" s="28"/>
      <c r="AI197" s="26"/>
      <c r="AJ197" s="26"/>
      <c r="AK197" s="28"/>
      <c r="AL197" s="26"/>
      <c r="AM197" s="26"/>
      <c r="AN197" s="28"/>
      <c r="AO197" s="26"/>
      <c r="AP197" s="26"/>
      <c r="AQ197" s="28"/>
    </row>
    <row r="198" spans="1:43" x14ac:dyDescent="0.55000000000000004">
      <c r="A198" s="14">
        <v>100</v>
      </c>
      <c r="B198" s="35" t="s">
        <v>233</v>
      </c>
      <c r="C198" s="36"/>
      <c r="D198" s="14"/>
      <c r="E198" s="32">
        <f>'[2]ธันวาคม 63 '!E199</f>
        <v>7490</v>
      </c>
      <c r="F198" s="32"/>
      <c r="G198" s="33"/>
      <c r="H198" s="34">
        <f>'[2]มกราคม 64'!E199</f>
        <v>7562</v>
      </c>
      <c r="I198" s="32">
        <f t="shared" si="128"/>
        <v>72</v>
      </c>
      <c r="J198" s="33">
        <f t="shared" si="129"/>
        <v>360</v>
      </c>
      <c r="K198" s="34">
        <f>'[2]กุมภาพันธ์ 64'!E198</f>
        <v>7661</v>
      </c>
      <c r="L198" s="32">
        <f t="shared" si="130"/>
        <v>99</v>
      </c>
      <c r="M198" s="33">
        <f>L198*$M$3</f>
        <v>495</v>
      </c>
      <c r="N198" s="34">
        <f>'[2]มีนาคม 64'!E198</f>
        <v>7753</v>
      </c>
      <c r="O198" s="32">
        <f t="shared" si="170"/>
        <v>92</v>
      </c>
      <c r="P198" s="33">
        <f>O198*$P$3</f>
        <v>460</v>
      </c>
      <c r="Q198" s="34">
        <f>'[2]เมษายน 64 '!E198</f>
        <v>7753</v>
      </c>
      <c r="R198" s="32">
        <f t="shared" ref="R198:R199" si="171">Q198-N198</f>
        <v>0</v>
      </c>
      <c r="S198" s="33">
        <f t="shared" ref="S198:S201" si="172">R198*$S$3</f>
        <v>0</v>
      </c>
      <c r="T198" s="34">
        <f>'[2]พฤษภาคม 64'!E198</f>
        <v>7753</v>
      </c>
      <c r="U198" s="32">
        <f>T198-Q198</f>
        <v>0</v>
      </c>
      <c r="V198" s="33">
        <f>U198*$P$3</f>
        <v>0</v>
      </c>
      <c r="W198" s="34">
        <f>'[2]มิถุนายน 64 '!E198</f>
        <v>7753</v>
      </c>
      <c r="X198" s="32">
        <f>W198-T198</f>
        <v>0</v>
      </c>
      <c r="Y198" s="33">
        <f>X198*$S$3</f>
        <v>0</v>
      </c>
      <c r="Z198" s="34">
        <f>'[2]กรกฏาคม 64 '!E198</f>
        <v>7753</v>
      </c>
      <c r="AA198" s="32">
        <f>Z198-W198</f>
        <v>0</v>
      </c>
      <c r="AB198" s="33">
        <f>AA198*$P$3</f>
        <v>0</v>
      </c>
      <c r="AC198" s="34">
        <f>'[2]สิงหาคม 64 '!E198</f>
        <v>7801</v>
      </c>
      <c r="AD198" s="32">
        <f>AC198-Z198</f>
        <v>48</v>
      </c>
      <c r="AE198" s="33">
        <f>AD198*$S$3</f>
        <v>240</v>
      </c>
      <c r="AF198" s="34">
        <f>'[2]กันยายน 64 '!E198</f>
        <v>7840</v>
      </c>
      <c r="AG198" s="32">
        <f>AF198-AC198</f>
        <v>39</v>
      </c>
      <c r="AH198" s="33">
        <f>AG198*$S$3</f>
        <v>195</v>
      </c>
      <c r="AI198" s="34">
        <f>'[2]ตุลาคม 64 '!E198</f>
        <v>7860</v>
      </c>
      <c r="AJ198" s="32">
        <f>AI198-AF198</f>
        <v>20</v>
      </c>
      <c r="AK198" s="33">
        <f>AJ198*$S$3</f>
        <v>100</v>
      </c>
      <c r="AL198" s="34">
        <f>'[2]พฤศจิกายน 64'!E198</f>
        <v>7860</v>
      </c>
      <c r="AM198" s="32">
        <f>AL198-AI198</f>
        <v>0</v>
      </c>
      <c r="AN198" s="33">
        <f>AM198*$S$3</f>
        <v>0</v>
      </c>
      <c r="AO198" s="34">
        <f>'[2]ธันวาคม 64 '!E198</f>
        <v>7860</v>
      </c>
      <c r="AP198" s="32">
        <f>AO198-AL198</f>
        <v>0</v>
      </c>
      <c r="AQ198" s="33">
        <f>AP198*$S$3</f>
        <v>0</v>
      </c>
    </row>
    <row r="199" spans="1:43" x14ac:dyDescent="0.55000000000000004">
      <c r="A199" s="14">
        <v>101</v>
      </c>
      <c r="B199" s="35" t="s">
        <v>233</v>
      </c>
      <c r="C199" s="36"/>
      <c r="D199" s="14"/>
      <c r="E199" s="32">
        <f>'[2]ธันวาคม 63 '!E200</f>
        <v>9280</v>
      </c>
      <c r="F199" s="32"/>
      <c r="G199" s="33"/>
      <c r="H199" s="34">
        <f>'[2]มกราคม 64'!E200</f>
        <v>9280</v>
      </c>
      <c r="I199" s="32">
        <f t="shared" si="128"/>
        <v>0</v>
      </c>
      <c r="J199" s="33">
        <f t="shared" si="129"/>
        <v>0</v>
      </c>
      <c r="K199" s="34">
        <f>'[2]กุมภาพันธ์ 64'!E199</f>
        <v>9370</v>
      </c>
      <c r="L199" s="32">
        <f t="shared" si="130"/>
        <v>90</v>
      </c>
      <c r="M199" s="33">
        <f>L199*$M$3</f>
        <v>450</v>
      </c>
      <c r="N199" s="34">
        <f>'[2]มีนาคม 64'!E199</f>
        <v>9464</v>
      </c>
      <c r="O199" s="32">
        <f t="shared" si="170"/>
        <v>94</v>
      </c>
      <c r="P199" s="33">
        <f>O199*$P$3</f>
        <v>470</v>
      </c>
      <c r="Q199" s="34">
        <f>'[2]เมษายน 64 '!E199</f>
        <v>9494</v>
      </c>
      <c r="R199" s="32">
        <f t="shared" si="171"/>
        <v>30</v>
      </c>
      <c r="S199" s="33">
        <f t="shared" si="172"/>
        <v>150</v>
      </c>
      <c r="T199" s="34">
        <f>'[2]พฤษภาคม 64'!E199</f>
        <v>9464</v>
      </c>
      <c r="U199" s="32">
        <f>T199-Q199</f>
        <v>-30</v>
      </c>
      <c r="V199" s="33">
        <f>U199*$P$3</f>
        <v>-150</v>
      </c>
      <c r="W199" s="34">
        <f>'[2]มิถุนายน 64 '!E199</f>
        <v>9464</v>
      </c>
      <c r="X199" s="32">
        <f>W199-T199</f>
        <v>0</v>
      </c>
      <c r="Y199" s="33">
        <f>X199*$S$3</f>
        <v>0</v>
      </c>
      <c r="Z199" s="34">
        <f>'[2]กรกฏาคม 64 '!E199</f>
        <v>9464</v>
      </c>
      <c r="AA199" s="32">
        <f>Z199-W199</f>
        <v>0</v>
      </c>
      <c r="AB199" s="33">
        <f>AA199*$P$3</f>
        <v>0</v>
      </c>
      <c r="AC199" s="34">
        <f>'[2]สิงหาคม 64 '!E199</f>
        <v>9464</v>
      </c>
      <c r="AD199" s="32">
        <f>AC199-Z199</f>
        <v>0</v>
      </c>
      <c r="AE199" s="33">
        <f>AD199*$S$3</f>
        <v>0</v>
      </c>
      <c r="AF199" s="34">
        <f>'[2]กันยายน 64 '!E199</f>
        <v>9464</v>
      </c>
      <c r="AG199" s="32">
        <f>AF199-AC199</f>
        <v>0</v>
      </c>
      <c r="AH199" s="33">
        <f>AG199*$S$3</f>
        <v>0</v>
      </c>
      <c r="AI199" s="34">
        <f>'[2]ตุลาคม 64 '!E199</f>
        <v>9464</v>
      </c>
      <c r="AJ199" s="32">
        <f>AI199-AF199</f>
        <v>0</v>
      </c>
      <c r="AK199" s="33">
        <f>AJ199*$S$3</f>
        <v>0</v>
      </c>
      <c r="AL199" s="34">
        <f>'[2]พฤศจิกายน 64'!E199</f>
        <v>9464</v>
      </c>
      <c r="AM199" s="32">
        <f>AL199-AI199</f>
        <v>0</v>
      </c>
      <c r="AN199" s="33">
        <f>AM199*$S$3</f>
        <v>0</v>
      </c>
      <c r="AO199" s="34">
        <f>'[2]ธันวาคม 64 '!E199</f>
        <v>9464</v>
      </c>
      <c r="AP199" s="32">
        <f>AO199-AL199</f>
        <v>0</v>
      </c>
      <c r="AQ199" s="33">
        <f>AP199*$S$3</f>
        <v>0</v>
      </c>
    </row>
    <row r="200" spans="1:43" x14ac:dyDescent="0.55000000000000004">
      <c r="A200" s="14">
        <v>102</v>
      </c>
      <c r="B200" s="35" t="s">
        <v>234</v>
      </c>
      <c r="C200" s="36"/>
      <c r="D200" s="14"/>
      <c r="E200" s="32">
        <f>'[2]ธันวาคม 63 '!E201</f>
        <v>8017</v>
      </c>
      <c r="F200" s="32"/>
      <c r="G200" s="33"/>
      <c r="H200" s="34">
        <f>'[2]มกราคม 64'!E201</f>
        <v>8032</v>
      </c>
      <c r="I200" s="32">
        <f t="shared" si="128"/>
        <v>15</v>
      </c>
      <c r="J200" s="33">
        <f t="shared" si="129"/>
        <v>75</v>
      </c>
      <c r="K200" s="34">
        <f>'[2]กุมภาพันธ์ 64'!E200</f>
        <v>8061</v>
      </c>
      <c r="L200" s="32">
        <f t="shared" si="130"/>
        <v>29</v>
      </c>
      <c r="M200" s="33">
        <f>L200*$M$3</f>
        <v>145</v>
      </c>
      <c r="N200" s="34">
        <f>'[2]มีนาคม 64'!E200</f>
        <v>8095</v>
      </c>
      <c r="O200" s="32">
        <f t="shared" si="170"/>
        <v>34</v>
      </c>
      <c r="P200" s="33">
        <f>O200*$P$3</f>
        <v>170</v>
      </c>
      <c r="Q200" s="34">
        <f>'[2]เมษายน 64 '!E200</f>
        <v>8104</v>
      </c>
      <c r="R200" s="32">
        <f>Q200-N200</f>
        <v>9</v>
      </c>
      <c r="S200" s="33">
        <f>R200*$S$3</f>
        <v>45</v>
      </c>
      <c r="T200" s="34">
        <f>'[2]พฤษภาคม 64'!E200</f>
        <v>8106</v>
      </c>
      <c r="U200" s="32">
        <f>T200-Q200</f>
        <v>2</v>
      </c>
      <c r="V200" s="33">
        <f>U200*$P$3</f>
        <v>10</v>
      </c>
      <c r="W200" s="34">
        <f>'[2]มิถุนายน 64 '!E200</f>
        <v>8108</v>
      </c>
      <c r="X200" s="32">
        <f>W200-T200</f>
        <v>2</v>
      </c>
      <c r="Y200" s="33">
        <f>X200*$S$3</f>
        <v>10</v>
      </c>
      <c r="Z200" s="34">
        <f>'[2]กรกฏาคม 64 '!E200</f>
        <v>8115</v>
      </c>
      <c r="AA200" s="32">
        <f>Z200-W200</f>
        <v>7</v>
      </c>
      <c r="AB200" s="33">
        <f>AA200*$P$3</f>
        <v>35</v>
      </c>
      <c r="AC200" s="34">
        <f>'[2]สิงหาคม 64 '!E200</f>
        <v>8123</v>
      </c>
      <c r="AD200" s="32">
        <f>AC200-Z200</f>
        <v>8</v>
      </c>
      <c r="AE200" s="33">
        <f>AD200*$S$3</f>
        <v>40</v>
      </c>
      <c r="AF200" s="34">
        <f>'[2]กันยายน 64 '!E200</f>
        <v>8135</v>
      </c>
      <c r="AG200" s="32">
        <f>AF200-AC200</f>
        <v>12</v>
      </c>
      <c r="AH200" s="33">
        <f>AG200*$S$3</f>
        <v>60</v>
      </c>
      <c r="AI200" s="34">
        <f>'[2]ตุลาคม 64 '!E200</f>
        <v>8135</v>
      </c>
      <c r="AJ200" s="32">
        <f>AI200-AF200</f>
        <v>0</v>
      </c>
      <c r="AK200" s="33">
        <f>AJ200*$S$3</f>
        <v>0</v>
      </c>
      <c r="AL200" s="34">
        <f>'[2]พฤศจิกายน 64'!E200</f>
        <v>8135</v>
      </c>
      <c r="AM200" s="32">
        <f>AL200-AI200</f>
        <v>0</v>
      </c>
      <c r="AN200" s="33">
        <f>AM200*$S$3</f>
        <v>0</v>
      </c>
      <c r="AO200" s="34">
        <f>'[2]ธันวาคม 64 '!E200</f>
        <v>8158</v>
      </c>
      <c r="AP200" s="32">
        <f>AO200-AL200</f>
        <v>23</v>
      </c>
      <c r="AQ200" s="33">
        <f>AP200*$S$3</f>
        <v>115</v>
      </c>
    </row>
    <row r="201" spans="1:43" x14ac:dyDescent="0.55000000000000004">
      <c r="A201" s="14">
        <v>103</v>
      </c>
      <c r="B201" s="35" t="s">
        <v>235</v>
      </c>
      <c r="C201" s="36"/>
      <c r="D201" s="14"/>
      <c r="E201" s="32">
        <f>'[2]ธันวาคม 63 '!E202</f>
        <v>1151</v>
      </c>
      <c r="F201" s="32"/>
      <c r="G201" s="33"/>
      <c r="H201" s="34">
        <f>'[2]มกราคม 64'!E202</f>
        <v>1151</v>
      </c>
      <c r="I201" s="32">
        <f t="shared" si="128"/>
        <v>0</v>
      </c>
      <c r="J201" s="33">
        <f t="shared" si="129"/>
        <v>0</v>
      </c>
      <c r="K201" s="34">
        <f>'[2]กุมภาพันธ์ 64'!E201</f>
        <v>1222</v>
      </c>
      <c r="L201" s="32">
        <f t="shared" si="130"/>
        <v>71</v>
      </c>
      <c r="M201" s="33">
        <f>L201*$M$3</f>
        <v>355</v>
      </c>
      <c r="N201" s="34">
        <f>'[2]มีนาคม 64'!E201</f>
        <v>1331</v>
      </c>
      <c r="O201" s="32">
        <f t="shared" si="170"/>
        <v>109</v>
      </c>
      <c r="P201" s="33">
        <f>O201*$P$3</f>
        <v>545</v>
      </c>
      <c r="Q201" s="34">
        <f>'[2]เมษายน 64 '!E201</f>
        <v>1331</v>
      </c>
      <c r="R201" s="32">
        <f t="shared" ref="R201" si="173">Q201-N201</f>
        <v>0</v>
      </c>
      <c r="S201" s="33">
        <f t="shared" si="172"/>
        <v>0</v>
      </c>
      <c r="T201" s="34">
        <f>'[2]พฤษภาคม 64'!E201</f>
        <v>1331</v>
      </c>
      <c r="U201" s="32">
        <f>T201-Q201</f>
        <v>0</v>
      </c>
      <c r="V201" s="33">
        <f>U201*$P$3</f>
        <v>0</v>
      </c>
      <c r="W201" s="34">
        <f>'[2]มิถุนายน 64 '!E201</f>
        <v>1331</v>
      </c>
      <c r="X201" s="32">
        <f>W201-T201</f>
        <v>0</v>
      </c>
      <c r="Y201" s="33">
        <f>X201*$S$3</f>
        <v>0</v>
      </c>
      <c r="Z201" s="34">
        <f>'[2]กรกฏาคม 64 '!E201</f>
        <v>1331</v>
      </c>
      <c r="AA201" s="32">
        <f>Z201-W201</f>
        <v>0</v>
      </c>
      <c r="AB201" s="33">
        <f>AA201*$P$3</f>
        <v>0</v>
      </c>
      <c r="AC201" s="34">
        <f>'[2]สิงหาคม 64 '!E201</f>
        <v>1331</v>
      </c>
      <c r="AD201" s="32">
        <f>AC201-Z201</f>
        <v>0</v>
      </c>
      <c r="AE201" s="33">
        <f>AD201*$S$3</f>
        <v>0</v>
      </c>
      <c r="AF201" s="34">
        <f>'[2]กันยายน 64 '!E201</f>
        <v>1331</v>
      </c>
      <c r="AG201" s="32">
        <f>AF201-AC201</f>
        <v>0</v>
      </c>
      <c r="AH201" s="33">
        <f>AG201*$S$3</f>
        <v>0</v>
      </c>
      <c r="AI201" s="34">
        <f>'[2]ตุลาคม 64 '!E201</f>
        <v>1331</v>
      </c>
      <c r="AJ201" s="32">
        <f>AI201-AF201</f>
        <v>0</v>
      </c>
      <c r="AK201" s="33">
        <f>AJ201*$S$3</f>
        <v>0</v>
      </c>
      <c r="AL201" s="34">
        <f>'[2]พฤศจิกายน 64'!E201</f>
        <v>1331</v>
      </c>
      <c r="AM201" s="32">
        <f>AL201-AI201</f>
        <v>0</v>
      </c>
      <c r="AN201" s="33">
        <f>AM201*$S$3</f>
        <v>0</v>
      </c>
      <c r="AO201" s="34">
        <f>'[2]ธันวาคม 64 '!E201</f>
        <v>1331</v>
      </c>
      <c r="AP201" s="32">
        <f>AO201-AL201</f>
        <v>0</v>
      </c>
      <c r="AQ201" s="33">
        <f>AP201*$S$3</f>
        <v>0</v>
      </c>
    </row>
    <row r="202" spans="1:43" ht="23.4" x14ac:dyDescent="0.6">
      <c r="A202" s="70" t="s">
        <v>236</v>
      </c>
      <c r="B202" s="61"/>
      <c r="C202" s="62"/>
      <c r="D202" s="63"/>
      <c r="E202" s="21"/>
      <c r="F202" s="22"/>
      <c r="G202" s="23"/>
      <c r="H202" s="21"/>
      <c r="I202" s="22"/>
      <c r="J202" s="23"/>
      <c r="K202" s="21"/>
      <c r="L202" s="22"/>
      <c r="M202" s="23"/>
      <c r="N202" s="21"/>
      <c r="O202" s="22"/>
      <c r="P202" s="23"/>
      <c r="Q202" s="21"/>
      <c r="R202" s="22"/>
      <c r="S202" s="23"/>
      <c r="T202" s="21"/>
      <c r="U202" s="22"/>
      <c r="V202" s="23"/>
      <c r="W202" s="21"/>
      <c r="X202" s="22"/>
      <c r="Y202" s="23"/>
      <c r="Z202" s="21"/>
      <c r="AA202" s="22"/>
      <c r="AB202" s="23"/>
      <c r="AC202" s="21"/>
      <c r="AD202" s="22"/>
      <c r="AE202" s="23"/>
      <c r="AF202" s="21"/>
      <c r="AG202" s="22"/>
      <c r="AH202" s="23"/>
      <c r="AI202" s="21"/>
      <c r="AJ202" s="22"/>
      <c r="AK202" s="23"/>
      <c r="AL202" s="21"/>
      <c r="AM202" s="22"/>
      <c r="AN202" s="23"/>
      <c r="AO202" s="21"/>
      <c r="AP202" s="22"/>
      <c r="AQ202" s="23"/>
    </row>
    <row r="203" spans="1:43" x14ac:dyDescent="0.55000000000000004">
      <c r="A203" s="24" t="s">
        <v>237</v>
      </c>
      <c r="B203" s="25"/>
      <c r="C203" s="26"/>
      <c r="D203" s="27"/>
      <c r="E203" s="26"/>
      <c r="F203" s="26"/>
      <c r="G203" s="28"/>
      <c r="H203" s="26"/>
      <c r="I203" s="26"/>
      <c r="J203" s="28"/>
      <c r="K203" s="26"/>
      <c r="L203" s="26"/>
      <c r="M203" s="28"/>
      <c r="N203" s="26"/>
      <c r="O203" s="26"/>
      <c r="P203" s="28"/>
      <c r="Q203" s="26"/>
      <c r="R203" s="26"/>
      <c r="S203" s="28"/>
      <c r="T203" s="26"/>
      <c r="U203" s="26"/>
      <c r="V203" s="28"/>
      <c r="W203" s="26"/>
      <c r="X203" s="26"/>
      <c r="Y203" s="28"/>
      <c r="Z203" s="26"/>
      <c r="AA203" s="26"/>
      <c r="AB203" s="28"/>
      <c r="AC203" s="26"/>
      <c r="AD203" s="26"/>
      <c r="AE203" s="28"/>
      <c r="AF203" s="26"/>
      <c r="AG203" s="26"/>
      <c r="AH203" s="28"/>
      <c r="AI203" s="26"/>
      <c r="AJ203" s="26"/>
      <c r="AK203" s="28"/>
      <c r="AL203" s="26"/>
      <c r="AM203" s="26"/>
      <c r="AN203" s="28"/>
      <c r="AO203" s="26"/>
      <c r="AP203" s="26"/>
      <c r="AQ203" s="28"/>
    </row>
    <row r="204" spans="1:43" x14ac:dyDescent="0.55000000000000004">
      <c r="A204" s="14">
        <v>78</v>
      </c>
      <c r="B204" s="29" t="s">
        <v>238</v>
      </c>
      <c r="C204" s="30"/>
      <c r="D204" s="14" t="s">
        <v>32</v>
      </c>
      <c r="E204" s="32">
        <f>'[2]ธันวาคม 63 '!E205</f>
        <v>1265</v>
      </c>
      <c r="F204" s="32"/>
      <c r="G204" s="33"/>
      <c r="H204" s="34">
        <f>'[2]มกราคม 64'!E205</f>
        <v>1368</v>
      </c>
      <c r="I204" s="32">
        <f t="shared" si="128"/>
        <v>103</v>
      </c>
      <c r="J204" s="33">
        <f t="shared" si="129"/>
        <v>515</v>
      </c>
      <c r="K204" s="34">
        <f>'[2]กุมภาพันธ์ 64'!E204</f>
        <v>1473</v>
      </c>
      <c r="L204" s="32">
        <f t="shared" si="130"/>
        <v>105</v>
      </c>
      <c r="M204" s="33">
        <f>L204*$M$3</f>
        <v>525</v>
      </c>
      <c r="N204" s="34">
        <f>'[2]มีนาคม 64'!E204</f>
        <v>1473</v>
      </c>
      <c r="O204" s="32">
        <f t="shared" si="170"/>
        <v>0</v>
      </c>
      <c r="P204" s="33">
        <f>O204*$P$3</f>
        <v>0</v>
      </c>
      <c r="Q204" s="34">
        <f>'[2]เมษายน 64 '!E204</f>
        <v>1619</v>
      </c>
      <c r="R204" s="32">
        <f>Q204-N204</f>
        <v>146</v>
      </c>
      <c r="S204" s="33">
        <f>R204*$S$3</f>
        <v>730</v>
      </c>
      <c r="T204" s="34">
        <f>'[2]พฤษภาคม 64'!E204</f>
        <v>1700</v>
      </c>
      <c r="U204" s="32">
        <f>T204-Q204</f>
        <v>81</v>
      </c>
      <c r="V204" s="33">
        <f>U204*$P$3</f>
        <v>405</v>
      </c>
      <c r="W204" s="34">
        <f>'[2]มิถุนายน 64 '!E204</f>
        <v>1784</v>
      </c>
      <c r="X204" s="32">
        <f>W204-T204</f>
        <v>84</v>
      </c>
      <c r="Y204" s="33">
        <f>X204*$S$3</f>
        <v>420</v>
      </c>
      <c r="Z204" s="34">
        <f>'[2]กรกฏาคม 64 '!E204</f>
        <v>1855</v>
      </c>
      <c r="AA204" s="32">
        <f>Z204-W204</f>
        <v>71</v>
      </c>
      <c r="AB204" s="33">
        <f>AA204*$P$3</f>
        <v>355</v>
      </c>
      <c r="AC204" s="34">
        <f>'[2]สิงหาคม 64 '!E204</f>
        <v>1922</v>
      </c>
      <c r="AD204" s="32">
        <f>AC204-Z204</f>
        <v>67</v>
      </c>
      <c r="AE204" s="33">
        <f>AD204*$S$3</f>
        <v>335</v>
      </c>
      <c r="AF204" s="34">
        <f>'[2]กันยายน 64 '!E204</f>
        <v>2004</v>
      </c>
      <c r="AG204" s="32">
        <f>AF204-AC204</f>
        <v>82</v>
      </c>
      <c r="AH204" s="33">
        <f>AG204*$S$3</f>
        <v>410</v>
      </c>
      <c r="AI204" s="34">
        <f>'[2]ตุลาคม 64 '!E204</f>
        <v>2086</v>
      </c>
      <c r="AJ204" s="32">
        <f>AI204-AF204</f>
        <v>82</v>
      </c>
      <c r="AK204" s="33">
        <f>AJ204*$S$3</f>
        <v>410</v>
      </c>
      <c r="AL204" s="34">
        <f>'[2]พฤศจิกายน 64'!E204</f>
        <v>2181</v>
      </c>
      <c r="AM204" s="32">
        <f>AL204-AI204</f>
        <v>95</v>
      </c>
      <c r="AN204" s="33">
        <f>AM204*$S$3</f>
        <v>475</v>
      </c>
      <c r="AO204" s="34">
        <f>'[2]ธันวาคม 64 '!E204</f>
        <v>2255</v>
      </c>
      <c r="AP204" s="32">
        <f>AO204-AL204</f>
        <v>74</v>
      </c>
      <c r="AQ204" s="33">
        <f>AP204*$S$3</f>
        <v>370</v>
      </c>
    </row>
    <row r="205" spans="1:43" x14ac:dyDescent="0.55000000000000004">
      <c r="A205" s="14">
        <v>65</v>
      </c>
      <c r="B205" s="35" t="s">
        <v>239</v>
      </c>
      <c r="C205" s="36"/>
      <c r="D205" s="14">
        <v>7001985</v>
      </c>
      <c r="E205" s="32">
        <f>'[2]ธันวาคม 63 '!E206</f>
        <v>18324</v>
      </c>
      <c r="F205" s="32"/>
      <c r="G205" s="33"/>
      <c r="H205" s="34">
        <f>'[2]มกราคม 64'!E206</f>
        <v>18324</v>
      </c>
      <c r="I205" s="32">
        <f t="shared" si="128"/>
        <v>0</v>
      </c>
      <c r="J205" s="33">
        <f t="shared" si="129"/>
        <v>0</v>
      </c>
      <c r="K205" s="34">
        <f>'[2]กุมภาพันธ์ 64'!E205</f>
        <v>19052</v>
      </c>
      <c r="L205" s="32">
        <f t="shared" si="130"/>
        <v>728</v>
      </c>
      <c r="M205" s="33">
        <f>L205*$M$3</f>
        <v>3640</v>
      </c>
      <c r="N205" s="34">
        <f>'[2]มีนาคม 64'!E205</f>
        <v>19627</v>
      </c>
      <c r="O205" s="32">
        <f t="shared" si="170"/>
        <v>575</v>
      </c>
      <c r="P205" s="33">
        <f>O205*$P$3</f>
        <v>2875</v>
      </c>
      <c r="Q205" s="34">
        <f>'[2]เมษายน 64 '!E205</f>
        <v>19697</v>
      </c>
      <c r="R205" s="32">
        <f>Q205-N205</f>
        <v>70</v>
      </c>
      <c r="S205" s="33">
        <f>R205*$S$3</f>
        <v>350</v>
      </c>
      <c r="T205" s="34">
        <f>'[2]พฤษภาคม 64'!E205</f>
        <v>19721</v>
      </c>
      <c r="U205" s="32">
        <f>T205-Q205</f>
        <v>24</v>
      </c>
      <c r="V205" s="33">
        <f>U205*$P$3</f>
        <v>120</v>
      </c>
      <c r="W205" s="34">
        <f>'[2]มิถุนายน 64 '!E205</f>
        <v>19745</v>
      </c>
      <c r="X205" s="32">
        <f>W205-T205</f>
        <v>24</v>
      </c>
      <c r="Y205" s="33">
        <f>X205*$S$3</f>
        <v>120</v>
      </c>
      <c r="Z205" s="34">
        <f>'[2]กรกฏาคม 64 '!E205</f>
        <v>19769</v>
      </c>
      <c r="AA205" s="32">
        <f>Z205-W205</f>
        <v>24</v>
      </c>
      <c r="AB205" s="33">
        <f>AA205*$P$3</f>
        <v>120</v>
      </c>
      <c r="AC205" s="34">
        <f>'[2]สิงหาคม 64 '!E205</f>
        <v>20436</v>
      </c>
      <c r="AD205" s="32">
        <f>AC205-Z205</f>
        <v>667</v>
      </c>
      <c r="AE205" s="33">
        <f>AD205*$S$3</f>
        <v>3335</v>
      </c>
      <c r="AF205" s="34">
        <f>'[2]กันยายน 64 '!E205</f>
        <v>21523</v>
      </c>
      <c r="AG205" s="32">
        <f>AF205-AC205</f>
        <v>1087</v>
      </c>
      <c r="AH205" s="33">
        <f>AG205*$S$3</f>
        <v>5435</v>
      </c>
      <c r="AI205" s="34">
        <f>'[2]ตุลาคม 64 '!E205</f>
        <v>22297</v>
      </c>
      <c r="AJ205" s="32">
        <f>AI205-AF205</f>
        <v>774</v>
      </c>
      <c r="AK205" s="33">
        <f>AJ205*$S$3</f>
        <v>3870</v>
      </c>
      <c r="AL205" s="34">
        <f>'[2]พฤศจิกายน 64'!E205</f>
        <v>23075</v>
      </c>
      <c r="AM205" s="32">
        <f>AL205-AI205</f>
        <v>778</v>
      </c>
      <c r="AN205" s="33">
        <f>AM205*$S$3</f>
        <v>3890</v>
      </c>
      <c r="AO205" s="34">
        <f>'[2]ธันวาคม 64 '!E205</f>
        <v>23654</v>
      </c>
      <c r="AP205" s="32">
        <f>AO205-AL205</f>
        <v>579</v>
      </c>
      <c r="AQ205" s="33">
        <f>AP205*$S$3</f>
        <v>2895</v>
      </c>
    </row>
    <row r="206" spans="1:43" x14ac:dyDescent="0.55000000000000004">
      <c r="A206" s="24" t="s">
        <v>240</v>
      </c>
      <c r="B206" s="25"/>
      <c r="C206" s="26"/>
      <c r="D206" s="27"/>
      <c r="E206" s="26"/>
      <c r="F206" s="26"/>
      <c r="G206" s="28"/>
      <c r="H206" s="26"/>
      <c r="I206" s="26"/>
      <c r="J206" s="28"/>
      <c r="K206" s="26"/>
      <c r="L206" s="26"/>
      <c r="M206" s="28"/>
      <c r="N206" s="26"/>
      <c r="O206" s="26"/>
      <c r="P206" s="28"/>
      <c r="Q206" s="26"/>
      <c r="R206" s="26"/>
      <c r="S206" s="28"/>
      <c r="T206" s="26"/>
      <c r="U206" s="26"/>
      <c r="V206" s="28"/>
      <c r="W206" s="26"/>
      <c r="X206" s="26"/>
      <c r="Y206" s="28"/>
      <c r="Z206" s="26"/>
      <c r="AA206" s="26"/>
      <c r="AB206" s="28"/>
      <c r="AC206" s="26"/>
      <c r="AD206" s="26"/>
      <c r="AE206" s="28"/>
      <c r="AF206" s="26"/>
      <c r="AG206" s="26"/>
      <c r="AH206" s="28"/>
      <c r="AI206" s="26"/>
      <c r="AJ206" s="26"/>
      <c r="AK206" s="28"/>
      <c r="AL206" s="26"/>
      <c r="AM206" s="26"/>
      <c r="AN206" s="28"/>
      <c r="AO206" s="26"/>
      <c r="AP206" s="26"/>
      <c r="AQ206" s="28"/>
    </row>
    <row r="207" spans="1:43" x14ac:dyDescent="0.55000000000000004">
      <c r="A207" s="14">
        <v>93</v>
      </c>
      <c r="B207" s="35" t="s">
        <v>241</v>
      </c>
      <c r="C207" s="36"/>
      <c r="D207" s="14">
        <v>8653042</v>
      </c>
      <c r="E207" s="32">
        <f>'[2]ธันวาคม 63 '!E208</f>
        <v>4709</v>
      </c>
      <c r="F207" s="32"/>
      <c r="G207" s="33"/>
      <c r="H207" s="34">
        <f>'[2]มกราคม 64'!E208</f>
        <v>4710</v>
      </c>
      <c r="I207" s="32">
        <f t="shared" si="128"/>
        <v>1</v>
      </c>
      <c r="J207" s="33">
        <f t="shared" si="129"/>
        <v>5</v>
      </c>
      <c r="K207" s="34">
        <f>'[2]กุมภาพันธ์ 64'!E207</f>
        <v>4756</v>
      </c>
      <c r="L207" s="32">
        <f t="shared" si="130"/>
        <v>46</v>
      </c>
      <c r="M207" s="33">
        <f>L207*$M$3</f>
        <v>230</v>
      </c>
      <c r="N207" s="34">
        <f>'[2]มีนาคม 64'!E207</f>
        <v>4806</v>
      </c>
      <c r="O207" s="32">
        <f t="shared" si="170"/>
        <v>50</v>
      </c>
      <c r="P207" s="33">
        <f>O207*$P$3</f>
        <v>250</v>
      </c>
      <c r="Q207" s="34">
        <f>'[2]เมษายน 64 '!E207</f>
        <v>4811</v>
      </c>
      <c r="R207" s="32">
        <f>Q207-N207</f>
        <v>5</v>
      </c>
      <c r="S207" s="33">
        <f>R207*$S$3</f>
        <v>25</v>
      </c>
      <c r="T207" s="34">
        <f>'[2]พฤษภาคม 64'!E207</f>
        <v>4811</v>
      </c>
      <c r="U207" s="32">
        <f>T207-Q207</f>
        <v>0</v>
      </c>
      <c r="V207" s="33">
        <f>U207*$P$3</f>
        <v>0</v>
      </c>
      <c r="W207" s="34">
        <f>'[2]มิถุนายน 64 '!E207</f>
        <v>4811</v>
      </c>
      <c r="X207" s="32">
        <f>W207-T207</f>
        <v>0</v>
      </c>
      <c r="Y207" s="33">
        <f>X207*$S$3</f>
        <v>0</v>
      </c>
      <c r="Z207" s="34">
        <f>'[2]กรกฏาคม 64 '!E207</f>
        <v>4811</v>
      </c>
      <c r="AA207" s="32">
        <f>Z207-W207</f>
        <v>0</v>
      </c>
      <c r="AB207" s="33">
        <f>AA207*$P$3</f>
        <v>0</v>
      </c>
      <c r="AC207" s="34">
        <f>'[2]สิงหาคม 64 '!E207</f>
        <v>4811</v>
      </c>
      <c r="AD207" s="32">
        <f>AC207-Z207</f>
        <v>0</v>
      </c>
      <c r="AE207" s="33">
        <f>AD207*$S$3</f>
        <v>0</v>
      </c>
      <c r="AF207" s="34">
        <f>'[2]กันยายน 64 '!E207</f>
        <v>4811</v>
      </c>
      <c r="AG207" s="32">
        <f>AF207-AC207</f>
        <v>0</v>
      </c>
      <c r="AH207" s="33">
        <f>AG207*$S$3</f>
        <v>0</v>
      </c>
      <c r="AI207" s="34">
        <f>'[2]ตุลาคม 64 '!E207</f>
        <v>4811</v>
      </c>
      <c r="AJ207" s="32">
        <f>AI207-AF207</f>
        <v>0</v>
      </c>
      <c r="AK207" s="33">
        <f>AJ207*$S$3</f>
        <v>0</v>
      </c>
      <c r="AL207" s="34">
        <f>'[2]พฤศจิกายน 64'!E207</f>
        <v>4811</v>
      </c>
      <c r="AM207" s="32">
        <f>AL207-AI207</f>
        <v>0</v>
      </c>
      <c r="AN207" s="33">
        <f>AM207*$S$3</f>
        <v>0</v>
      </c>
      <c r="AO207" s="34">
        <f>'[2]ธันวาคม 64 '!E207</f>
        <v>4811</v>
      </c>
      <c r="AP207" s="32">
        <f>AO207-AL207</f>
        <v>0</v>
      </c>
      <c r="AQ207" s="33">
        <f>AP207*$S$3</f>
        <v>0</v>
      </c>
    </row>
    <row r="208" spans="1:43" x14ac:dyDescent="0.55000000000000004">
      <c r="A208" s="45" t="s">
        <v>242</v>
      </c>
      <c r="B208" s="46"/>
      <c r="C208" s="47"/>
      <c r="D208" s="48"/>
      <c r="E208" s="26"/>
      <c r="F208" s="26"/>
      <c r="G208" s="28"/>
      <c r="H208" s="26"/>
      <c r="I208" s="26"/>
      <c r="J208" s="28"/>
      <c r="K208" s="26"/>
      <c r="L208" s="26"/>
      <c r="M208" s="28"/>
      <c r="N208" s="26"/>
      <c r="O208" s="26"/>
      <c r="P208" s="28"/>
      <c r="Q208" s="26"/>
      <c r="R208" s="26"/>
      <c r="S208" s="28"/>
      <c r="T208" s="26"/>
      <c r="U208" s="26"/>
      <c r="V208" s="28"/>
      <c r="W208" s="26"/>
      <c r="X208" s="26"/>
      <c r="Y208" s="28"/>
      <c r="Z208" s="26"/>
      <c r="AA208" s="26"/>
      <c r="AB208" s="28"/>
      <c r="AC208" s="26"/>
      <c r="AD208" s="26"/>
      <c r="AE208" s="28"/>
      <c r="AF208" s="26"/>
      <c r="AG208" s="26"/>
      <c r="AH208" s="28"/>
      <c r="AI208" s="26"/>
      <c r="AJ208" s="26"/>
      <c r="AK208" s="28"/>
      <c r="AL208" s="26"/>
      <c r="AM208" s="26"/>
      <c r="AN208" s="28"/>
      <c r="AO208" s="26"/>
      <c r="AP208" s="26"/>
      <c r="AQ208" s="28"/>
    </row>
    <row r="209" spans="1:43" x14ac:dyDescent="0.55000000000000004">
      <c r="A209" s="14">
        <v>94</v>
      </c>
      <c r="B209" s="49" t="s">
        <v>243</v>
      </c>
      <c r="C209" s="42"/>
      <c r="D209" s="43">
        <v>7137059</v>
      </c>
      <c r="E209" s="32">
        <f>'[2]ธันวาคม 63 '!E210</f>
        <v>590</v>
      </c>
      <c r="F209" s="32"/>
      <c r="G209" s="33"/>
      <c r="H209" s="34">
        <f>'[2]มกราคม 64'!E210</f>
        <v>997</v>
      </c>
      <c r="I209" s="32">
        <f t="shared" si="128"/>
        <v>407</v>
      </c>
      <c r="J209" s="33">
        <f t="shared" si="129"/>
        <v>2035</v>
      </c>
      <c r="K209" s="34">
        <f>'[2]กุมภาพันธ์ 64'!E209</f>
        <v>1486</v>
      </c>
      <c r="L209" s="32">
        <f t="shared" si="130"/>
        <v>489</v>
      </c>
      <c r="M209" s="33">
        <f>L209*$M$3</f>
        <v>2445</v>
      </c>
      <c r="N209" s="34">
        <f>'[2]มีนาคม 64'!E209</f>
        <v>2036</v>
      </c>
      <c r="O209" s="32">
        <f t="shared" si="170"/>
        <v>550</v>
      </c>
      <c r="P209" s="33">
        <f>O209*$P$3</f>
        <v>2750</v>
      </c>
      <c r="Q209" s="34">
        <f>'[2]เมษายน 64 '!E209</f>
        <v>2400</v>
      </c>
      <c r="R209" s="32">
        <f>Q209-N209</f>
        <v>364</v>
      </c>
      <c r="S209" s="33">
        <f>R209*$S$3</f>
        <v>1820</v>
      </c>
      <c r="T209" s="34">
        <f>'[2]พฤษภาคม 64'!E209</f>
        <v>2691</v>
      </c>
      <c r="U209" s="32">
        <f>T209-Q209</f>
        <v>291</v>
      </c>
      <c r="V209" s="33">
        <f>U209*$P$3</f>
        <v>1455</v>
      </c>
      <c r="W209" s="34">
        <f>'[2]มิถุนายน 64 '!E209</f>
        <v>2996</v>
      </c>
      <c r="X209" s="32">
        <f>W209-T209</f>
        <v>305</v>
      </c>
      <c r="Y209" s="33">
        <f>X209*$S$3</f>
        <v>1525</v>
      </c>
      <c r="Z209" s="34">
        <f>'[2]กรกฏาคม 64 '!E209</f>
        <v>3416</v>
      </c>
      <c r="AA209" s="32">
        <f>Z209-W209</f>
        <v>420</v>
      </c>
      <c r="AB209" s="33">
        <f>AA209*$P$3</f>
        <v>2100</v>
      </c>
      <c r="AC209" s="34">
        <f>'[2]สิงหาคม 64 '!E209</f>
        <v>3984</v>
      </c>
      <c r="AD209" s="32">
        <f>AC209-Z209</f>
        <v>568</v>
      </c>
      <c r="AE209" s="33">
        <f>AD209*$S$3</f>
        <v>2840</v>
      </c>
      <c r="AF209" s="34">
        <f>'[2]กันยายน 64 '!E209</f>
        <v>4583</v>
      </c>
      <c r="AG209" s="32">
        <f>AF209-AC209</f>
        <v>599</v>
      </c>
      <c r="AH209" s="33">
        <f>AG209*$S$3</f>
        <v>2995</v>
      </c>
      <c r="AI209" s="34">
        <f>'[2]ตุลาคม 64 '!E209</f>
        <v>5075</v>
      </c>
      <c r="AJ209" s="32">
        <f>AI209-AF209</f>
        <v>492</v>
      </c>
      <c r="AK209" s="33">
        <f>AJ209*$S$3</f>
        <v>2460</v>
      </c>
      <c r="AL209" s="34">
        <f>'[2]พฤศจิกายน 64'!E209</f>
        <v>5589</v>
      </c>
      <c r="AM209" s="32">
        <f>AL209-AI209</f>
        <v>514</v>
      </c>
      <c r="AN209" s="33">
        <f>AM209*$S$3</f>
        <v>2570</v>
      </c>
      <c r="AO209" s="34">
        <f>'[2]ธันวาคม 64 '!E209</f>
        <v>5967</v>
      </c>
      <c r="AP209" s="32">
        <f>AO209-AL209</f>
        <v>378</v>
      </c>
      <c r="AQ209" s="33">
        <f>AP209*$S$3</f>
        <v>1890</v>
      </c>
    </row>
    <row r="210" spans="1:43" ht="23.4" x14ac:dyDescent="0.6">
      <c r="A210" s="71" t="s">
        <v>244</v>
      </c>
      <c r="B210" s="61"/>
      <c r="C210" s="62"/>
      <c r="D210" s="63"/>
      <c r="E210" s="21"/>
      <c r="F210" s="22"/>
      <c r="G210" s="23"/>
      <c r="H210" s="21"/>
      <c r="I210" s="22"/>
      <c r="J210" s="23"/>
      <c r="K210" s="21"/>
      <c r="L210" s="22"/>
      <c r="M210" s="23"/>
      <c r="N210" s="21"/>
      <c r="O210" s="22"/>
      <c r="P210" s="23"/>
      <c r="Q210" s="21"/>
      <c r="R210" s="22"/>
      <c r="S210" s="23"/>
      <c r="T210" s="21"/>
      <c r="U210" s="22"/>
      <c r="V210" s="23"/>
      <c r="W210" s="21"/>
      <c r="X210" s="22"/>
      <c r="Y210" s="23"/>
      <c r="Z210" s="21"/>
      <c r="AA210" s="22"/>
      <c r="AB210" s="23"/>
      <c r="AC210" s="21"/>
      <c r="AD210" s="22"/>
      <c r="AE210" s="23"/>
      <c r="AF210" s="21"/>
      <c r="AG210" s="22"/>
      <c r="AH210" s="23"/>
      <c r="AI210" s="21"/>
      <c r="AJ210" s="22"/>
      <c r="AK210" s="23"/>
      <c r="AL210" s="21"/>
      <c r="AM210" s="22"/>
      <c r="AN210" s="23"/>
      <c r="AO210" s="21"/>
      <c r="AP210" s="22"/>
      <c r="AQ210" s="23"/>
    </row>
    <row r="211" spans="1:43" x14ac:dyDescent="0.55000000000000004">
      <c r="A211" s="45" t="s">
        <v>245</v>
      </c>
      <c r="B211" s="46"/>
      <c r="C211" s="47"/>
      <c r="D211" s="48"/>
      <c r="E211" s="26"/>
      <c r="F211" s="26"/>
      <c r="G211" s="28"/>
      <c r="H211" s="26"/>
      <c r="I211" s="26"/>
      <c r="J211" s="28"/>
      <c r="K211" s="26"/>
      <c r="L211" s="26"/>
      <c r="M211" s="28"/>
      <c r="N211" s="26"/>
      <c r="O211" s="26"/>
      <c r="P211" s="28"/>
      <c r="Q211" s="26"/>
      <c r="R211" s="26"/>
      <c r="S211" s="28"/>
      <c r="T211" s="26"/>
      <c r="U211" s="26"/>
      <c r="V211" s="28"/>
      <c r="W211" s="26"/>
      <c r="X211" s="26"/>
      <c r="Y211" s="28"/>
      <c r="Z211" s="26"/>
      <c r="AA211" s="26"/>
      <c r="AB211" s="28"/>
      <c r="AC211" s="26"/>
      <c r="AD211" s="26"/>
      <c r="AE211" s="28"/>
      <c r="AF211" s="26"/>
      <c r="AG211" s="26"/>
      <c r="AH211" s="28"/>
      <c r="AI211" s="26"/>
      <c r="AJ211" s="26"/>
      <c r="AK211" s="28"/>
      <c r="AL211" s="26"/>
      <c r="AM211" s="26"/>
      <c r="AN211" s="28"/>
      <c r="AO211" s="26"/>
      <c r="AP211" s="26"/>
      <c r="AQ211" s="28"/>
    </row>
    <row r="212" spans="1:43" x14ac:dyDescent="0.55000000000000004">
      <c r="A212" s="43">
        <v>67</v>
      </c>
      <c r="B212" s="52" t="s">
        <v>246</v>
      </c>
      <c r="C212" s="53"/>
      <c r="D212" s="43">
        <v>8415456</v>
      </c>
      <c r="E212" s="32">
        <f>'[2]ธันวาคม 63 '!E213</f>
        <v>6484</v>
      </c>
      <c r="F212" s="32"/>
      <c r="G212" s="33"/>
      <c r="H212" s="34">
        <f>'[2]มกราคม 64'!E213</f>
        <v>7070</v>
      </c>
      <c r="I212" s="32">
        <f t="shared" ref="I212:I268" si="174">H212-E212</f>
        <v>586</v>
      </c>
      <c r="J212" s="33">
        <f t="shared" ref="J212:J268" si="175">I212*$J$3</f>
        <v>2930</v>
      </c>
      <c r="K212" s="34">
        <f>'[2]กุมภาพันธ์ 64'!E212</f>
        <v>7714</v>
      </c>
      <c r="L212" s="32">
        <f t="shared" ref="L212:L268" si="176">K212-H212</f>
        <v>644</v>
      </c>
      <c r="M212" s="33">
        <f>L212*$M$3</f>
        <v>3220</v>
      </c>
      <c r="N212" s="34">
        <f>'[2]มีนาคม 64'!E212</f>
        <v>8473</v>
      </c>
      <c r="O212" s="32">
        <f t="shared" si="170"/>
        <v>759</v>
      </c>
      <c r="P212" s="33">
        <f>O212*$P$3</f>
        <v>3795</v>
      </c>
      <c r="Q212" s="34">
        <f>'[2]เมษายน 64 '!E212</f>
        <v>9130</v>
      </c>
      <c r="R212" s="32">
        <f>Q212-N212</f>
        <v>657</v>
      </c>
      <c r="S212" s="33">
        <f>R212*$S$3</f>
        <v>3285</v>
      </c>
      <c r="T212" s="34">
        <f>'[2]พฤษภาคม 64'!E212</f>
        <v>9547</v>
      </c>
      <c r="U212" s="32">
        <f>T212-Q212</f>
        <v>417</v>
      </c>
      <c r="V212" s="33">
        <f>U212*$P$3</f>
        <v>2085</v>
      </c>
      <c r="W212" s="34">
        <f>'[2]มิถุนายน 64 '!E212</f>
        <v>9942</v>
      </c>
      <c r="X212" s="32">
        <f>W212-T212</f>
        <v>395</v>
      </c>
      <c r="Y212" s="33">
        <f>X212*$S$3</f>
        <v>1975</v>
      </c>
      <c r="Z212" s="34">
        <f>'[2]กรกฏาคม 64 '!E212</f>
        <v>548</v>
      </c>
      <c r="AA212" s="51">
        <f>(10000-W212)+Z212</f>
        <v>606</v>
      </c>
      <c r="AB212" s="33">
        <f>AA212*$P$3</f>
        <v>3030</v>
      </c>
      <c r="AC212" s="34">
        <f>'[2]สิงหาคม 64 '!E212</f>
        <v>928</v>
      </c>
      <c r="AD212" s="32">
        <f>AC212-Z212</f>
        <v>380</v>
      </c>
      <c r="AE212" s="33">
        <f>AD212*$S$3</f>
        <v>1900</v>
      </c>
      <c r="AF212" s="34">
        <f>'[2]กันยายน 64 '!E212</f>
        <v>1393</v>
      </c>
      <c r="AG212" s="32">
        <f>AF212-AC212</f>
        <v>465</v>
      </c>
      <c r="AH212" s="33">
        <f>AG212*$S$3</f>
        <v>2325</v>
      </c>
      <c r="AI212" s="34">
        <f>'[2]ตุลาคม 64 '!E212</f>
        <v>1745</v>
      </c>
      <c r="AJ212" s="32">
        <f>AI212-AF212</f>
        <v>352</v>
      </c>
      <c r="AK212" s="33">
        <f>AJ212*$S$3</f>
        <v>1760</v>
      </c>
      <c r="AL212" s="34">
        <f>'[2]พฤศจิกายน 64'!E212</f>
        <v>1745</v>
      </c>
      <c r="AM212" s="32">
        <f>AL212-AI212</f>
        <v>0</v>
      </c>
      <c r="AN212" s="33">
        <f>AM212*$S$3</f>
        <v>0</v>
      </c>
      <c r="AO212" s="34">
        <f>'[2]ธันวาคม 64 '!E212</f>
        <v>3036</v>
      </c>
      <c r="AP212" s="32">
        <f>AO212-AL212</f>
        <v>1291</v>
      </c>
      <c r="AQ212" s="33">
        <f>AP212*$S$3</f>
        <v>6455</v>
      </c>
    </row>
    <row r="213" spans="1:43" ht="23.4" x14ac:dyDescent="0.6">
      <c r="A213" s="71" t="s">
        <v>247</v>
      </c>
      <c r="B213" s="61"/>
      <c r="C213" s="62"/>
      <c r="D213" s="63"/>
      <c r="E213" s="21"/>
      <c r="F213" s="22"/>
      <c r="G213" s="23"/>
      <c r="H213" s="21"/>
      <c r="I213" s="22"/>
      <c r="J213" s="23"/>
      <c r="K213" s="21"/>
      <c r="L213" s="22"/>
      <c r="M213" s="23"/>
      <c r="N213" s="21"/>
      <c r="O213" s="22"/>
      <c r="P213" s="23"/>
      <c r="Q213" s="21"/>
      <c r="R213" s="22"/>
      <c r="S213" s="23"/>
      <c r="T213" s="21"/>
      <c r="U213" s="22"/>
      <c r="V213" s="23"/>
      <c r="W213" s="21"/>
      <c r="X213" s="22"/>
      <c r="Y213" s="23"/>
      <c r="Z213" s="21"/>
      <c r="AA213" s="22"/>
      <c r="AB213" s="23"/>
      <c r="AC213" s="21"/>
      <c r="AD213" s="22"/>
      <c r="AE213" s="23"/>
      <c r="AF213" s="21"/>
      <c r="AG213" s="22"/>
      <c r="AH213" s="23"/>
      <c r="AI213" s="21"/>
      <c r="AJ213" s="22"/>
      <c r="AK213" s="23"/>
      <c r="AL213" s="21"/>
      <c r="AM213" s="22"/>
      <c r="AN213" s="23"/>
      <c r="AO213" s="21"/>
      <c r="AP213" s="22"/>
      <c r="AQ213" s="23"/>
    </row>
    <row r="214" spans="1:43" x14ac:dyDescent="0.55000000000000004">
      <c r="A214" s="37" t="s">
        <v>248</v>
      </c>
      <c r="B214" s="38"/>
      <c r="C214" s="47"/>
      <c r="D214" s="48"/>
      <c r="E214" s="26"/>
      <c r="F214" s="26"/>
      <c r="G214" s="28"/>
      <c r="H214" s="26"/>
      <c r="I214" s="26"/>
      <c r="J214" s="28"/>
      <c r="K214" s="26"/>
      <c r="L214" s="26"/>
      <c r="M214" s="28"/>
      <c r="N214" s="26"/>
      <c r="O214" s="26"/>
      <c r="P214" s="28"/>
      <c r="Q214" s="26"/>
      <c r="R214" s="26"/>
      <c r="S214" s="28"/>
      <c r="T214" s="26"/>
      <c r="U214" s="26"/>
      <c r="V214" s="28"/>
      <c r="W214" s="26"/>
      <c r="X214" s="26"/>
      <c r="Y214" s="28"/>
      <c r="Z214" s="26"/>
      <c r="AA214" s="26"/>
      <c r="AB214" s="28"/>
      <c r="AC214" s="26"/>
      <c r="AD214" s="26"/>
      <c r="AE214" s="28"/>
      <c r="AF214" s="26"/>
      <c r="AG214" s="26"/>
      <c r="AH214" s="28"/>
      <c r="AI214" s="26"/>
      <c r="AJ214" s="26"/>
      <c r="AK214" s="28"/>
      <c r="AL214" s="26"/>
      <c r="AM214" s="26"/>
      <c r="AN214" s="28"/>
      <c r="AO214" s="26"/>
      <c r="AP214" s="26"/>
      <c r="AQ214" s="28"/>
    </row>
    <row r="215" spans="1:43" x14ac:dyDescent="0.55000000000000004">
      <c r="A215" s="43">
        <v>152</v>
      </c>
      <c r="B215" s="52" t="s">
        <v>249</v>
      </c>
      <c r="C215" s="53"/>
      <c r="D215" s="50" t="s">
        <v>250</v>
      </c>
      <c r="E215" s="32">
        <f>'[2]ธันวาคม 63 '!E216</f>
        <v>1858</v>
      </c>
      <c r="F215" s="32"/>
      <c r="G215" s="33"/>
      <c r="H215" s="34">
        <f>'[2]มกราคม 64'!E216</f>
        <v>1862</v>
      </c>
      <c r="I215" s="32">
        <f t="shared" si="174"/>
        <v>4</v>
      </c>
      <c r="J215" s="33">
        <f t="shared" si="175"/>
        <v>20</v>
      </c>
      <c r="K215" s="34">
        <f>'[2]กุมภาพันธ์ 64'!E215</f>
        <v>1871</v>
      </c>
      <c r="L215" s="32">
        <f t="shared" si="176"/>
        <v>9</v>
      </c>
      <c r="M215" s="33">
        <f>L215*$M$3</f>
        <v>45</v>
      </c>
      <c r="N215" s="34">
        <f>'[2]มีนาคม 64'!E215</f>
        <v>1881</v>
      </c>
      <c r="O215" s="32">
        <f t="shared" si="170"/>
        <v>10</v>
      </c>
      <c r="P215" s="33">
        <f>O215*$P$3</f>
        <v>50</v>
      </c>
      <c r="Q215" s="34">
        <f>'[2]เมษายน 64 '!E215</f>
        <v>1881</v>
      </c>
      <c r="R215" s="32">
        <f>Q215-N215</f>
        <v>0</v>
      </c>
      <c r="S215" s="33">
        <f>R215*$S$3</f>
        <v>0</v>
      </c>
      <c r="T215" s="34">
        <f>'[2]พฤษภาคม 64'!E215</f>
        <v>1881</v>
      </c>
      <c r="U215" s="32">
        <f>T215-Q215</f>
        <v>0</v>
      </c>
      <c r="V215" s="33">
        <f>U215*$P$3</f>
        <v>0</v>
      </c>
      <c r="W215" s="34">
        <f>'[2]มิถุนายน 64 '!E215</f>
        <v>1881</v>
      </c>
      <c r="X215" s="32">
        <f>W215-T215</f>
        <v>0</v>
      </c>
      <c r="Y215" s="33">
        <f>X215*$S$3</f>
        <v>0</v>
      </c>
      <c r="Z215" s="34">
        <f>'[2]กรกฏาคม 64 '!E215</f>
        <v>1881</v>
      </c>
      <c r="AA215" s="32">
        <f>Z215-W215</f>
        <v>0</v>
      </c>
      <c r="AB215" s="33">
        <f>AA215*$P$3</f>
        <v>0</v>
      </c>
      <c r="AC215" s="34">
        <f>'[2]สิงหาคม 64 '!E215</f>
        <v>1881</v>
      </c>
      <c r="AD215" s="32">
        <f>AC215-Z215</f>
        <v>0</v>
      </c>
      <c r="AE215" s="33">
        <f>AD215*$S$3</f>
        <v>0</v>
      </c>
      <c r="AF215" s="34">
        <f>'[2]กันยายน 64 '!E215</f>
        <v>1881</v>
      </c>
      <c r="AG215" s="32">
        <f>AF215-AC215</f>
        <v>0</v>
      </c>
      <c r="AH215" s="33">
        <f>AG215*$S$3</f>
        <v>0</v>
      </c>
      <c r="AI215" s="34">
        <f>'[2]ตุลาคม 64 '!E215</f>
        <v>1881</v>
      </c>
      <c r="AJ215" s="32">
        <f>AI215-AF215</f>
        <v>0</v>
      </c>
      <c r="AK215" s="33">
        <f>AJ215*$S$3</f>
        <v>0</v>
      </c>
      <c r="AL215" s="34">
        <f>'[2]พฤศจิกายน 64'!E215</f>
        <v>1881</v>
      </c>
      <c r="AM215" s="32">
        <f>AL215-AI215</f>
        <v>0</v>
      </c>
      <c r="AN215" s="33">
        <f>AM215*$S$3</f>
        <v>0</v>
      </c>
      <c r="AO215" s="34">
        <f>'[2]ธันวาคม 64 '!E215</f>
        <v>1881</v>
      </c>
      <c r="AP215" s="32">
        <f>AO215-AL215</f>
        <v>0</v>
      </c>
      <c r="AQ215" s="33">
        <f>AP215*$S$3</f>
        <v>0</v>
      </c>
    </row>
    <row r="216" spans="1:43" x14ac:dyDescent="0.55000000000000004">
      <c r="A216" s="43">
        <v>153</v>
      </c>
      <c r="B216" s="52" t="s">
        <v>251</v>
      </c>
      <c r="C216" s="53"/>
      <c r="D216" s="50" t="s">
        <v>252</v>
      </c>
      <c r="E216" s="32">
        <f>'[2]ธันวาคม 63 '!E217</f>
        <v>263</v>
      </c>
      <c r="F216" s="32"/>
      <c r="G216" s="33"/>
      <c r="H216" s="34">
        <f>'[2]มกราคม 64'!E217</f>
        <v>263</v>
      </c>
      <c r="I216" s="32">
        <f t="shared" si="174"/>
        <v>0</v>
      </c>
      <c r="J216" s="33">
        <f t="shared" si="175"/>
        <v>0</v>
      </c>
      <c r="K216" s="34">
        <f>'[2]กุมภาพันธ์ 64'!E216</f>
        <v>263</v>
      </c>
      <c r="L216" s="32">
        <f t="shared" si="176"/>
        <v>0</v>
      </c>
      <c r="M216" s="33">
        <f>L216*$M$3</f>
        <v>0</v>
      </c>
      <c r="N216" s="34">
        <f>'[2]มีนาคม 64'!E216</f>
        <v>263</v>
      </c>
      <c r="O216" s="32">
        <f t="shared" si="170"/>
        <v>0</v>
      </c>
      <c r="P216" s="33">
        <f>O216*$P$3</f>
        <v>0</v>
      </c>
      <c r="Q216" s="34">
        <f>'[2]เมษายน 64 '!E216</f>
        <v>263</v>
      </c>
      <c r="R216" s="32">
        <f>Q216-N216</f>
        <v>0</v>
      </c>
      <c r="S216" s="33">
        <f>R216*$S$3</f>
        <v>0</v>
      </c>
      <c r="T216" s="34">
        <f>'[2]พฤษภาคม 64'!E216</f>
        <v>263</v>
      </c>
      <c r="U216" s="32">
        <f>T216-Q216</f>
        <v>0</v>
      </c>
      <c r="V216" s="33">
        <f>U216*$P$3</f>
        <v>0</v>
      </c>
      <c r="W216" s="34">
        <f>'[2]มิถุนายน 64 '!E216</f>
        <v>263</v>
      </c>
      <c r="X216" s="32">
        <f>W216-T216</f>
        <v>0</v>
      </c>
      <c r="Y216" s="33">
        <f>X216*$S$3</f>
        <v>0</v>
      </c>
      <c r="Z216" s="34">
        <f>'[2]กรกฏาคม 64 '!E216</f>
        <v>263</v>
      </c>
      <c r="AA216" s="32">
        <f>Z216-W216</f>
        <v>0</v>
      </c>
      <c r="AB216" s="33">
        <f>AA216*$P$3</f>
        <v>0</v>
      </c>
      <c r="AC216" s="34">
        <f>'[2]สิงหาคม 64 '!E216</f>
        <v>263</v>
      </c>
      <c r="AD216" s="32">
        <f>AC216-Z216</f>
        <v>0</v>
      </c>
      <c r="AE216" s="33">
        <f>AD216*$S$3</f>
        <v>0</v>
      </c>
      <c r="AF216" s="34">
        <f>'[2]กันยายน 64 '!E216</f>
        <v>263</v>
      </c>
      <c r="AG216" s="32">
        <f>AF216-AC216</f>
        <v>0</v>
      </c>
      <c r="AH216" s="33">
        <f>AG216*$S$3</f>
        <v>0</v>
      </c>
      <c r="AI216" s="34">
        <f>'[2]ตุลาคม 64 '!E216</f>
        <v>263</v>
      </c>
      <c r="AJ216" s="32">
        <f>AI216-AF216</f>
        <v>0</v>
      </c>
      <c r="AK216" s="33">
        <f>AJ216*$S$3</f>
        <v>0</v>
      </c>
      <c r="AL216" s="34">
        <f>'[2]พฤศจิกายน 64'!E216</f>
        <v>263</v>
      </c>
      <c r="AM216" s="32">
        <f>AL216-AI216</f>
        <v>0</v>
      </c>
      <c r="AN216" s="33">
        <f>AM216*$S$3</f>
        <v>0</v>
      </c>
      <c r="AO216" s="34">
        <f>'[2]ธันวาคม 64 '!E216</f>
        <v>263</v>
      </c>
      <c r="AP216" s="32">
        <f>AO216-AL216</f>
        <v>0</v>
      </c>
      <c r="AQ216" s="33">
        <f>AP216*$S$3</f>
        <v>0</v>
      </c>
    </row>
    <row r="217" spans="1:43" x14ac:dyDescent="0.55000000000000004">
      <c r="A217" s="43">
        <v>154</v>
      </c>
      <c r="B217" s="52" t="s">
        <v>253</v>
      </c>
      <c r="C217" s="53"/>
      <c r="D217" s="50" t="s">
        <v>254</v>
      </c>
      <c r="E217" s="32">
        <f>'[2]ธันวาคม 63 '!E218</f>
        <v>393</v>
      </c>
      <c r="F217" s="32"/>
      <c r="G217" s="33"/>
      <c r="H217" s="34">
        <f>'[2]มกราคม 64'!E218</f>
        <v>393</v>
      </c>
      <c r="I217" s="32">
        <f t="shared" si="174"/>
        <v>0</v>
      </c>
      <c r="J217" s="33">
        <f t="shared" si="175"/>
        <v>0</v>
      </c>
      <c r="K217" s="34">
        <f>'[2]กุมภาพันธ์ 64'!E217</f>
        <v>393</v>
      </c>
      <c r="L217" s="32">
        <f t="shared" si="176"/>
        <v>0</v>
      </c>
      <c r="M217" s="33">
        <f>L217*$M$3</f>
        <v>0</v>
      </c>
      <c r="N217" s="34">
        <f>'[2]มีนาคม 64'!E217</f>
        <v>393</v>
      </c>
      <c r="O217" s="32">
        <f t="shared" si="170"/>
        <v>0</v>
      </c>
      <c r="P217" s="33">
        <f>O217*$P$3</f>
        <v>0</v>
      </c>
      <c r="Q217" s="34">
        <f>'[2]เมษายน 64 '!E217</f>
        <v>393</v>
      </c>
      <c r="R217" s="32">
        <f>Q217-N217</f>
        <v>0</v>
      </c>
      <c r="S217" s="33">
        <f>R217*$S$3</f>
        <v>0</v>
      </c>
      <c r="T217" s="34">
        <f>'[2]พฤษภาคม 64'!E217</f>
        <v>393</v>
      </c>
      <c r="U217" s="32">
        <f>T217-Q217</f>
        <v>0</v>
      </c>
      <c r="V217" s="33">
        <f>U217*$P$3</f>
        <v>0</v>
      </c>
      <c r="W217" s="34">
        <f>'[2]มิถุนายน 64 '!E217</f>
        <v>393</v>
      </c>
      <c r="X217" s="32">
        <f>W217-T217</f>
        <v>0</v>
      </c>
      <c r="Y217" s="33">
        <f>X217*$S$3</f>
        <v>0</v>
      </c>
      <c r="Z217" s="34">
        <f>'[2]กรกฏาคม 64 '!E217</f>
        <v>393</v>
      </c>
      <c r="AA217" s="32">
        <f>Z217-W217</f>
        <v>0</v>
      </c>
      <c r="AB217" s="33">
        <f>AA217*$P$3</f>
        <v>0</v>
      </c>
      <c r="AC217" s="34">
        <f>'[2]สิงหาคม 64 '!E217</f>
        <v>393</v>
      </c>
      <c r="AD217" s="32">
        <f>AC217-Z217</f>
        <v>0</v>
      </c>
      <c r="AE217" s="33">
        <f>AD217*$S$3</f>
        <v>0</v>
      </c>
      <c r="AF217" s="34">
        <f>'[2]กันยายน 64 '!E217</f>
        <v>393</v>
      </c>
      <c r="AG217" s="32">
        <f>AF217-AC217</f>
        <v>0</v>
      </c>
      <c r="AH217" s="33">
        <f>AG217*$S$3</f>
        <v>0</v>
      </c>
      <c r="AI217" s="34">
        <f>'[2]ตุลาคม 64 '!E217</f>
        <v>393</v>
      </c>
      <c r="AJ217" s="32">
        <f>AI217-AF217</f>
        <v>0</v>
      </c>
      <c r="AK217" s="33">
        <f>AJ217*$S$3</f>
        <v>0</v>
      </c>
      <c r="AL217" s="34">
        <f>'[2]พฤศจิกายน 64'!E217</f>
        <v>393</v>
      </c>
      <c r="AM217" s="32">
        <f>AL217-AI217</f>
        <v>0</v>
      </c>
      <c r="AN217" s="33">
        <f>AM217*$S$3</f>
        <v>0</v>
      </c>
      <c r="AO217" s="34">
        <f>'[2]ธันวาคม 64 '!E217</f>
        <v>393</v>
      </c>
      <c r="AP217" s="32">
        <f>AO217-AL217</f>
        <v>0</v>
      </c>
      <c r="AQ217" s="33">
        <f>AP217*$S$3</f>
        <v>0</v>
      </c>
    </row>
    <row r="218" spans="1:43" x14ac:dyDescent="0.55000000000000004">
      <c r="A218" s="43">
        <v>155</v>
      </c>
      <c r="B218" s="52" t="s">
        <v>255</v>
      </c>
      <c r="C218" s="53"/>
      <c r="D218" s="50" t="s">
        <v>256</v>
      </c>
      <c r="E218" s="32">
        <f>'[2]ธันวาคม 63 '!E219</f>
        <v>61</v>
      </c>
      <c r="F218" s="32"/>
      <c r="G218" s="33"/>
      <c r="H218" s="34">
        <f>'[2]มกราคม 64'!E219</f>
        <v>61</v>
      </c>
      <c r="I218" s="32">
        <f t="shared" si="174"/>
        <v>0</v>
      </c>
      <c r="J218" s="33">
        <f t="shared" si="175"/>
        <v>0</v>
      </c>
      <c r="K218" s="34">
        <f>'[2]กุมภาพันธ์ 64'!E218</f>
        <v>61</v>
      </c>
      <c r="L218" s="32">
        <f t="shared" si="176"/>
        <v>0</v>
      </c>
      <c r="M218" s="33">
        <f>L218*$M$3</f>
        <v>0</v>
      </c>
      <c r="N218" s="34">
        <f>'[2]มีนาคม 64'!E218</f>
        <v>61</v>
      </c>
      <c r="O218" s="32">
        <f t="shared" si="170"/>
        <v>0</v>
      </c>
      <c r="P218" s="33">
        <f>O218*$P$3</f>
        <v>0</v>
      </c>
      <c r="Q218" s="34">
        <f>'[2]เมษายน 64 '!E218</f>
        <v>61</v>
      </c>
      <c r="R218" s="32">
        <f>Q218-N218</f>
        <v>0</v>
      </c>
      <c r="S218" s="33">
        <f>R218*$S$3</f>
        <v>0</v>
      </c>
      <c r="T218" s="34">
        <f>'[2]พฤษภาคม 64'!E218</f>
        <v>61</v>
      </c>
      <c r="U218" s="32">
        <f>T218-Q218</f>
        <v>0</v>
      </c>
      <c r="V218" s="33">
        <f>U218*$P$3</f>
        <v>0</v>
      </c>
      <c r="W218" s="34">
        <f>'[2]มิถุนายน 64 '!E218</f>
        <v>61</v>
      </c>
      <c r="X218" s="32">
        <f>W218-T218</f>
        <v>0</v>
      </c>
      <c r="Y218" s="33">
        <f>X218*$S$3</f>
        <v>0</v>
      </c>
      <c r="Z218" s="34">
        <f>'[2]กรกฏาคม 64 '!E218</f>
        <v>61</v>
      </c>
      <c r="AA218" s="32">
        <f>Z218-W218</f>
        <v>0</v>
      </c>
      <c r="AB218" s="33">
        <f>AA218*$P$3</f>
        <v>0</v>
      </c>
      <c r="AC218" s="34">
        <f>'[2]สิงหาคม 64 '!E218</f>
        <v>61</v>
      </c>
      <c r="AD218" s="32">
        <f>AC218-Z218</f>
        <v>0</v>
      </c>
      <c r="AE218" s="33">
        <f>AD218*$S$3</f>
        <v>0</v>
      </c>
      <c r="AF218" s="34">
        <f>'[2]กันยายน 64 '!E218</f>
        <v>61</v>
      </c>
      <c r="AG218" s="32">
        <f>AF218-AC218</f>
        <v>0</v>
      </c>
      <c r="AH218" s="33">
        <f>AG218*$S$3</f>
        <v>0</v>
      </c>
      <c r="AI218" s="34">
        <f>'[2]ตุลาคม 64 '!E218</f>
        <v>61</v>
      </c>
      <c r="AJ218" s="32">
        <f>AI218-AF218</f>
        <v>0</v>
      </c>
      <c r="AK218" s="33">
        <f>AJ218*$S$3</f>
        <v>0</v>
      </c>
      <c r="AL218" s="34">
        <f>'[2]พฤศจิกายน 64'!E218</f>
        <v>61</v>
      </c>
      <c r="AM218" s="32">
        <f>AL218-AI218</f>
        <v>0</v>
      </c>
      <c r="AN218" s="33">
        <f>AM218*$S$3</f>
        <v>0</v>
      </c>
      <c r="AO218" s="34">
        <f>'[2]ธันวาคม 64 '!E218</f>
        <v>61</v>
      </c>
      <c r="AP218" s="32">
        <f>AO218-AL218</f>
        <v>0</v>
      </c>
      <c r="AQ218" s="33">
        <f>AP218*$S$3</f>
        <v>0</v>
      </c>
    </row>
    <row r="219" spans="1:43" x14ac:dyDescent="0.55000000000000004">
      <c r="A219" s="43">
        <v>156</v>
      </c>
      <c r="B219" s="52" t="s">
        <v>257</v>
      </c>
      <c r="C219" s="53"/>
      <c r="D219" s="43">
        <v>84045523</v>
      </c>
      <c r="E219" s="32">
        <f>'[2]ธันวาคม 63 '!E220</f>
        <v>2559</v>
      </c>
      <c r="F219" s="32"/>
      <c r="G219" s="33"/>
      <c r="H219" s="34">
        <f>'[2]มกราคม 64'!E220</f>
        <v>2683</v>
      </c>
      <c r="I219" s="32">
        <f t="shared" si="174"/>
        <v>124</v>
      </c>
      <c r="J219" s="33">
        <f t="shared" si="175"/>
        <v>620</v>
      </c>
      <c r="K219" s="34">
        <f>'[2]กุมภาพันธ์ 64'!E219</f>
        <v>2844</v>
      </c>
      <c r="L219" s="32">
        <f t="shared" si="176"/>
        <v>161</v>
      </c>
      <c r="M219" s="33">
        <f>L219*$M$3</f>
        <v>805</v>
      </c>
      <c r="N219" s="34">
        <f>'[2]มีนาคม 64'!E219</f>
        <v>2981</v>
      </c>
      <c r="O219" s="32">
        <f t="shared" si="170"/>
        <v>137</v>
      </c>
      <c r="P219" s="33">
        <f>O219*$P$3</f>
        <v>685</v>
      </c>
      <c r="Q219" s="34">
        <f>'[2]เมษายน 64 '!E219</f>
        <v>3009</v>
      </c>
      <c r="R219" s="32">
        <f>Q219-N219</f>
        <v>28</v>
      </c>
      <c r="S219" s="33">
        <f>R219*$S$3</f>
        <v>140</v>
      </c>
      <c r="T219" s="34">
        <f>'[2]พฤษภาคม 64'!E219</f>
        <v>3024</v>
      </c>
      <c r="U219" s="32">
        <f>T219-Q219</f>
        <v>15</v>
      </c>
      <c r="V219" s="33">
        <f>U219*$P$3</f>
        <v>75</v>
      </c>
      <c r="W219" s="34">
        <f>'[2]มิถุนายน 64 '!E219</f>
        <v>3047</v>
      </c>
      <c r="X219" s="32">
        <f>W219-T219</f>
        <v>23</v>
      </c>
      <c r="Y219" s="33">
        <f>X219*$S$3</f>
        <v>115</v>
      </c>
      <c r="Z219" s="34">
        <f>'[2]กรกฏาคม 64 '!E219</f>
        <v>3068</v>
      </c>
      <c r="AA219" s="32">
        <f>Z219-W219</f>
        <v>21</v>
      </c>
      <c r="AB219" s="33">
        <f>AA219*$P$3</f>
        <v>105</v>
      </c>
      <c r="AC219" s="34">
        <f>'[2]สิงหาคม 64 '!E219</f>
        <v>3083</v>
      </c>
      <c r="AD219" s="32">
        <f>AC219-Z219</f>
        <v>15</v>
      </c>
      <c r="AE219" s="33">
        <f>AD219*$S$3</f>
        <v>75</v>
      </c>
      <c r="AF219" s="34">
        <f>'[2]กันยายน 64 '!E219</f>
        <v>3106</v>
      </c>
      <c r="AG219" s="32">
        <f>AF219-AC219</f>
        <v>23</v>
      </c>
      <c r="AH219" s="33">
        <f>AG219*$S$3</f>
        <v>115</v>
      </c>
      <c r="AI219" s="34">
        <f>'[2]ตุลาคม 64 '!E219</f>
        <v>3122</v>
      </c>
      <c r="AJ219" s="32">
        <f>AI219-AF219</f>
        <v>16</v>
      </c>
      <c r="AK219" s="33">
        <f>AJ219*$S$3</f>
        <v>80</v>
      </c>
      <c r="AL219" s="34">
        <f>'[2]พฤศจิกายน 64'!E219</f>
        <v>3146</v>
      </c>
      <c r="AM219" s="32">
        <f>AL219-AI219</f>
        <v>24</v>
      </c>
      <c r="AN219" s="33">
        <f>AM219*$S$3</f>
        <v>120</v>
      </c>
      <c r="AO219" s="34">
        <f>'[2]ธันวาคม 64 '!E219</f>
        <v>3160</v>
      </c>
      <c r="AP219" s="32">
        <f>AO219-AL219</f>
        <v>14</v>
      </c>
      <c r="AQ219" s="33">
        <f>AP219*$S$3</f>
        <v>70</v>
      </c>
    </row>
    <row r="220" spans="1:43" x14ac:dyDescent="0.55000000000000004">
      <c r="A220" s="43">
        <v>157</v>
      </c>
      <c r="B220" s="52" t="s">
        <v>258</v>
      </c>
      <c r="C220" s="53"/>
      <c r="D220" s="43" t="s">
        <v>32</v>
      </c>
      <c r="E220" s="32" t="str">
        <f>'[2]ธันวาคม 63 '!E221</f>
        <v>-</v>
      </c>
      <c r="F220" s="32"/>
      <c r="G220" s="33"/>
      <c r="H220" s="34" t="str">
        <f>'[2]มกราคม 64'!E221</f>
        <v>-</v>
      </c>
      <c r="I220" s="32" t="s">
        <v>32</v>
      </c>
      <c r="J220" s="33" t="s">
        <v>32</v>
      </c>
      <c r="K220" s="34" t="str">
        <f>'[2]กุมภาพันธ์ 64'!E220</f>
        <v>-</v>
      </c>
      <c r="L220" s="32" t="s">
        <v>32</v>
      </c>
      <c r="M220" s="33" t="s">
        <v>32</v>
      </c>
      <c r="N220" s="34" t="str">
        <f>'[2]มีนาคม 64'!E220</f>
        <v>-</v>
      </c>
      <c r="O220" s="32" t="s">
        <v>32</v>
      </c>
      <c r="P220" s="33" t="s">
        <v>32</v>
      </c>
      <c r="Q220" s="34" t="str">
        <f>'[2]เมษายน 64 '!E220</f>
        <v>-</v>
      </c>
      <c r="R220" s="32" t="s">
        <v>32</v>
      </c>
      <c r="S220" s="33" t="s">
        <v>32</v>
      </c>
      <c r="T220" s="34" t="str">
        <f>'[2]พฤษภาคม 64'!E220</f>
        <v>-</v>
      </c>
      <c r="U220" s="32" t="s">
        <v>32</v>
      </c>
      <c r="V220" s="33" t="s">
        <v>32</v>
      </c>
      <c r="W220" s="34" t="str">
        <f>'[2]มิถุนายน 64 '!E220</f>
        <v>-</v>
      </c>
      <c r="X220" s="32" t="s">
        <v>32</v>
      </c>
      <c r="Y220" s="33" t="s">
        <v>32</v>
      </c>
      <c r="Z220" s="34" t="str">
        <f>'[2]กรกฏาคม 64 '!E220</f>
        <v>-</v>
      </c>
      <c r="AA220" s="32" t="s">
        <v>32</v>
      </c>
      <c r="AB220" s="33" t="s">
        <v>32</v>
      </c>
      <c r="AC220" s="34" t="str">
        <f>'[2]สิงหาคม 64 '!E220</f>
        <v>-</v>
      </c>
      <c r="AD220" s="32" t="s">
        <v>32</v>
      </c>
      <c r="AE220" s="33" t="s">
        <v>32</v>
      </c>
      <c r="AF220" s="34" t="str">
        <f>'[2]กันยายน 64 '!E220</f>
        <v>-</v>
      </c>
      <c r="AG220" s="32" t="s">
        <v>32</v>
      </c>
      <c r="AH220" s="33" t="s">
        <v>32</v>
      </c>
      <c r="AI220" s="34">
        <f>'[2]ตุลาคม 64 '!E220</f>
        <v>0</v>
      </c>
      <c r="AJ220" s="32" t="s">
        <v>32</v>
      </c>
      <c r="AK220" s="33" t="s">
        <v>32</v>
      </c>
      <c r="AL220" s="34" t="str">
        <f>'[2]พฤศจิกายน 64'!E220</f>
        <v>-</v>
      </c>
      <c r="AM220" s="32" t="s">
        <v>32</v>
      </c>
      <c r="AN220" s="33" t="s">
        <v>32</v>
      </c>
      <c r="AO220" s="34" t="str">
        <f>'[2]ธันวาคม 64 '!E220</f>
        <v>-</v>
      </c>
      <c r="AP220" s="32" t="s">
        <v>32</v>
      </c>
      <c r="AQ220" s="33" t="s">
        <v>32</v>
      </c>
    </row>
    <row r="221" spans="1:43" x14ac:dyDescent="0.55000000000000004">
      <c r="A221" s="43">
        <v>158</v>
      </c>
      <c r="B221" s="52" t="s">
        <v>259</v>
      </c>
      <c r="C221" s="53"/>
      <c r="D221" s="72" t="s">
        <v>38</v>
      </c>
      <c r="E221" s="32">
        <f>'[2]ธันวาคม 63 '!E222</f>
        <v>2055</v>
      </c>
      <c r="F221" s="32"/>
      <c r="G221" s="33"/>
      <c r="H221" s="34">
        <f>'[2]มกราคม 64'!E222</f>
        <v>2223</v>
      </c>
      <c r="I221" s="32">
        <f t="shared" si="174"/>
        <v>168</v>
      </c>
      <c r="J221" s="33">
        <f t="shared" si="175"/>
        <v>840</v>
      </c>
      <c r="K221" s="34">
        <f>'[2]กุมภาพันธ์ 64'!E221</f>
        <v>2390</v>
      </c>
      <c r="L221" s="32">
        <f t="shared" si="176"/>
        <v>167</v>
      </c>
      <c r="M221" s="33">
        <f>L221*$M$3</f>
        <v>835</v>
      </c>
      <c r="N221" s="34">
        <f>'[2]มีนาคม 64'!E221</f>
        <v>2562</v>
      </c>
      <c r="O221" s="32">
        <f t="shared" si="170"/>
        <v>172</v>
      </c>
      <c r="P221" s="33">
        <f>O221*$P$3</f>
        <v>860</v>
      </c>
      <c r="Q221" s="34" t="str">
        <f>'[2]เมษายน 64 '!E221</f>
        <v>รื้อถอน</v>
      </c>
      <c r="R221" s="32" t="s">
        <v>38</v>
      </c>
      <c r="S221" s="33" t="s">
        <v>38</v>
      </c>
      <c r="T221" s="34" t="str">
        <f>'[2]พฤษภาคม 64'!E221</f>
        <v>รื้อถอน</v>
      </c>
      <c r="U221" s="32" t="s">
        <v>38</v>
      </c>
      <c r="V221" s="33" t="s">
        <v>38</v>
      </c>
      <c r="W221" s="34" t="str">
        <f>'[2]มิถุนายน 64 '!E221</f>
        <v>รื้อถอน</v>
      </c>
      <c r="X221" s="32" t="s">
        <v>38</v>
      </c>
      <c r="Y221" s="33" t="s">
        <v>38</v>
      </c>
      <c r="Z221" s="34" t="str">
        <f>'[2]กรกฏาคม 64 '!E221</f>
        <v>รื้อถอน</v>
      </c>
      <c r="AA221" s="32" t="s">
        <v>38</v>
      </c>
      <c r="AB221" s="33" t="s">
        <v>38</v>
      </c>
      <c r="AC221" s="34" t="s">
        <v>38</v>
      </c>
      <c r="AD221" s="32" t="s">
        <v>38</v>
      </c>
      <c r="AE221" s="33" t="s">
        <v>38</v>
      </c>
      <c r="AF221" s="34" t="s">
        <v>38</v>
      </c>
      <c r="AG221" s="32" t="s">
        <v>38</v>
      </c>
      <c r="AH221" s="33" t="s">
        <v>38</v>
      </c>
      <c r="AI221" s="34" t="s">
        <v>38</v>
      </c>
      <c r="AJ221" s="32" t="s">
        <v>38</v>
      </c>
      <c r="AK221" s="33" t="s">
        <v>38</v>
      </c>
      <c r="AL221" s="34" t="s">
        <v>38</v>
      </c>
      <c r="AM221" s="32" t="s">
        <v>38</v>
      </c>
      <c r="AN221" s="33" t="s">
        <v>38</v>
      </c>
      <c r="AO221" s="34" t="s">
        <v>38</v>
      </c>
      <c r="AP221" s="32" t="s">
        <v>38</v>
      </c>
      <c r="AQ221" s="33" t="s">
        <v>38</v>
      </c>
    </row>
    <row r="222" spans="1:43" x14ac:dyDescent="0.55000000000000004">
      <c r="A222" s="43">
        <v>159</v>
      </c>
      <c r="B222" s="52" t="s">
        <v>260</v>
      </c>
      <c r="C222" s="53"/>
      <c r="D222" s="50" t="s">
        <v>261</v>
      </c>
      <c r="E222" s="32">
        <f>'[2]ธันวาคม 63 '!E223</f>
        <v>3077</v>
      </c>
      <c r="F222" s="32"/>
      <c r="G222" s="33"/>
      <c r="H222" s="34">
        <f>'[2]มกราคม 64'!E223</f>
        <v>3472</v>
      </c>
      <c r="I222" s="32">
        <f t="shared" si="174"/>
        <v>395</v>
      </c>
      <c r="J222" s="33">
        <f t="shared" si="175"/>
        <v>1975</v>
      </c>
      <c r="K222" s="34">
        <f>'[2]กุมภาพันธ์ 64'!E222</f>
        <v>3847</v>
      </c>
      <c r="L222" s="32">
        <f t="shared" si="176"/>
        <v>375</v>
      </c>
      <c r="M222" s="33">
        <f>L222*$M$3</f>
        <v>1875</v>
      </c>
      <c r="N222" s="34">
        <f>'[2]มีนาคม 64'!E222</f>
        <v>204</v>
      </c>
      <c r="O222" s="51">
        <f>N222+375</f>
        <v>579</v>
      </c>
      <c r="P222" s="33">
        <f>O222*$P$3</f>
        <v>2895</v>
      </c>
      <c r="Q222" s="34">
        <f>'[2]เมษายน 64 '!E222</f>
        <v>547</v>
      </c>
      <c r="R222" s="51">
        <f>Q222+375</f>
        <v>922</v>
      </c>
      <c r="S222" s="33">
        <f>R222*$S$3</f>
        <v>4610</v>
      </c>
      <c r="T222" s="34">
        <f>'[2]พฤษภาคม 64'!E222</f>
        <v>547</v>
      </c>
      <c r="U222" s="32">
        <f>T222-Q222</f>
        <v>0</v>
      </c>
      <c r="V222" s="33">
        <f>U222*$P$3</f>
        <v>0</v>
      </c>
      <c r="W222" s="34">
        <f>'[2]มิถุนายน 64 '!E222</f>
        <v>547</v>
      </c>
      <c r="X222" s="32">
        <f>W222-T222</f>
        <v>0</v>
      </c>
      <c r="Y222" s="33">
        <f>X222*$S$3</f>
        <v>0</v>
      </c>
      <c r="Z222" s="34">
        <f>'[2]กรกฏาคม 64 '!E222</f>
        <v>547</v>
      </c>
      <c r="AA222" s="32">
        <f>Z222-W222</f>
        <v>0</v>
      </c>
      <c r="AB222" s="33">
        <f>AA222*$P$3</f>
        <v>0</v>
      </c>
      <c r="AC222" s="34">
        <f>'[2]สิงหาคม 64 '!E222</f>
        <v>547</v>
      </c>
      <c r="AD222" s="32">
        <f>AC222-Z222</f>
        <v>0</v>
      </c>
      <c r="AE222" s="33">
        <f>AD222*$S$3</f>
        <v>0</v>
      </c>
      <c r="AF222" s="34">
        <f>'[2]กันยายน 64 '!E222</f>
        <v>547</v>
      </c>
      <c r="AG222" s="32">
        <f>AF222-AC222</f>
        <v>0</v>
      </c>
      <c r="AH222" s="33">
        <f>AG222*$S$3</f>
        <v>0</v>
      </c>
      <c r="AI222" s="34">
        <f>'[2]ตุลาคม 64 '!E222</f>
        <v>547</v>
      </c>
      <c r="AJ222" s="32">
        <f>AI222-AF222</f>
        <v>0</v>
      </c>
      <c r="AK222" s="33">
        <f>AJ222*$S$3</f>
        <v>0</v>
      </c>
      <c r="AL222" s="34">
        <f>'[2]พฤศจิกายน 64'!E222</f>
        <v>547</v>
      </c>
      <c r="AM222" s="32">
        <f>AL222-AI222</f>
        <v>0</v>
      </c>
      <c r="AN222" s="33">
        <f>AM222*$S$3</f>
        <v>0</v>
      </c>
      <c r="AO222" s="34">
        <f>'[2]ธันวาคม 64 '!E222</f>
        <v>547</v>
      </c>
      <c r="AP222" s="32">
        <f>AO222-AL222</f>
        <v>0</v>
      </c>
      <c r="AQ222" s="33">
        <f>AP222*$S$3</f>
        <v>0</v>
      </c>
    </row>
    <row r="223" spans="1:43" x14ac:dyDescent="0.55000000000000004">
      <c r="A223" s="45" t="s">
        <v>262</v>
      </c>
      <c r="B223" s="46"/>
      <c r="C223" s="47"/>
      <c r="D223" s="48"/>
      <c r="E223" s="26"/>
      <c r="F223" s="26"/>
      <c r="G223" s="28"/>
      <c r="H223" s="26"/>
      <c r="I223" s="26"/>
      <c r="J223" s="28"/>
      <c r="K223" s="26"/>
      <c r="L223" s="26"/>
      <c r="M223" s="28"/>
      <c r="N223" s="26"/>
      <c r="O223" s="26"/>
      <c r="P223" s="28"/>
      <c r="Q223" s="26"/>
      <c r="R223" s="26"/>
      <c r="S223" s="28"/>
      <c r="T223" s="26"/>
      <c r="U223" s="26"/>
      <c r="V223" s="28"/>
      <c r="W223" s="26"/>
      <c r="X223" s="26"/>
      <c r="Y223" s="28"/>
      <c r="Z223" s="26"/>
      <c r="AA223" s="26"/>
      <c r="AB223" s="28"/>
      <c r="AC223" s="26"/>
      <c r="AD223" s="26"/>
      <c r="AE223" s="28"/>
      <c r="AF223" s="26"/>
      <c r="AG223" s="26"/>
      <c r="AH223" s="28"/>
      <c r="AI223" s="26"/>
      <c r="AJ223" s="26"/>
      <c r="AK223" s="28"/>
      <c r="AL223" s="26"/>
      <c r="AM223" s="26"/>
      <c r="AN223" s="28"/>
      <c r="AO223" s="26"/>
      <c r="AP223" s="26"/>
      <c r="AQ223" s="28"/>
    </row>
    <row r="224" spans="1:43" x14ac:dyDescent="0.55000000000000004">
      <c r="A224" s="43">
        <v>96</v>
      </c>
      <c r="B224" s="52" t="s">
        <v>263</v>
      </c>
      <c r="C224" s="53"/>
      <c r="D224" s="43"/>
      <c r="E224" s="32">
        <f>'[2]ธันวาคม 63 '!E225</f>
        <v>3708</v>
      </c>
      <c r="F224" s="32"/>
      <c r="G224" s="33"/>
      <c r="H224" s="34">
        <f>'[2]มกราคม 64'!E225</f>
        <v>3828</v>
      </c>
      <c r="I224" s="32">
        <f t="shared" si="174"/>
        <v>120</v>
      </c>
      <c r="J224" s="33">
        <f t="shared" si="175"/>
        <v>600</v>
      </c>
      <c r="K224" s="34">
        <f>'[2]กุมภาพันธ์ 64'!E224</f>
        <v>4020</v>
      </c>
      <c r="L224" s="32">
        <f t="shared" si="176"/>
        <v>192</v>
      </c>
      <c r="M224" s="33">
        <f>L224*$M$3</f>
        <v>960</v>
      </c>
      <c r="N224" s="34">
        <f>'[2]มีนาคม 64'!E224</f>
        <v>4195</v>
      </c>
      <c r="O224" s="32">
        <f t="shared" si="170"/>
        <v>175</v>
      </c>
      <c r="P224" s="33">
        <f>O224*$P$3</f>
        <v>875</v>
      </c>
      <c r="Q224" s="34">
        <f>'[2]เมษายน 64 '!E224</f>
        <v>4195</v>
      </c>
      <c r="R224" s="32" t="s">
        <v>264</v>
      </c>
      <c r="S224" s="33" t="s">
        <v>264</v>
      </c>
      <c r="T224" s="34">
        <f>'[2]พฤษภาคม 64'!E224</f>
        <v>4195</v>
      </c>
      <c r="U224" s="32">
        <f>T224-Q224</f>
        <v>0</v>
      </c>
      <c r="V224" s="33">
        <f>U224*$P$3</f>
        <v>0</v>
      </c>
      <c r="W224" s="34">
        <f>'[2]มิถุนายน 64 '!E224</f>
        <v>4195</v>
      </c>
      <c r="X224" s="32">
        <f>W224-T224</f>
        <v>0</v>
      </c>
      <c r="Y224" s="33">
        <f>X224*$S$3</f>
        <v>0</v>
      </c>
      <c r="Z224" s="34">
        <f>'[2]กรกฏาคม 64 '!E224</f>
        <v>4195</v>
      </c>
      <c r="AA224" s="32">
        <f>Z224-W224</f>
        <v>0</v>
      </c>
      <c r="AB224" s="33">
        <f>AA224*$P$3</f>
        <v>0</v>
      </c>
      <c r="AC224" s="34">
        <f>'[2]สิงหาคม 64 '!E224</f>
        <v>4195</v>
      </c>
      <c r="AD224" s="32">
        <f>AC224-Z224</f>
        <v>0</v>
      </c>
      <c r="AE224" s="33">
        <f>AD224*$S$3</f>
        <v>0</v>
      </c>
      <c r="AF224" s="34">
        <f>'[2]กันยายน 64 '!E224</f>
        <v>4195</v>
      </c>
      <c r="AG224" s="32">
        <f>AF224-AC224</f>
        <v>0</v>
      </c>
      <c r="AH224" s="33">
        <f>AG224*$S$3</f>
        <v>0</v>
      </c>
      <c r="AI224" s="34">
        <f>'[2]ตุลาคม 64 '!E224</f>
        <v>4195</v>
      </c>
      <c r="AJ224" s="32">
        <f>AI224-AF224</f>
        <v>0</v>
      </c>
      <c r="AK224" s="33">
        <f>AJ224*$S$3</f>
        <v>0</v>
      </c>
      <c r="AL224" s="34">
        <f>'[2]พฤศจิกายน 64'!E224</f>
        <v>4195</v>
      </c>
      <c r="AM224" s="32">
        <f>AL224-AI224</f>
        <v>0</v>
      </c>
      <c r="AN224" s="33">
        <f>AM224*$S$3</f>
        <v>0</v>
      </c>
      <c r="AO224" s="34">
        <f>'[2]ธันวาคม 64 '!E224</f>
        <v>4195</v>
      </c>
      <c r="AP224" s="32">
        <f>AO224-AL224</f>
        <v>0</v>
      </c>
      <c r="AQ224" s="33">
        <f>AP224*$S$3</f>
        <v>0</v>
      </c>
    </row>
    <row r="225" spans="1:43" x14ac:dyDescent="0.55000000000000004">
      <c r="A225" s="43">
        <v>97</v>
      </c>
      <c r="B225" s="52" t="s">
        <v>265</v>
      </c>
      <c r="C225" s="53"/>
      <c r="D225" s="72" t="s">
        <v>38</v>
      </c>
      <c r="E225" s="32">
        <f>'[2]ธันวาคม 63 '!E226</f>
        <v>1299</v>
      </c>
      <c r="F225" s="32"/>
      <c r="G225" s="33"/>
      <c r="H225" s="34">
        <f>'[2]มกราคม 64'!E226</f>
        <v>1472</v>
      </c>
      <c r="I225" s="32">
        <f t="shared" si="174"/>
        <v>173</v>
      </c>
      <c r="J225" s="33">
        <f t="shared" si="175"/>
        <v>865</v>
      </c>
      <c r="K225" s="34">
        <f>'[2]กุมภาพันธ์ 64'!E225</f>
        <v>1645</v>
      </c>
      <c r="L225" s="32">
        <f t="shared" si="176"/>
        <v>173</v>
      </c>
      <c r="M225" s="33">
        <f>L225*$M$3</f>
        <v>865</v>
      </c>
      <c r="N225" s="34">
        <f>'[2]มีนาคม 64'!E225</f>
        <v>1820</v>
      </c>
      <c r="O225" s="32">
        <f t="shared" si="170"/>
        <v>175</v>
      </c>
      <c r="P225" s="33">
        <f>O225*$P$3</f>
        <v>875</v>
      </c>
      <c r="Q225" s="34" t="str">
        <f>'[2]เมษายน 64 '!E225</f>
        <v>รื้อถอน</v>
      </c>
      <c r="R225" s="32" t="s">
        <v>38</v>
      </c>
      <c r="S225" s="33" t="s">
        <v>38</v>
      </c>
      <c r="T225" s="34" t="str">
        <f>'[2]พฤษภาคม 64'!E225</f>
        <v>รื้อถอน</v>
      </c>
      <c r="U225" s="32" t="s">
        <v>38</v>
      </c>
      <c r="V225" s="33" t="s">
        <v>38</v>
      </c>
      <c r="W225" s="34" t="str">
        <f>'[2]มิถุนายน 64 '!E225</f>
        <v>รื้อถอน</v>
      </c>
      <c r="X225" s="32" t="s">
        <v>38</v>
      </c>
      <c r="Y225" s="33" t="s">
        <v>38</v>
      </c>
      <c r="Z225" s="34" t="str">
        <f>'[2]กรกฏาคม 64 '!E225</f>
        <v>รื้อถอน</v>
      </c>
      <c r="AA225" s="32" t="s">
        <v>38</v>
      </c>
      <c r="AB225" s="33" t="s">
        <v>38</v>
      </c>
      <c r="AC225" s="34" t="s">
        <v>38</v>
      </c>
      <c r="AD225" s="32" t="s">
        <v>38</v>
      </c>
      <c r="AE225" s="33" t="s">
        <v>38</v>
      </c>
      <c r="AF225" s="34" t="s">
        <v>38</v>
      </c>
      <c r="AG225" s="32" t="s">
        <v>38</v>
      </c>
      <c r="AH225" s="33" t="s">
        <v>38</v>
      </c>
      <c r="AI225" s="34" t="s">
        <v>38</v>
      </c>
      <c r="AJ225" s="32" t="s">
        <v>38</v>
      </c>
      <c r="AK225" s="33" t="s">
        <v>38</v>
      </c>
      <c r="AL225" s="34" t="s">
        <v>38</v>
      </c>
      <c r="AM225" s="32" t="s">
        <v>38</v>
      </c>
      <c r="AN225" s="33" t="s">
        <v>38</v>
      </c>
      <c r="AO225" s="34" t="s">
        <v>38</v>
      </c>
      <c r="AP225" s="32" t="s">
        <v>38</v>
      </c>
      <c r="AQ225" s="33" t="s">
        <v>38</v>
      </c>
    </row>
    <row r="226" spans="1:43" x14ac:dyDescent="0.55000000000000004">
      <c r="A226" s="43">
        <v>98</v>
      </c>
      <c r="B226" s="52" t="s">
        <v>266</v>
      </c>
      <c r="C226" s="53"/>
      <c r="D226" s="50" t="s">
        <v>267</v>
      </c>
      <c r="E226" s="32">
        <f>'[2]ธันวาคม 63 '!E227</f>
        <v>3728</v>
      </c>
      <c r="F226" s="32"/>
      <c r="G226" s="33"/>
      <c r="H226" s="34">
        <f>'[2]มกราคม 64'!E227</f>
        <v>4127</v>
      </c>
      <c r="I226" s="32">
        <f t="shared" si="174"/>
        <v>399</v>
      </c>
      <c r="J226" s="33">
        <f t="shared" si="175"/>
        <v>1995</v>
      </c>
      <c r="K226" s="34">
        <f>'[2]กุมภาพันธ์ 64'!E226</f>
        <v>4503</v>
      </c>
      <c r="L226" s="32">
        <f t="shared" si="176"/>
        <v>376</v>
      </c>
      <c r="M226" s="33">
        <f>L226*$M$3</f>
        <v>1880</v>
      </c>
      <c r="N226" s="34">
        <f>'[2]มีนาคม 64'!E226</f>
        <v>202</v>
      </c>
      <c r="O226" s="51">
        <f>N226+107</f>
        <v>309</v>
      </c>
      <c r="P226" s="33">
        <f>O226*$P$3</f>
        <v>1545</v>
      </c>
      <c r="Q226" s="34">
        <f>'[2]เมษายน 64 '!E226</f>
        <v>540</v>
      </c>
      <c r="R226" s="51">
        <f>Q226+107</f>
        <v>647</v>
      </c>
      <c r="S226" s="33">
        <f>R226*$S$3</f>
        <v>3235</v>
      </c>
      <c r="T226" s="34">
        <f>'[2]พฤษภาคม 64'!E226</f>
        <v>540</v>
      </c>
      <c r="U226" s="32">
        <f>T226-Q226</f>
        <v>0</v>
      </c>
      <c r="V226" s="33">
        <f>U226*$P$3</f>
        <v>0</v>
      </c>
      <c r="W226" s="34">
        <f>'[2]มิถุนายน 64 '!E226</f>
        <v>540</v>
      </c>
      <c r="X226" s="32">
        <f>W226-T226</f>
        <v>0</v>
      </c>
      <c r="Y226" s="33">
        <f>X226*$S$3</f>
        <v>0</v>
      </c>
      <c r="Z226" s="34">
        <f>'[2]กรกฏาคม 64 '!E226</f>
        <v>540</v>
      </c>
      <c r="AA226" s="32">
        <f>Z226-W226</f>
        <v>0</v>
      </c>
      <c r="AB226" s="33">
        <f>AA226*$P$3</f>
        <v>0</v>
      </c>
      <c r="AC226" s="34">
        <f>'[2]สิงหาคม 64 '!E226</f>
        <v>540</v>
      </c>
      <c r="AD226" s="32">
        <f>AC226-Z226</f>
        <v>0</v>
      </c>
      <c r="AE226" s="33">
        <f>AD226*$S$3</f>
        <v>0</v>
      </c>
      <c r="AF226" s="34">
        <f>'[2]กันยายน 64 '!E226</f>
        <v>540</v>
      </c>
      <c r="AG226" s="32">
        <f>AF226-AC226</f>
        <v>0</v>
      </c>
      <c r="AH226" s="33">
        <f>AG226*$S$3</f>
        <v>0</v>
      </c>
      <c r="AI226" s="34">
        <f>'[2]ตุลาคม 64 '!E226</f>
        <v>540</v>
      </c>
      <c r="AJ226" s="32">
        <f>AI226-AF226</f>
        <v>0</v>
      </c>
      <c r="AK226" s="33">
        <f>AJ226*$S$3</f>
        <v>0</v>
      </c>
      <c r="AL226" s="34">
        <f>'[2]พฤศจิกายน 64'!E226</f>
        <v>540</v>
      </c>
      <c r="AM226" s="32">
        <f>AL226-AI226</f>
        <v>0</v>
      </c>
      <c r="AN226" s="33">
        <f>AM226*$S$3</f>
        <v>0</v>
      </c>
      <c r="AO226" s="34">
        <f>'[2]ธันวาคม 64 '!E226</f>
        <v>540</v>
      </c>
      <c r="AP226" s="32">
        <f>AO226-AL226</f>
        <v>0</v>
      </c>
      <c r="AQ226" s="33">
        <f>AP226*$S$3</f>
        <v>0</v>
      </c>
    </row>
    <row r="227" spans="1:43" x14ac:dyDescent="0.55000000000000004">
      <c r="A227" s="45" t="s">
        <v>268</v>
      </c>
      <c r="B227" s="46"/>
      <c r="C227" s="47"/>
      <c r="D227" s="48"/>
      <c r="E227" s="26"/>
      <c r="F227" s="26"/>
      <c r="G227" s="28"/>
      <c r="H227" s="26"/>
      <c r="I227" s="26"/>
      <c r="J227" s="28"/>
      <c r="K227" s="26"/>
      <c r="L227" s="26"/>
      <c r="M227" s="28"/>
      <c r="N227" s="26"/>
      <c r="O227" s="26"/>
      <c r="P227" s="28"/>
      <c r="Q227" s="26"/>
      <c r="R227" s="26"/>
      <c r="S227" s="28"/>
      <c r="T227" s="26"/>
      <c r="U227" s="26"/>
      <c r="V227" s="28"/>
      <c r="W227" s="26"/>
      <c r="X227" s="26"/>
      <c r="Y227" s="28"/>
      <c r="Z227" s="26"/>
      <c r="AA227" s="26"/>
      <c r="AB227" s="28"/>
      <c r="AC227" s="26"/>
      <c r="AD227" s="26"/>
      <c r="AE227" s="28"/>
      <c r="AF227" s="26"/>
      <c r="AG227" s="26"/>
      <c r="AH227" s="28"/>
      <c r="AI227" s="26"/>
      <c r="AJ227" s="26"/>
      <c r="AK227" s="28"/>
      <c r="AL227" s="26"/>
      <c r="AM227" s="26"/>
      <c r="AN227" s="28"/>
      <c r="AO227" s="26"/>
      <c r="AP227" s="26"/>
      <c r="AQ227" s="28"/>
    </row>
    <row r="228" spans="1:43" x14ac:dyDescent="0.55000000000000004">
      <c r="A228" s="43">
        <v>95</v>
      </c>
      <c r="B228" s="49" t="s">
        <v>269</v>
      </c>
      <c r="C228" s="42"/>
      <c r="D228" s="43"/>
      <c r="E228" s="32">
        <f>'[2]ธันวาคม 63 '!E229</f>
        <v>2641</v>
      </c>
      <c r="F228" s="32"/>
      <c r="G228" s="33"/>
      <c r="H228" s="34">
        <f>'[2]มกราคม 64'!E229</f>
        <v>2641</v>
      </c>
      <c r="I228" s="32">
        <f t="shared" si="174"/>
        <v>0</v>
      </c>
      <c r="J228" s="33">
        <f t="shared" si="175"/>
        <v>0</v>
      </c>
      <c r="K228" s="34">
        <f>'[2]กุมภาพันธ์ 64'!E228</f>
        <v>2804</v>
      </c>
      <c r="L228" s="32">
        <f t="shared" si="176"/>
        <v>163</v>
      </c>
      <c r="M228" s="33">
        <f>L228*$M$3</f>
        <v>815</v>
      </c>
      <c r="N228" s="34">
        <f>'[2]มีนาคม 64'!E228</f>
        <v>2902</v>
      </c>
      <c r="O228" s="32">
        <f t="shared" si="170"/>
        <v>98</v>
      </c>
      <c r="P228" s="33">
        <f>O228*$P$3</f>
        <v>490</v>
      </c>
      <c r="Q228" s="34">
        <f>'[2]เมษายน 64 '!E228</f>
        <v>2902</v>
      </c>
      <c r="R228" s="32">
        <f>Q228-N228</f>
        <v>0</v>
      </c>
      <c r="S228" s="33">
        <f>R228*$S$3</f>
        <v>0</v>
      </c>
      <c r="T228" s="34">
        <f>'[2]พฤษภาคม 64'!E228</f>
        <v>2982</v>
      </c>
      <c r="U228" s="32">
        <f>T228-Q228</f>
        <v>80</v>
      </c>
      <c r="V228" s="33">
        <f>U228*$P$3</f>
        <v>400</v>
      </c>
      <c r="W228" s="34">
        <f>'[2]มิถุนายน 64 '!E228</f>
        <v>3017</v>
      </c>
      <c r="X228" s="32">
        <f>W228-T228</f>
        <v>35</v>
      </c>
      <c r="Y228" s="33">
        <f>X228*$S$3</f>
        <v>175</v>
      </c>
      <c r="Z228" s="34">
        <f>'[2]กรกฏาคม 64 '!E228</f>
        <v>3017</v>
      </c>
      <c r="AA228" s="32">
        <f>Z228-W228</f>
        <v>0</v>
      </c>
      <c r="AB228" s="33">
        <f>AA228*$P$3</f>
        <v>0</v>
      </c>
      <c r="AC228" s="34">
        <f>'[2]สิงหาคม 64 '!E228</f>
        <v>3017</v>
      </c>
      <c r="AD228" s="32">
        <f>AC228-Z228</f>
        <v>0</v>
      </c>
      <c r="AE228" s="33">
        <f>AD228*$S$3</f>
        <v>0</v>
      </c>
      <c r="AF228" s="34">
        <f>'[2]กันยายน 64 '!E228</f>
        <v>3017</v>
      </c>
      <c r="AG228" s="32">
        <f>AF228-AC228</f>
        <v>0</v>
      </c>
      <c r="AH228" s="33">
        <f>AG228*$S$3</f>
        <v>0</v>
      </c>
      <c r="AI228" s="34">
        <f>'[2]ตุลาคม 64 '!E228</f>
        <v>3017</v>
      </c>
      <c r="AJ228" s="32">
        <f>AI228-AF228</f>
        <v>0</v>
      </c>
      <c r="AK228" s="33">
        <f>AJ228*$S$3</f>
        <v>0</v>
      </c>
      <c r="AL228" s="34">
        <f>'[2]พฤศจิกายน 64'!E228</f>
        <v>3017</v>
      </c>
      <c r="AM228" s="32">
        <f>AL228-AI228</f>
        <v>0</v>
      </c>
      <c r="AN228" s="33">
        <f>AM228*$S$3</f>
        <v>0</v>
      </c>
      <c r="AO228" s="34">
        <f>'[2]ธันวาคม 64 '!E228</f>
        <v>3017</v>
      </c>
      <c r="AP228" s="32">
        <f>AO228-AL228</f>
        <v>0</v>
      </c>
      <c r="AQ228" s="33">
        <f>AP228*$S$3</f>
        <v>0</v>
      </c>
    </row>
    <row r="229" spans="1:43" ht="22.2" customHeight="1" x14ac:dyDescent="0.6">
      <c r="A229" s="71" t="s">
        <v>270</v>
      </c>
      <c r="B229" s="61"/>
      <c r="C229" s="62"/>
      <c r="D229" s="63"/>
      <c r="E229" s="21"/>
      <c r="F229" s="22"/>
      <c r="G229" s="23"/>
      <c r="H229" s="21"/>
      <c r="I229" s="22"/>
      <c r="J229" s="23"/>
      <c r="K229" s="21"/>
      <c r="L229" s="22"/>
      <c r="M229" s="23"/>
      <c r="N229" s="21"/>
      <c r="O229" s="22"/>
      <c r="P229" s="23"/>
      <c r="Q229" s="21"/>
      <c r="R229" s="22"/>
      <c r="S229" s="23"/>
      <c r="T229" s="21"/>
      <c r="U229" s="22"/>
      <c r="V229" s="23"/>
      <c r="W229" s="21"/>
      <c r="X229" s="22"/>
      <c r="Y229" s="23"/>
      <c r="Z229" s="21"/>
      <c r="AA229" s="22"/>
      <c r="AB229" s="23"/>
      <c r="AC229" s="21"/>
      <c r="AD229" s="22"/>
      <c r="AE229" s="23"/>
      <c r="AF229" s="21"/>
      <c r="AG229" s="22"/>
      <c r="AH229" s="23"/>
      <c r="AI229" s="21"/>
      <c r="AJ229" s="22"/>
      <c r="AK229" s="23"/>
      <c r="AL229" s="21"/>
      <c r="AM229" s="22"/>
      <c r="AN229" s="23"/>
      <c r="AO229" s="21"/>
      <c r="AP229" s="22"/>
      <c r="AQ229" s="23"/>
    </row>
    <row r="230" spans="1:43" x14ac:dyDescent="0.55000000000000004">
      <c r="A230" s="45" t="s">
        <v>271</v>
      </c>
      <c r="B230" s="46"/>
      <c r="C230" s="47"/>
      <c r="D230" s="48"/>
      <c r="E230" s="26"/>
      <c r="F230" s="26"/>
      <c r="G230" s="28"/>
      <c r="H230" s="26"/>
      <c r="I230" s="26"/>
      <c r="J230" s="28"/>
      <c r="K230" s="26"/>
      <c r="L230" s="26"/>
      <c r="M230" s="28"/>
      <c r="N230" s="26"/>
      <c r="O230" s="26"/>
      <c r="P230" s="28"/>
      <c r="Q230" s="26"/>
      <c r="R230" s="26"/>
      <c r="S230" s="28"/>
      <c r="T230" s="26"/>
      <c r="U230" s="26"/>
      <c r="V230" s="28"/>
      <c r="W230" s="26"/>
      <c r="X230" s="26"/>
      <c r="Y230" s="28"/>
      <c r="Z230" s="26"/>
      <c r="AA230" s="26"/>
      <c r="AB230" s="28"/>
      <c r="AC230" s="26"/>
      <c r="AD230" s="26"/>
      <c r="AE230" s="28"/>
      <c r="AF230" s="26"/>
      <c r="AG230" s="26"/>
      <c r="AH230" s="28"/>
      <c r="AI230" s="26"/>
      <c r="AJ230" s="26"/>
      <c r="AK230" s="28"/>
      <c r="AL230" s="26"/>
      <c r="AM230" s="26"/>
      <c r="AN230" s="28"/>
      <c r="AO230" s="26"/>
      <c r="AP230" s="26"/>
      <c r="AQ230" s="28"/>
    </row>
    <row r="231" spans="1:43" x14ac:dyDescent="0.55000000000000004">
      <c r="A231" s="43">
        <v>66</v>
      </c>
      <c r="B231" s="52" t="s">
        <v>272</v>
      </c>
      <c r="C231" s="53"/>
      <c r="D231" s="50" t="s">
        <v>273</v>
      </c>
      <c r="E231" s="32">
        <f>'[2]ธันวาคม 63 '!E232</f>
        <v>36038</v>
      </c>
      <c r="F231" s="32"/>
      <c r="G231" s="33"/>
      <c r="H231" s="34">
        <f>'[2]มกราคม 64'!E232</f>
        <v>36185</v>
      </c>
      <c r="I231" s="32">
        <f t="shared" si="174"/>
        <v>147</v>
      </c>
      <c r="J231" s="33">
        <f t="shared" si="175"/>
        <v>735</v>
      </c>
      <c r="K231" s="34">
        <f>'[2]กุมภาพันธ์ 64'!E231</f>
        <v>36390</v>
      </c>
      <c r="L231" s="32">
        <f t="shared" si="176"/>
        <v>205</v>
      </c>
      <c r="M231" s="33">
        <f>L231*$M$3</f>
        <v>1025</v>
      </c>
      <c r="N231" s="34">
        <f>'[2]มีนาคม 64'!E231</f>
        <v>36647</v>
      </c>
      <c r="O231" s="32">
        <f t="shared" si="170"/>
        <v>257</v>
      </c>
      <c r="P231" s="33">
        <f>O231*$P$3</f>
        <v>1285</v>
      </c>
      <c r="Q231" s="34">
        <f>'[2]เมษายน 64 '!E231</f>
        <v>36849</v>
      </c>
      <c r="R231" s="32">
        <f>Q231-N231</f>
        <v>202</v>
      </c>
      <c r="S231" s="33">
        <f>R231*$S$3</f>
        <v>1010</v>
      </c>
      <c r="T231" s="34">
        <f>'[2]พฤษภาคม 64'!E231</f>
        <v>37082</v>
      </c>
      <c r="U231" s="32">
        <f>T231-Q231</f>
        <v>233</v>
      </c>
      <c r="V231" s="33">
        <f>U231*$P$3</f>
        <v>1165</v>
      </c>
      <c r="W231" s="34">
        <f>'[2]มิถุนายน 64 '!E231</f>
        <v>37301</v>
      </c>
      <c r="X231" s="32">
        <f>W231-T231</f>
        <v>219</v>
      </c>
      <c r="Y231" s="33">
        <f>X231*$S$3</f>
        <v>1095</v>
      </c>
      <c r="Z231" s="34">
        <f>'[2]กรกฏาคม 64 '!E231</f>
        <v>37506</v>
      </c>
      <c r="AA231" s="32">
        <f>Z231-W231</f>
        <v>205</v>
      </c>
      <c r="AB231" s="33">
        <f>AA231*$P$3</f>
        <v>1025</v>
      </c>
      <c r="AC231" s="34">
        <f>'[2]สิงหาคม 64 '!E231</f>
        <v>37757</v>
      </c>
      <c r="AD231" s="32">
        <f>AC231-Z231</f>
        <v>251</v>
      </c>
      <c r="AE231" s="33">
        <f>AD231*$S$3</f>
        <v>1255</v>
      </c>
      <c r="AF231" s="34">
        <f>'[2]กันยายน 64 '!E231</f>
        <v>38011</v>
      </c>
      <c r="AG231" s="32">
        <f>AF231-AC231</f>
        <v>254</v>
      </c>
      <c r="AH231" s="33">
        <f>AG231*$S$3</f>
        <v>1270</v>
      </c>
      <c r="AI231" s="34">
        <f>'[2]ตุลาคม 64 '!E231</f>
        <v>38187</v>
      </c>
      <c r="AJ231" s="32">
        <f>AI231-AF231</f>
        <v>176</v>
      </c>
      <c r="AK231" s="33">
        <f>AJ231*$S$3</f>
        <v>880</v>
      </c>
      <c r="AL231" s="34">
        <f>'[2]พฤศจิกายน 64'!E231</f>
        <v>38376</v>
      </c>
      <c r="AM231" s="32">
        <f>AL231-AI231</f>
        <v>189</v>
      </c>
      <c r="AN231" s="33">
        <f>AM231*$S$3</f>
        <v>945</v>
      </c>
      <c r="AO231" s="34">
        <f>'[2]ธันวาคม 64 '!E231</f>
        <v>38515</v>
      </c>
      <c r="AP231" s="32">
        <f>AO231-AL231</f>
        <v>139</v>
      </c>
      <c r="AQ231" s="33">
        <f>AP231*$S$3</f>
        <v>695</v>
      </c>
    </row>
    <row r="232" spans="1:43" x14ac:dyDescent="0.55000000000000004">
      <c r="A232" s="24" t="s">
        <v>274</v>
      </c>
      <c r="B232" s="25"/>
      <c r="C232" s="47"/>
      <c r="D232" s="48"/>
      <c r="E232" s="26"/>
      <c r="F232" s="26"/>
      <c r="G232" s="28"/>
      <c r="H232" s="26"/>
      <c r="I232" s="26"/>
      <c r="J232" s="28"/>
      <c r="K232" s="26"/>
      <c r="L232" s="26"/>
      <c r="M232" s="28"/>
      <c r="N232" s="26"/>
      <c r="O232" s="26"/>
      <c r="P232" s="28"/>
      <c r="Q232" s="26"/>
      <c r="R232" s="26"/>
      <c r="S232" s="28"/>
      <c r="T232" s="26"/>
      <c r="U232" s="26"/>
      <c r="V232" s="28"/>
      <c r="W232" s="26"/>
      <c r="X232" s="26"/>
      <c r="Y232" s="28"/>
      <c r="Z232" s="26"/>
      <c r="AA232" s="26"/>
      <c r="AB232" s="28"/>
      <c r="AC232" s="26"/>
      <c r="AD232" s="26"/>
      <c r="AE232" s="28"/>
      <c r="AF232" s="26"/>
      <c r="AG232" s="26"/>
      <c r="AH232" s="28"/>
      <c r="AI232" s="26"/>
      <c r="AJ232" s="26"/>
      <c r="AK232" s="28"/>
      <c r="AL232" s="26"/>
      <c r="AM232" s="26"/>
      <c r="AN232" s="28"/>
      <c r="AO232" s="26"/>
      <c r="AP232" s="26"/>
      <c r="AQ232" s="28"/>
    </row>
    <row r="233" spans="1:43" x14ac:dyDescent="0.55000000000000004">
      <c r="A233" s="43">
        <v>144</v>
      </c>
      <c r="B233" s="52" t="s">
        <v>275</v>
      </c>
      <c r="C233" s="53"/>
      <c r="D233" s="43"/>
      <c r="E233" s="32">
        <f>'[2]ธันวาคม 63 '!E234</f>
        <v>6774</v>
      </c>
      <c r="F233" s="32"/>
      <c r="G233" s="33"/>
      <c r="H233" s="34">
        <f>'[2]มกราคม 64'!E234</f>
        <v>7430</v>
      </c>
      <c r="I233" s="32">
        <f t="shared" si="174"/>
        <v>656</v>
      </c>
      <c r="J233" s="33">
        <f t="shared" si="175"/>
        <v>3280</v>
      </c>
      <c r="K233" s="34">
        <f>'[2]กุมภาพันธ์ 64'!E233</f>
        <v>8020</v>
      </c>
      <c r="L233" s="32">
        <f t="shared" si="176"/>
        <v>590</v>
      </c>
      <c r="M233" s="33">
        <f t="shared" ref="M233:M249" si="177">L233*$M$3</f>
        <v>2950</v>
      </c>
      <c r="N233" s="34">
        <f>'[2]มีนาคม 64'!E233</f>
        <v>8582</v>
      </c>
      <c r="O233" s="32">
        <f t="shared" si="170"/>
        <v>562</v>
      </c>
      <c r="P233" s="33">
        <f t="shared" ref="P233:P249" si="178">O233*$P$3</f>
        <v>2810</v>
      </c>
      <c r="Q233" s="34">
        <f>'[2]เมษายน 64 '!E233</f>
        <v>8582</v>
      </c>
      <c r="R233" s="32">
        <f t="shared" ref="R233:R248" si="179">Q233-N233</f>
        <v>0</v>
      </c>
      <c r="S233" s="33">
        <f t="shared" ref="S233:S248" si="180">R233*$S$3</f>
        <v>0</v>
      </c>
      <c r="T233" s="34">
        <f>'[2]พฤษภาคม 64'!E233</f>
        <v>9889</v>
      </c>
      <c r="U233" s="32">
        <f t="shared" ref="U233:U249" si="181">T233-Q233</f>
        <v>1307</v>
      </c>
      <c r="V233" s="33">
        <f t="shared" ref="V233:V249" si="182">U233*$P$3</f>
        <v>6535</v>
      </c>
      <c r="W233" s="34">
        <f>'[2]มิถุนายน 64 '!E233</f>
        <v>690</v>
      </c>
      <c r="X233" s="51">
        <f>(10000-T233)+W233</f>
        <v>801</v>
      </c>
      <c r="Y233" s="33">
        <f t="shared" ref="Y233:Y248" si="183">X233*$S$3</f>
        <v>4005</v>
      </c>
      <c r="Z233" s="34">
        <f>'[2]กรกฏาคม 64 '!E233</f>
        <v>1268</v>
      </c>
      <c r="AA233" s="32">
        <f t="shared" ref="AA233:AA249" si="184">Z233-W233</f>
        <v>578</v>
      </c>
      <c r="AB233" s="33">
        <f t="shared" ref="AB233:AB249" si="185">AA233*$P$3</f>
        <v>2890</v>
      </c>
      <c r="AC233" s="34">
        <f>'[2]สิงหาคม 64 '!E233</f>
        <v>1947</v>
      </c>
      <c r="AD233" s="32">
        <f t="shared" ref="AD233:AD249" si="186">AC233-Z233</f>
        <v>679</v>
      </c>
      <c r="AE233" s="33">
        <f t="shared" ref="AE233:AE248" si="187">AD233*$S$3</f>
        <v>3395</v>
      </c>
      <c r="AF233" s="34">
        <f>'[2]กันยายน 64 '!E233</f>
        <v>2630</v>
      </c>
      <c r="AG233" s="32">
        <f t="shared" ref="AG233:AG249" si="188">AF233-AC233</f>
        <v>683</v>
      </c>
      <c r="AH233" s="33">
        <f t="shared" ref="AH233:AH248" si="189">AG233*$S$3</f>
        <v>3415</v>
      </c>
      <c r="AI233" s="34">
        <f>'[2]ตุลาคม 64 '!E233</f>
        <v>3163</v>
      </c>
      <c r="AJ233" s="32">
        <f t="shared" ref="AJ233:AJ249" si="190">AI233-AF233</f>
        <v>533</v>
      </c>
      <c r="AK233" s="33">
        <f t="shared" ref="AK233:AK248" si="191">AJ233*$S$3</f>
        <v>2665</v>
      </c>
      <c r="AL233" s="34">
        <f>'[2]พฤศจิกายน 64'!E233</f>
        <v>3715</v>
      </c>
      <c r="AM233" s="32">
        <f t="shared" ref="AM233:AM249" si="192">AL233-AI233</f>
        <v>552</v>
      </c>
      <c r="AN233" s="33">
        <f t="shared" ref="AN233:AN248" si="193">AM233*$S$3</f>
        <v>2760</v>
      </c>
      <c r="AO233" s="34">
        <f>'[2]ธันวาคม 64 '!E233</f>
        <v>4194</v>
      </c>
      <c r="AP233" s="32">
        <f t="shared" ref="AP233:AP249" si="194">AO233-AL233</f>
        <v>479</v>
      </c>
      <c r="AQ233" s="33">
        <f t="shared" ref="AQ233:AQ248" si="195">AP233*$S$3</f>
        <v>2395</v>
      </c>
    </row>
    <row r="234" spans="1:43" x14ac:dyDescent="0.55000000000000004">
      <c r="A234" s="43">
        <v>160</v>
      </c>
      <c r="B234" s="52" t="s">
        <v>276</v>
      </c>
      <c r="C234" s="53"/>
      <c r="D234" s="43"/>
      <c r="E234" s="32">
        <f>'[2]ธันวาคม 63 '!E235</f>
        <v>79</v>
      </c>
      <c r="F234" s="32"/>
      <c r="G234" s="33"/>
      <c r="H234" s="34">
        <f>'[2]มกราคม 64'!E235</f>
        <v>79</v>
      </c>
      <c r="I234" s="32">
        <f t="shared" si="174"/>
        <v>0</v>
      </c>
      <c r="J234" s="33">
        <f t="shared" si="175"/>
        <v>0</v>
      </c>
      <c r="K234" s="34">
        <f>'[2]กุมภาพันธ์ 64'!E234</f>
        <v>80</v>
      </c>
      <c r="L234" s="32">
        <f t="shared" si="176"/>
        <v>1</v>
      </c>
      <c r="M234" s="33">
        <f t="shared" si="177"/>
        <v>5</v>
      </c>
      <c r="N234" s="34">
        <f>'[2]มีนาคม 64'!E234</f>
        <v>83</v>
      </c>
      <c r="O234" s="32">
        <f t="shared" si="170"/>
        <v>3</v>
      </c>
      <c r="P234" s="33">
        <f t="shared" si="178"/>
        <v>15</v>
      </c>
      <c r="Q234" s="34">
        <f>'[2]เมษายน 64 '!E234</f>
        <v>83</v>
      </c>
      <c r="R234" s="32">
        <f t="shared" si="179"/>
        <v>0</v>
      </c>
      <c r="S234" s="33">
        <f t="shared" si="180"/>
        <v>0</v>
      </c>
      <c r="T234" s="34">
        <f>'[2]พฤษภาคม 64'!E234</f>
        <v>83</v>
      </c>
      <c r="U234" s="32">
        <f t="shared" si="181"/>
        <v>0</v>
      </c>
      <c r="V234" s="33">
        <f t="shared" si="182"/>
        <v>0</v>
      </c>
      <c r="W234" s="34">
        <f>'[2]มิถุนายน 64 '!E234</f>
        <v>83</v>
      </c>
      <c r="X234" s="32">
        <f t="shared" ref="X234:X249" si="196">W234-T234</f>
        <v>0</v>
      </c>
      <c r="Y234" s="33">
        <f t="shared" si="183"/>
        <v>0</v>
      </c>
      <c r="Z234" s="34">
        <f>'[2]กรกฏาคม 64 '!E234</f>
        <v>83</v>
      </c>
      <c r="AA234" s="32">
        <f t="shared" si="184"/>
        <v>0</v>
      </c>
      <c r="AB234" s="33">
        <f t="shared" si="185"/>
        <v>0</v>
      </c>
      <c r="AC234" s="34">
        <f>'[2]สิงหาคม 64 '!E234</f>
        <v>83</v>
      </c>
      <c r="AD234" s="32">
        <f t="shared" si="186"/>
        <v>0</v>
      </c>
      <c r="AE234" s="33">
        <f t="shared" si="187"/>
        <v>0</v>
      </c>
      <c r="AF234" s="34">
        <f>'[2]กันยายน 64 '!E234</f>
        <v>83</v>
      </c>
      <c r="AG234" s="32">
        <f t="shared" si="188"/>
        <v>0</v>
      </c>
      <c r="AH234" s="33">
        <f t="shared" si="189"/>
        <v>0</v>
      </c>
      <c r="AI234" s="34">
        <f>'[2]ตุลาคม 64 '!E234</f>
        <v>83</v>
      </c>
      <c r="AJ234" s="32">
        <f t="shared" si="190"/>
        <v>0</v>
      </c>
      <c r="AK234" s="33">
        <f t="shared" si="191"/>
        <v>0</v>
      </c>
      <c r="AL234" s="34">
        <f>'[2]พฤศจิกายน 64'!E234</f>
        <v>83</v>
      </c>
      <c r="AM234" s="32">
        <f t="shared" si="192"/>
        <v>0</v>
      </c>
      <c r="AN234" s="33">
        <f t="shared" si="193"/>
        <v>0</v>
      </c>
      <c r="AO234" s="34">
        <f>'[2]ธันวาคม 64 '!E234</f>
        <v>83</v>
      </c>
      <c r="AP234" s="32">
        <f t="shared" si="194"/>
        <v>0</v>
      </c>
      <c r="AQ234" s="33">
        <f t="shared" si="195"/>
        <v>0</v>
      </c>
    </row>
    <row r="235" spans="1:43" x14ac:dyDescent="0.55000000000000004">
      <c r="A235" s="43">
        <v>161</v>
      </c>
      <c r="B235" s="52" t="s">
        <v>277</v>
      </c>
      <c r="C235" s="53"/>
      <c r="D235" s="43"/>
      <c r="E235" s="32">
        <f>'[2]ธันวาคม 63 '!E236</f>
        <v>1749</v>
      </c>
      <c r="F235" s="32"/>
      <c r="G235" s="33"/>
      <c r="H235" s="34">
        <f>'[2]มกราคม 64'!E236</f>
        <v>1749</v>
      </c>
      <c r="I235" s="32">
        <f t="shared" si="174"/>
        <v>0</v>
      </c>
      <c r="J235" s="33">
        <f t="shared" si="175"/>
        <v>0</v>
      </c>
      <c r="K235" s="34">
        <f>'[2]กุมภาพันธ์ 64'!E235</f>
        <v>1762</v>
      </c>
      <c r="L235" s="32">
        <f t="shared" si="176"/>
        <v>13</v>
      </c>
      <c r="M235" s="33">
        <f t="shared" si="177"/>
        <v>65</v>
      </c>
      <c r="N235" s="34">
        <f>'[2]มีนาคม 64'!E235</f>
        <v>1774</v>
      </c>
      <c r="O235" s="32">
        <f t="shared" si="170"/>
        <v>12</v>
      </c>
      <c r="P235" s="33">
        <f t="shared" si="178"/>
        <v>60</v>
      </c>
      <c r="Q235" s="34">
        <f>'[2]เมษายน 64 '!E235</f>
        <v>1774</v>
      </c>
      <c r="R235" s="32">
        <f t="shared" si="179"/>
        <v>0</v>
      </c>
      <c r="S235" s="33">
        <f t="shared" si="180"/>
        <v>0</v>
      </c>
      <c r="T235" s="34">
        <f>'[2]พฤษภาคม 64'!E235</f>
        <v>1774</v>
      </c>
      <c r="U235" s="32">
        <f t="shared" si="181"/>
        <v>0</v>
      </c>
      <c r="V235" s="33">
        <f t="shared" si="182"/>
        <v>0</v>
      </c>
      <c r="W235" s="34">
        <f>'[2]มิถุนายน 64 '!E235</f>
        <v>1774</v>
      </c>
      <c r="X235" s="32">
        <f t="shared" si="196"/>
        <v>0</v>
      </c>
      <c r="Y235" s="33">
        <f t="shared" si="183"/>
        <v>0</v>
      </c>
      <c r="Z235" s="34">
        <f>'[2]กรกฏาคม 64 '!E235</f>
        <v>1774</v>
      </c>
      <c r="AA235" s="32">
        <f t="shared" si="184"/>
        <v>0</v>
      </c>
      <c r="AB235" s="33">
        <f t="shared" si="185"/>
        <v>0</v>
      </c>
      <c r="AC235" s="34">
        <f>'[2]สิงหาคม 64 '!E235</f>
        <v>1774</v>
      </c>
      <c r="AD235" s="32">
        <f t="shared" si="186"/>
        <v>0</v>
      </c>
      <c r="AE235" s="33">
        <f t="shared" si="187"/>
        <v>0</v>
      </c>
      <c r="AF235" s="34">
        <f>'[2]กันยายน 64 '!E235</f>
        <v>1774</v>
      </c>
      <c r="AG235" s="32">
        <f t="shared" si="188"/>
        <v>0</v>
      </c>
      <c r="AH235" s="33">
        <f t="shared" si="189"/>
        <v>0</v>
      </c>
      <c r="AI235" s="34">
        <f>'[2]ตุลาคม 64 '!E235</f>
        <v>1774</v>
      </c>
      <c r="AJ235" s="32">
        <f t="shared" si="190"/>
        <v>0</v>
      </c>
      <c r="AK235" s="33">
        <f t="shared" si="191"/>
        <v>0</v>
      </c>
      <c r="AL235" s="34">
        <f>'[2]พฤศจิกายน 64'!E235</f>
        <v>1774</v>
      </c>
      <c r="AM235" s="32">
        <f t="shared" si="192"/>
        <v>0</v>
      </c>
      <c r="AN235" s="33">
        <f t="shared" si="193"/>
        <v>0</v>
      </c>
      <c r="AO235" s="34">
        <f>'[2]ธันวาคม 64 '!E235</f>
        <v>1774</v>
      </c>
      <c r="AP235" s="32">
        <f t="shared" si="194"/>
        <v>0</v>
      </c>
      <c r="AQ235" s="33">
        <f t="shared" si="195"/>
        <v>0</v>
      </c>
    </row>
    <row r="236" spans="1:43" x14ac:dyDescent="0.55000000000000004">
      <c r="A236" s="43">
        <v>162</v>
      </c>
      <c r="B236" s="52" t="s">
        <v>278</v>
      </c>
      <c r="C236" s="53"/>
      <c r="D236" s="43"/>
      <c r="E236" s="32">
        <f>'[2]ธันวาคม 63 '!E237</f>
        <v>3507</v>
      </c>
      <c r="F236" s="32"/>
      <c r="G236" s="33"/>
      <c r="H236" s="34">
        <f>'[2]มกราคม 64'!E237</f>
        <v>3548</v>
      </c>
      <c r="I236" s="32">
        <f t="shared" si="174"/>
        <v>41</v>
      </c>
      <c r="J236" s="33">
        <f t="shared" si="175"/>
        <v>205</v>
      </c>
      <c r="K236" s="34">
        <f>'[2]กุมภาพันธ์ 64'!E236</f>
        <v>3601</v>
      </c>
      <c r="L236" s="32">
        <f t="shared" si="176"/>
        <v>53</v>
      </c>
      <c r="M236" s="33">
        <f t="shared" si="177"/>
        <v>265</v>
      </c>
      <c r="N236" s="34">
        <f>'[2]มีนาคม 64'!E236</f>
        <v>3655</v>
      </c>
      <c r="O236" s="32">
        <f t="shared" si="170"/>
        <v>54</v>
      </c>
      <c r="P236" s="33">
        <f t="shared" si="178"/>
        <v>270</v>
      </c>
      <c r="Q236" s="34">
        <f>'[2]เมษายน 64 '!E236</f>
        <v>3655</v>
      </c>
      <c r="R236" s="32">
        <f t="shared" si="179"/>
        <v>0</v>
      </c>
      <c r="S236" s="33">
        <f t="shared" si="180"/>
        <v>0</v>
      </c>
      <c r="T236" s="34">
        <f>'[2]พฤษภาคม 64'!E236</f>
        <v>3655</v>
      </c>
      <c r="U236" s="32">
        <f t="shared" si="181"/>
        <v>0</v>
      </c>
      <c r="V236" s="33">
        <f t="shared" si="182"/>
        <v>0</v>
      </c>
      <c r="W236" s="34">
        <f>'[2]มิถุนายน 64 '!E236</f>
        <v>3655</v>
      </c>
      <c r="X236" s="32">
        <f t="shared" si="196"/>
        <v>0</v>
      </c>
      <c r="Y236" s="33">
        <f t="shared" si="183"/>
        <v>0</v>
      </c>
      <c r="Z236" s="34">
        <f>'[2]กรกฏาคม 64 '!E236</f>
        <v>3655</v>
      </c>
      <c r="AA236" s="32">
        <f t="shared" si="184"/>
        <v>0</v>
      </c>
      <c r="AB236" s="33">
        <f t="shared" si="185"/>
        <v>0</v>
      </c>
      <c r="AC236" s="34">
        <f>'[2]สิงหาคม 64 '!E236</f>
        <v>3655</v>
      </c>
      <c r="AD236" s="32">
        <f t="shared" si="186"/>
        <v>0</v>
      </c>
      <c r="AE236" s="33">
        <f t="shared" si="187"/>
        <v>0</v>
      </c>
      <c r="AF236" s="34">
        <f>'[2]กันยายน 64 '!E236</f>
        <v>3655</v>
      </c>
      <c r="AG236" s="32">
        <f t="shared" si="188"/>
        <v>0</v>
      </c>
      <c r="AH236" s="33">
        <f t="shared" si="189"/>
        <v>0</v>
      </c>
      <c r="AI236" s="34">
        <f>'[2]ตุลาคม 64 '!E236</f>
        <v>3655</v>
      </c>
      <c r="AJ236" s="32">
        <f t="shared" si="190"/>
        <v>0</v>
      </c>
      <c r="AK236" s="33">
        <f t="shared" si="191"/>
        <v>0</v>
      </c>
      <c r="AL236" s="34">
        <f>'[2]พฤศจิกายน 64'!E236</f>
        <v>3655</v>
      </c>
      <c r="AM236" s="32">
        <f t="shared" si="192"/>
        <v>0</v>
      </c>
      <c r="AN236" s="33">
        <f t="shared" si="193"/>
        <v>0</v>
      </c>
      <c r="AO236" s="34">
        <f>'[2]ธันวาคม 64 '!E236</f>
        <v>3655</v>
      </c>
      <c r="AP236" s="32">
        <f t="shared" si="194"/>
        <v>0</v>
      </c>
      <c r="AQ236" s="33">
        <f t="shared" si="195"/>
        <v>0</v>
      </c>
    </row>
    <row r="237" spans="1:43" x14ac:dyDescent="0.55000000000000004">
      <c r="A237" s="43">
        <v>163</v>
      </c>
      <c r="B237" s="52" t="s">
        <v>279</v>
      </c>
      <c r="C237" s="53"/>
      <c r="D237" s="43"/>
      <c r="E237" s="32">
        <f>'[2]ธันวาคม 63 '!E238</f>
        <v>1642</v>
      </c>
      <c r="F237" s="32"/>
      <c r="G237" s="33"/>
      <c r="H237" s="34">
        <f>'[2]มกราคม 64'!E238</f>
        <v>1642</v>
      </c>
      <c r="I237" s="32">
        <f t="shared" si="174"/>
        <v>0</v>
      </c>
      <c r="J237" s="33">
        <f t="shared" si="175"/>
        <v>0</v>
      </c>
      <c r="K237" s="34">
        <f>'[2]กุมภาพันธ์ 64'!E237</f>
        <v>1642</v>
      </c>
      <c r="L237" s="32">
        <f t="shared" si="176"/>
        <v>0</v>
      </c>
      <c r="M237" s="33">
        <f t="shared" si="177"/>
        <v>0</v>
      </c>
      <c r="N237" s="34">
        <f>'[2]มีนาคม 64'!E237</f>
        <v>1739</v>
      </c>
      <c r="O237" s="32">
        <f t="shared" si="170"/>
        <v>97</v>
      </c>
      <c r="P237" s="33">
        <f t="shared" si="178"/>
        <v>485</v>
      </c>
      <c r="Q237" s="34">
        <f>'[2]เมษายน 64 '!E237</f>
        <v>1739</v>
      </c>
      <c r="R237" s="32">
        <f t="shared" si="179"/>
        <v>0</v>
      </c>
      <c r="S237" s="33">
        <f t="shared" si="180"/>
        <v>0</v>
      </c>
      <c r="T237" s="34">
        <f>'[2]พฤษภาคม 64'!E237</f>
        <v>1739</v>
      </c>
      <c r="U237" s="32">
        <f t="shared" si="181"/>
        <v>0</v>
      </c>
      <c r="V237" s="33">
        <f t="shared" si="182"/>
        <v>0</v>
      </c>
      <c r="W237" s="34">
        <f>'[2]มิถุนายน 64 '!E237</f>
        <v>1739</v>
      </c>
      <c r="X237" s="32">
        <f t="shared" si="196"/>
        <v>0</v>
      </c>
      <c r="Y237" s="33">
        <f t="shared" si="183"/>
        <v>0</v>
      </c>
      <c r="Z237" s="34">
        <f>'[2]กรกฏาคม 64 '!E237</f>
        <v>1739</v>
      </c>
      <c r="AA237" s="32">
        <f t="shared" si="184"/>
        <v>0</v>
      </c>
      <c r="AB237" s="33">
        <f t="shared" si="185"/>
        <v>0</v>
      </c>
      <c r="AC237" s="34">
        <f>'[2]สิงหาคม 64 '!E237</f>
        <v>1739</v>
      </c>
      <c r="AD237" s="32">
        <f t="shared" si="186"/>
        <v>0</v>
      </c>
      <c r="AE237" s="33">
        <f t="shared" si="187"/>
        <v>0</v>
      </c>
      <c r="AF237" s="34">
        <f>'[2]กันยายน 64 '!E237</f>
        <v>1739</v>
      </c>
      <c r="AG237" s="32">
        <f t="shared" si="188"/>
        <v>0</v>
      </c>
      <c r="AH237" s="33">
        <f t="shared" si="189"/>
        <v>0</v>
      </c>
      <c r="AI237" s="34">
        <f>'[2]ตุลาคม 64 '!E237</f>
        <v>1739</v>
      </c>
      <c r="AJ237" s="32">
        <f t="shared" si="190"/>
        <v>0</v>
      </c>
      <c r="AK237" s="33">
        <f t="shared" si="191"/>
        <v>0</v>
      </c>
      <c r="AL237" s="34">
        <f>'[2]พฤศจิกายน 64'!E237</f>
        <v>1739</v>
      </c>
      <c r="AM237" s="32">
        <f t="shared" si="192"/>
        <v>0</v>
      </c>
      <c r="AN237" s="33">
        <f t="shared" si="193"/>
        <v>0</v>
      </c>
      <c r="AO237" s="34">
        <f>'[2]ธันวาคม 64 '!E237</f>
        <v>1739</v>
      </c>
      <c r="AP237" s="32">
        <f t="shared" si="194"/>
        <v>0</v>
      </c>
      <c r="AQ237" s="33">
        <f t="shared" si="195"/>
        <v>0</v>
      </c>
    </row>
    <row r="238" spans="1:43" s="54" customFormat="1" x14ac:dyDescent="0.55000000000000004">
      <c r="A238" s="43">
        <v>164</v>
      </c>
      <c r="B238" s="52" t="s">
        <v>280</v>
      </c>
      <c r="C238" s="53"/>
      <c r="D238" s="43"/>
      <c r="E238" s="32">
        <f>'[2]ธันวาคม 63 '!E239</f>
        <v>4333</v>
      </c>
      <c r="F238" s="32"/>
      <c r="G238" s="33"/>
      <c r="H238" s="34">
        <f>'[2]มกราคม 64'!E239</f>
        <v>4333</v>
      </c>
      <c r="I238" s="32">
        <f t="shared" si="174"/>
        <v>0</v>
      </c>
      <c r="J238" s="33">
        <f t="shared" si="175"/>
        <v>0</v>
      </c>
      <c r="K238" s="34">
        <f>'[2]กุมภาพันธ์ 64'!E238</f>
        <v>4333</v>
      </c>
      <c r="L238" s="32">
        <f t="shared" si="176"/>
        <v>0</v>
      </c>
      <c r="M238" s="33">
        <f t="shared" si="177"/>
        <v>0</v>
      </c>
      <c r="N238" s="34">
        <f>'[2]มีนาคม 64'!E238</f>
        <v>4333</v>
      </c>
      <c r="O238" s="32">
        <f t="shared" si="170"/>
        <v>0</v>
      </c>
      <c r="P238" s="33">
        <f t="shared" si="178"/>
        <v>0</v>
      </c>
      <c r="Q238" s="34">
        <f>'[2]เมษายน 64 '!E238</f>
        <v>4333</v>
      </c>
      <c r="R238" s="32">
        <f t="shared" si="179"/>
        <v>0</v>
      </c>
      <c r="S238" s="33">
        <f t="shared" si="180"/>
        <v>0</v>
      </c>
      <c r="T238" s="34">
        <f>'[2]พฤษภาคม 64'!E238</f>
        <v>4333</v>
      </c>
      <c r="U238" s="32">
        <f t="shared" si="181"/>
        <v>0</v>
      </c>
      <c r="V238" s="33">
        <f t="shared" si="182"/>
        <v>0</v>
      </c>
      <c r="W238" s="34">
        <f>'[2]มิถุนายน 64 '!E238</f>
        <v>4333</v>
      </c>
      <c r="X238" s="32">
        <f t="shared" si="196"/>
        <v>0</v>
      </c>
      <c r="Y238" s="33">
        <f t="shared" si="183"/>
        <v>0</v>
      </c>
      <c r="Z238" s="34">
        <f>'[2]กรกฏาคม 64 '!E238</f>
        <v>4333</v>
      </c>
      <c r="AA238" s="32">
        <f t="shared" si="184"/>
        <v>0</v>
      </c>
      <c r="AB238" s="33">
        <f t="shared" si="185"/>
        <v>0</v>
      </c>
      <c r="AC238" s="34">
        <f>'[2]สิงหาคม 64 '!E238</f>
        <v>4333</v>
      </c>
      <c r="AD238" s="32">
        <f t="shared" si="186"/>
        <v>0</v>
      </c>
      <c r="AE238" s="33">
        <f t="shared" si="187"/>
        <v>0</v>
      </c>
      <c r="AF238" s="34">
        <f>'[2]กันยายน 64 '!E238</f>
        <v>4333</v>
      </c>
      <c r="AG238" s="32">
        <f t="shared" si="188"/>
        <v>0</v>
      </c>
      <c r="AH238" s="33">
        <f t="shared" si="189"/>
        <v>0</v>
      </c>
      <c r="AI238" s="34">
        <f>'[2]ตุลาคม 64 '!E238</f>
        <v>4333</v>
      </c>
      <c r="AJ238" s="32">
        <f t="shared" si="190"/>
        <v>0</v>
      </c>
      <c r="AK238" s="33">
        <f t="shared" si="191"/>
        <v>0</v>
      </c>
      <c r="AL238" s="34">
        <f>'[2]พฤศจิกายน 64'!E238</f>
        <v>4333</v>
      </c>
      <c r="AM238" s="32">
        <f t="shared" si="192"/>
        <v>0</v>
      </c>
      <c r="AN238" s="33">
        <f t="shared" si="193"/>
        <v>0</v>
      </c>
      <c r="AO238" s="34">
        <f>'[2]ธันวาคม 64 '!E238</f>
        <v>4333</v>
      </c>
      <c r="AP238" s="32">
        <f t="shared" si="194"/>
        <v>0</v>
      </c>
      <c r="AQ238" s="33">
        <f t="shared" si="195"/>
        <v>0</v>
      </c>
    </row>
    <row r="239" spans="1:43" s="54" customFormat="1" x14ac:dyDescent="0.55000000000000004">
      <c r="A239" s="43">
        <v>165</v>
      </c>
      <c r="B239" s="52" t="s">
        <v>281</v>
      </c>
      <c r="C239" s="53"/>
      <c r="D239" s="43"/>
      <c r="E239" s="32">
        <f>'[2]ธันวาคม 63 '!E240</f>
        <v>723</v>
      </c>
      <c r="F239" s="32"/>
      <c r="G239" s="33"/>
      <c r="H239" s="34">
        <f>'[2]มกราคม 64'!E240</f>
        <v>723</v>
      </c>
      <c r="I239" s="32">
        <f t="shared" si="174"/>
        <v>0</v>
      </c>
      <c r="J239" s="33">
        <f t="shared" si="175"/>
        <v>0</v>
      </c>
      <c r="K239" s="34">
        <f>'[2]กุมภาพันธ์ 64'!E239</f>
        <v>732</v>
      </c>
      <c r="L239" s="32">
        <f t="shared" si="176"/>
        <v>9</v>
      </c>
      <c r="M239" s="33">
        <f t="shared" si="177"/>
        <v>45</v>
      </c>
      <c r="N239" s="34">
        <f>'[2]มีนาคม 64'!E239</f>
        <v>747</v>
      </c>
      <c r="O239" s="32">
        <f t="shared" si="170"/>
        <v>15</v>
      </c>
      <c r="P239" s="33">
        <f t="shared" si="178"/>
        <v>75</v>
      </c>
      <c r="Q239" s="34">
        <f>'[2]เมษายน 64 '!E239</f>
        <v>747</v>
      </c>
      <c r="R239" s="32">
        <f t="shared" si="179"/>
        <v>0</v>
      </c>
      <c r="S239" s="33">
        <f t="shared" si="180"/>
        <v>0</v>
      </c>
      <c r="T239" s="34">
        <f>'[2]พฤษภาคม 64'!E239</f>
        <v>747</v>
      </c>
      <c r="U239" s="32">
        <f t="shared" si="181"/>
        <v>0</v>
      </c>
      <c r="V239" s="33">
        <f t="shared" si="182"/>
        <v>0</v>
      </c>
      <c r="W239" s="34">
        <f>'[2]มิถุนายน 64 '!E239</f>
        <v>747</v>
      </c>
      <c r="X239" s="32">
        <f t="shared" si="196"/>
        <v>0</v>
      </c>
      <c r="Y239" s="33">
        <f t="shared" si="183"/>
        <v>0</v>
      </c>
      <c r="Z239" s="34">
        <f>'[2]กรกฏาคม 64 '!E239</f>
        <v>747</v>
      </c>
      <c r="AA239" s="32">
        <f t="shared" si="184"/>
        <v>0</v>
      </c>
      <c r="AB239" s="33">
        <f t="shared" si="185"/>
        <v>0</v>
      </c>
      <c r="AC239" s="34">
        <f>'[2]สิงหาคม 64 '!E239</f>
        <v>747</v>
      </c>
      <c r="AD239" s="32">
        <f t="shared" si="186"/>
        <v>0</v>
      </c>
      <c r="AE239" s="33">
        <f t="shared" si="187"/>
        <v>0</v>
      </c>
      <c r="AF239" s="34">
        <f>'[2]กันยายน 64 '!E239</f>
        <v>747</v>
      </c>
      <c r="AG239" s="32">
        <f t="shared" si="188"/>
        <v>0</v>
      </c>
      <c r="AH239" s="33">
        <f t="shared" si="189"/>
        <v>0</v>
      </c>
      <c r="AI239" s="34">
        <f>'[2]ตุลาคม 64 '!E239</f>
        <v>747</v>
      </c>
      <c r="AJ239" s="32">
        <f t="shared" si="190"/>
        <v>0</v>
      </c>
      <c r="AK239" s="33">
        <f t="shared" si="191"/>
        <v>0</v>
      </c>
      <c r="AL239" s="34">
        <f>'[2]พฤศจิกายน 64'!E239</f>
        <v>747</v>
      </c>
      <c r="AM239" s="32">
        <f t="shared" si="192"/>
        <v>0</v>
      </c>
      <c r="AN239" s="33">
        <f t="shared" si="193"/>
        <v>0</v>
      </c>
      <c r="AO239" s="34">
        <f>'[2]ธันวาคม 64 '!E239</f>
        <v>747</v>
      </c>
      <c r="AP239" s="32">
        <f t="shared" si="194"/>
        <v>0</v>
      </c>
      <c r="AQ239" s="33">
        <f t="shared" si="195"/>
        <v>0</v>
      </c>
    </row>
    <row r="240" spans="1:43" s="54" customFormat="1" x14ac:dyDescent="0.55000000000000004">
      <c r="A240" s="43">
        <v>166</v>
      </c>
      <c r="B240" s="52" t="s">
        <v>282</v>
      </c>
      <c r="C240" s="53"/>
      <c r="D240" s="43"/>
      <c r="E240" s="32">
        <f>'[2]ธันวาคม 63 '!E241</f>
        <v>1664</v>
      </c>
      <c r="F240" s="32"/>
      <c r="G240" s="33"/>
      <c r="H240" s="34">
        <f>'[2]มกราคม 64'!E241</f>
        <v>1681</v>
      </c>
      <c r="I240" s="32">
        <f t="shared" si="174"/>
        <v>17</v>
      </c>
      <c r="J240" s="33">
        <f t="shared" si="175"/>
        <v>85</v>
      </c>
      <c r="K240" s="34">
        <f>'[2]กุมภาพันธ์ 64'!E240</f>
        <v>1702</v>
      </c>
      <c r="L240" s="32">
        <f t="shared" si="176"/>
        <v>21</v>
      </c>
      <c r="M240" s="33">
        <f t="shared" si="177"/>
        <v>105</v>
      </c>
      <c r="N240" s="34">
        <f>'[2]มีนาคม 64'!E240</f>
        <v>1733</v>
      </c>
      <c r="O240" s="32">
        <f t="shared" si="170"/>
        <v>31</v>
      </c>
      <c r="P240" s="33">
        <f t="shared" si="178"/>
        <v>155</v>
      </c>
      <c r="Q240" s="34">
        <f>'[2]เมษายน 64 '!E240</f>
        <v>1733</v>
      </c>
      <c r="R240" s="32">
        <f t="shared" si="179"/>
        <v>0</v>
      </c>
      <c r="S240" s="33">
        <f t="shared" si="180"/>
        <v>0</v>
      </c>
      <c r="T240" s="34">
        <f>'[2]พฤษภาคม 64'!E240</f>
        <v>1733</v>
      </c>
      <c r="U240" s="32">
        <f t="shared" si="181"/>
        <v>0</v>
      </c>
      <c r="V240" s="33">
        <f t="shared" si="182"/>
        <v>0</v>
      </c>
      <c r="W240" s="34">
        <f>'[2]มิถุนายน 64 '!E240</f>
        <v>1733</v>
      </c>
      <c r="X240" s="32">
        <f t="shared" si="196"/>
        <v>0</v>
      </c>
      <c r="Y240" s="33">
        <f t="shared" si="183"/>
        <v>0</v>
      </c>
      <c r="Z240" s="34">
        <f>'[2]กรกฏาคม 64 '!E240</f>
        <v>1733</v>
      </c>
      <c r="AA240" s="32">
        <f t="shared" si="184"/>
        <v>0</v>
      </c>
      <c r="AB240" s="33">
        <f t="shared" si="185"/>
        <v>0</v>
      </c>
      <c r="AC240" s="34">
        <f>'[2]สิงหาคม 64 '!E240</f>
        <v>1733</v>
      </c>
      <c r="AD240" s="32">
        <f t="shared" si="186"/>
        <v>0</v>
      </c>
      <c r="AE240" s="33">
        <f t="shared" si="187"/>
        <v>0</v>
      </c>
      <c r="AF240" s="34">
        <f>'[2]กันยายน 64 '!E240</f>
        <v>1733</v>
      </c>
      <c r="AG240" s="32">
        <f t="shared" si="188"/>
        <v>0</v>
      </c>
      <c r="AH240" s="33">
        <f t="shared" si="189"/>
        <v>0</v>
      </c>
      <c r="AI240" s="34">
        <f>'[2]ตุลาคม 64 '!E240</f>
        <v>1733</v>
      </c>
      <c r="AJ240" s="32">
        <f t="shared" si="190"/>
        <v>0</v>
      </c>
      <c r="AK240" s="33">
        <f t="shared" si="191"/>
        <v>0</v>
      </c>
      <c r="AL240" s="34">
        <f>'[2]พฤศจิกายน 64'!E240</f>
        <v>1733</v>
      </c>
      <c r="AM240" s="32">
        <f t="shared" si="192"/>
        <v>0</v>
      </c>
      <c r="AN240" s="33">
        <f t="shared" si="193"/>
        <v>0</v>
      </c>
      <c r="AO240" s="34">
        <f>'[2]ธันวาคม 64 '!E240</f>
        <v>1733</v>
      </c>
      <c r="AP240" s="32">
        <f t="shared" si="194"/>
        <v>0</v>
      </c>
      <c r="AQ240" s="33">
        <f t="shared" si="195"/>
        <v>0</v>
      </c>
    </row>
    <row r="241" spans="1:43" s="54" customFormat="1" x14ac:dyDescent="0.55000000000000004">
      <c r="A241" s="43">
        <v>167</v>
      </c>
      <c r="B241" s="52" t="s">
        <v>283</v>
      </c>
      <c r="C241" s="53"/>
      <c r="D241" s="43"/>
      <c r="E241" s="32">
        <f>'[2]ธันวาคม 63 '!E242</f>
        <v>1290</v>
      </c>
      <c r="F241" s="32"/>
      <c r="G241" s="33"/>
      <c r="H241" s="34">
        <f>'[2]มกราคม 64'!E242</f>
        <v>1290</v>
      </c>
      <c r="I241" s="32">
        <f t="shared" si="174"/>
        <v>0</v>
      </c>
      <c r="J241" s="33">
        <f t="shared" si="175"/>
        <v>0</v>
      </c>
      <c r="K241" s="34">
        <f>'[2]กุมภาพันธ์ 64'!E241</f>
        <v>1290</v>
      </c>
      <c r="L241" s="32">
        <f t="shared" si="176"/>
        <v>0</v>
      </c>
      <c r="M241" s="33">
        <f t="shared" si="177"/>
        <v>0</v>
      </c>
      <c r="N241" s="34">
        <f>'[2]มีนาคม 64'!E241</f>
        <v>1338</v>
      </c>
      <c r="O241" s="32">
        <f t="shared" si="170"/>
        <v>48</v>
      </c>
      <c r="P241" s="33">
        <f t="shared" si="178"/>
        <v>240</v>
      </c>
      <c r="Q241" s="34">
        <f>'[2]เมษายน 64 '!E241</f>
        <v>1338</v>
      </c>
      <c r="R241" s="32">
        <f t="shared" si="179"/>
        <v>0</v>
      </c>
      <c r="S241" s="33">
        <f t="shared" si="180"/>
        <v>0</v>
      </c>
      <c r="T241" s="34">
        <f>'[2]พฤษภาคม 64'!E241</f>
        <v>1338</v>
      </c>
      <c r="U241" s="32">
        <f t="shared" si="181"/>
        <v>0</v>
      </c>
      <c r="V241" s="33">
        <f t="shared" si="182"/>
        <v>0</v>
      </c>
      <c r="W241" s="34">
        <f>'[2]มิถุนายน 64 '!E241</f>
        <v>1338</v>
      </c>
      <c r="X241" s="32">
        <f t="shared" si="196"/>
        <v>0</v>
      </c>
      <c r="Y241" s="33">
        <f t="shared" si="183"/>
        <v>0</v>
      </c>
      <c r="Z241" s="34">
        <f>'[2]กรกฏาคม 64 '!E241</f>
        <v>1338</v>
      </c>
      <c r="AA241" s="32">
        <f t="shared" si="184"/>
        <v>0</v>
      </c>
      <c r="AB241" s="33">
        <f t="shared" si="185"/>
        <v>0</v>
      </c>
      <c r="AC241" s="34">
        <f>'[2]สิงหาคม 64 '!E241</f>
        <v>1338</v>
      </c>
      <c r="AD241" s="32">
        <f t="shared" si="186"/>
        <v>0</v>
      </c>
      <c r="AE241" s="33">
        <f t="shared" si="187"/>
        <v>0</v>
      </c>
      <c r="AF241" s="34">
        <f>'[2]กันยายน 64 '!E241</f>
        <v>1338</v>
      </c>
      <c r="AG241" s="32">
        <f t="shared" si="188"/>
        <v>0</v>
      </c>
      <c r="AH241" s="33">
        <f t="shared" si="189"/>
        <v>0</v>
      </c>
      <c r="AI241" s="34">
        <f>'[2]ตุลาคม 64 '!E241</f>
        <v>1338</v>
      </c>
      <c r="AJ241" s="32">
        <f t="shared" si="190"/>
        <v>0</v>
      </c>
      <c r="AK241" s="33">
        <f t="shared" si="191"/>
        <v>0</v>
      </c>
      <c r="AL241" s="34">
        <f>'[2]พฤศจิกายน 64'!E241</f>
        <v>1338</v>
      </c>
      <c r="AM241" s="32">
        <f t="shared" si="192"/>
        <v>0</v>
      </c>
      <c r="AN241" s="33">
        <f t="shared" si="193"/>
        <v>0</v>
      </c>
      <c r="AO241" s="34">
        <f>'[2]ธันวาคม 64 '!E241</f>
        <v>1338</v>
      </c>
      <c r="AP241" s="32">
        <f t="shared" si="194"/>
        <v>0</v>
      </c>
      <c r="AQ241" s="33">
        <f t="shared" si="195"/>
        <v>0</v>
      </c>
    </row>
    <row r="242" spans="1:43" s="54" customFormat="1" x14ac:dyDescent="0.55000000000000004">
      <c r="A242" s="14">
        <v>168</v>
      </c>
      <c r="B242" s="29" t="s">
        <v>284</v>
      </c>
      <c r="C242" s="30"/>
      <c r="D242" s="14"/>
      <c r="E242" s="32">
        <f>'[2]ธันวาคม 63 '!E243</f>
        <v>1347</v>
      </c>
      <c r="F242" s="32"/>
      <c r="G242" s="33"/>
      <c r="H242" s="34">
        <f>'[2]มกราคม 64'!E243</f>
        <v>1347</v>
      </c>
      <c r="I242" s="32">
        <f t="shared" si="174"/>
        <v>0</v>
      </c>
      <c r="J242" s="33">
        <f t="shared" si="175"/>
        <v>0</v>
      </c>
      <c r="K242" s="34">
        <f>'[2]กุมภาพันธ์ 64'!E242</f>
        <v>1358</v>
      </c>
      <c r="L242" s="32">
        <f t="shared" si="176"/>
        <v>11</v>
      </c>
      <c r="M242" s="33">
        <f t="shared" si="177"/>
        <v>55</v>
      </c>
      <c r="N242" s="34">
        <f>'[2]มีนาคม 64'!E242</f>
        <v>1358</v>
      </c>
      <c r="O242" s="32">
        <f t="shared" si="170"/>
        <v>0</v>
      </c>
      <c r="P242" s="33">
        <f t="shared" si="178"/>
        <v>0</v>
      </c>
      <c r="Q242" s="34">
        <f>'[2]เมษายน 64 '!E242</f>
        <v>1358</v>
      </c>
      <c r="R242" s="32">
        <f t="shared" si="179"/>
        <v>0</v>
      </c>
      <c r="S242" s="33">
        <f t="shared" si="180"/>
        <v>0</v>
      </c>
      <c r="T242" s="34">
        <f>'[2]พฤษภาคม 64'!E242</f>
        <v>1358</v>
      </c>
      <c r="U242" s="32">
        <f t="shared" si="181"/>
        <v>0</v>
      </c>
      <c r="V242" s="33">
        <f t="shared" si="182"/>
        <v>0</v>
      </c>
      <c r="W242" s="34">
        <f>'[2]มิถุนายน 64 '!E242</f>
        <v>1358</v>
      </c>
      <c r="X242" s="32">
        <f t="shared" si="196"/>
        <v>0</v>
      </c>
      <c r="Y242" s="33">
        <f t="shared" si="183"/>
        <v>0</v>
      </c>
      <c r="Z242" s="34">
        <f>'[2]กรกฏาคม 64 '!E242</f>
        <v>1358</v>
      </c>
      <c r="AA242" s="32">
        <f t="shared" si="184"/>
        <v>0</v>
      </c>
      <c r="AB242" s="33">
        <f t="shared" si="185"/>
        <v>0</v>
      </c>
      <c r="AC242" s="34">
        <f>'[2]สิงหาคม 64 '!E242</f>
        <v>1358</v>
      </c>
      <c r="AD242" s="32">
        <f t="shared" si="186"/>
        <v>0</v>
      </c>
      <c r="AE242" s="33">
        <f t="shared" si="187"/>
        <v>0</v>
      </c>
      <c r="AF242" s="34">
        <f>'[2]กันยายน 64 '!E242</f>
        <v>1358</v>
      </c>
      <c r="AG242" s="32">
        <f t="shared" si="188"/>
        <v>0</v>
      </c>
      <c r="AH242" s="33">
        <f t="shared" si="189"/>
        <v>0</v>
      </c>
      <c r="AI242" s="34">
        <f>'[2]ตุลาคม 64 '!E242</f>
        <v>1358</v>
      </c>
      <c r="AJ242" s="32">
        <f t="shared" si="190"/>
        <v>0</v>
      </c>
      <c r="AK242" s="33">
        <f t="shared" si="191"/>
        <v>0</v>
      </c>
      <c r="AL242" s="34">
        <f>'[2]พฤศจิกายน 64'!E242</f>
        <v>1358</v>
      </c>
      <c r="AM242" s="32">
        <f t="shared" si="192"/>
        <v>0</v>
      </c>
      <c r="AN242" s="33">
        <f t="shared" si="193"/>
        <v>0</v>
      </c>
      <c r="AO242" s="34">
        <f>'[2]ธันวาคม 64 '!E242</f>
        <v>1358</v>
      </c>
      <c r="AP242" s="32">
        <f t="shared" si="194"/>
        <v>0</v>
      </c>
      <c r="AQ242" s="33">
        <f t="shared" si="195"/>
        <v>0</v>
      </c>
    </row>
    <row r="243" spans="1:43" s="54" customFormat="1" x14ac:dyDescent="0.55000000000000004">
      <c r="A243" s="14">
        <v>169</v>
      </c>
      <c r="B243" s="29" t="s">
        <v>285</v>
      </c>
      <c r="C243" s="30"/>
      <c r="D243" s="14"/>
      <c r="E243" s="32">
        <f>'[2]ธันวาคม 63 '!E244</f>
        <v>5554</v>
      </c>
      <c r="F243" s="32"/>
      <c r="G243" s="33"/>
      <c r="H243" s="34">
        <f>'[2]มกราคม 64'!E244</f>
        <v>5567</v>
      </c>
      <c r="I243" s="32">
        <f t="shared" si="174"/>
        <v>13</v>
      </c>
      <c r="J243" s="33">
        <f t="shared" si="175"/>
        <v>65</v>
      </c>
      <c r="K243" s="34">
        <f>'[2]กุมภาพันธ์ 64'!E243</f>
        <v>5615</v>
      </c>
      <c r="L243" s="32">
        <f t="shared" si="176"/>
        <v>48</v>
      </c>
      <c r="M243" s="33">
        <f t="shared" si="177"/>
        <v>240</v>
      </c>
      <c r="N243" s="34">
        <f>'[2]มีนาคม 64'!E243</f>
        <v>5655</v>
      </c>
      <c r="O243" s="32">
        <f t="shared" si="170"/>
        <v>40</v>
      </c>
      <c r="P243" s="33">
        <f t="shared" si="178"/>
        <v>200</v>
      </c>
      <c r="Q243" s="34">
        <f>'[2]เมษายน 64 '!E243</f>
        <v>5655</v>
      </c>
      <c r="R243" s="32">
        <f t="shared" si="179"/>
        <v>0</v>
      </c>
      <c r="S243" s="33">
        <f t="shared" si="180"/>
        <v>0</v>
      </c>
      <c r="T243" s="34">
        <f>'[2]พฤษภาคม 64'!E243</f>
        <v>5655</v>
      </c>
      <c r="U243" s="32">
        <f t="shared" si="181"/>
        <v>0</v>
      </c>
      <c r="V243" s="33">
        <f t="shared" si="182"/>
        <v>0</v>
      </c>
      <c r="W243" s="34">
        <f>'[2]มิถุนายน 64 '!E243</f>
        <v>5655</v>
      </c>
      <c r="X243" s="32">
        <f t="shared" si="196"/>
        <v>0</v>
      </c>
      <c r="Y243" s="33">
        <f t="shared" si="183"/>
        <v>0</v>
      </c>
      <c r="Z243" s="34">
        <f>'[2]กรกฏาคม 64 '!E243</f>
        <v>5655</v>
      </c>
      <c r="AA243" s="32">
        <f t="shared" si="184"/>
        <v>0</v>
      </c>
      <c r="AB243" s="33">
        <f t="shared" si="185"/>
        <v>0</v>
      </c>
      <c r="AC243" s="34">
        <f>'[2]สิงหาคม 64 '!E243</f>
        <v>5655</v>
      </c>
      <c r="AD243" s="32">
        <f t="shared" si="186"/>
        <v>0</v>
      </c>
      <c r="AE243" s="33">
        <f t="shared" si="187"/>
        <v>0</v>
      </c>
      <c r="AF243" s="34">
        <f>'[2]กันยายน 64 '!E243</f>
        <v>5655</v>
      </c>
      <c r="AG243" s="32">
        <f t="shared" si="188"/>
        <v>0</v>
      </c>
      <c r="AH243" s="33">
        <f t="shared" si="189"/>
        <v>0</v>
      </c>
      <c r="AI243" s="34">
        <f>'[2]ตุลาคม 64 '!E243</f>
        <v>5653</v>
      </c>
      <c r="AJ243" s="32">
        <f t="shared" si="190"/>
        <v>-2</v>
      </c>
      <c r="AK243" s="33">
        <f t="shared" si="191"/>
        <v>-10</v>
      </c>
      <c r="AL243" s="34">
        <f>'[2]พฤศจิกายน 64'!E243</f>
        <v>5653</v>
      </c>
      <c r="AM243" s="32">
        <f t="shared" si="192"/>
        <v>0</v>
      </c>
      <c r="AN243" s="33">
        <f t="shared" si="193"/>
        <v>0</v>
      </c>
      <c r="AO243" s="34">
        <f>'[2]ธันวาคม 64 '!E243</f>
        <v>5653</v>
      </c>
      <c r="AP243" s="32">
        <f t="shared" si="194"/>
        <v>0</v>
      </c>
      <c r="AQ243" s="33">
        <f t="shared" si="195"/>
        <v>0</v>
      </c>
    </row>
    <row r="244" spans="1:43" s="54" customFormat="1" x14ac:dyDescent="0.55000000000000004">
      <c r="A244" s="14">
        <v>170</v>
      </c>
      <c r="B244" s="29" t="s">
        <v>117</v>
      </c>
      <c r="C244" s="30"/>
      <c r="D244" s="14"/>
      <c r="E244" s="32">
        <f>'[2]ธันวาคม 63 '!E245</f>
        <v>6586</v>
      </c>
      <c r="F244" s="32"/>
      <c r="G244" s="33"/>
      <c r="H244" s="34">
        <f>'[2]มกราคม 64'!E245</f>
        <v>6729</v>
      </c>
      <c r="I244" s="32">
        <f t="shared" si="174"/>
        <v>143</v>
      </c>
      <c r="J244" s="33">
        <f t="shared" si="175"/>
        <v>715</v>
      </c>
      <c r="K244" s="34">
        <f>'[2]กุมภาพันธ์ 64'!E244</f>
        <v>6889</v>
      </c>
      <c r="L244" s="32">
        <f t="shared" si="176"/>
        <v>160</v>
      </c>
      <c r="M244" s="33">
        <f t="shared" si="177"/>
        <v>800</v>
      </c>
      <c r="N244" s="34">
        <f>'[2]มีนาคม 64'!E244</f>
        <v>7058</v>
      </c>
      <c r="O244" s="32">
        <f t="shared" si="170"/>
        <v>169</v>
      </c>
      <c r="P244" s="33">
        <f t="shared" si="178"/>
        <v>845</v>
      </c>
      <c r="Q244" s="34">
        <f>'[2]เมษายน 64 '!E244</f>
        <v>7058</v>
      </c>
      <c r="R244" s="32">
        <f t="shared" si="179"/>
        <v>0</v>
      </c>
      <c r="S244" s="33">
        <f t="shared" si="180"/>
        <v>0</v>
      </c>
      <c r="T244" s="34">
        <f>'[2]พฤษภาคม 64'!E244</f>
        <v>7095</v>
      </c>
      <c r="U244" s="32">
        <f t="shared" si="181"/>
        <v>37</v>
      </c>
      <c r="V244" s="33">
        <f t="shared" si="182"/>
        <v>185</v>
      </c>
      <c r="W244" s="34">
        <f>'[2]มิถุนายน 64 '!E244</f>
        <v>7095</v>
      </c>
      <c r="X244" s="32">
        <f t="shared" si="196"/>
        <v>0</v>
      </c>
      <c r="Y244" s="33">
        <f t="shared" si="183"/>
        <v>0</v>
      </c>
      <c r="Z244" s="34">
        <f>'[2]กรกฏาคม 64 '!E244</f>
        <v>7095</v>
      </c>
      <c r="AA244" s="32">
        <f t="shared" si="184"/>
        <v>0</v>
      </c>
      <c r="AB244" s="33">
        <f t="shared" si="185"/>
        <v>0</v>
      </c>
      <c r="AC244" s="34">
        <f>'[2]สิงหาคม 64 '!E244</f>
        <v>7095</v>
      </c>
      <c r="AD244" s="32">
        <f t="shared" si="186"/>
        <v>0</v>
      </c>
      <c r="AE244" s="33">
        <f t="shared" si="187"/>
        <v>0</v>
      </c>
      <c r="AF244" s="34">
        <f>'[2]กันยายน 64 '!E244</f>
        <v>7095</v>
      </c>
      <c r="AG244" s="32">
        <f t="shared" si="188"/>
        <v>0</v>
      </c>
      <c r="AH244" s="33">
        <f t="shared" si="189"/>
        <v>0</v>
      </c>
      <c r="AI244" s="34">
        <f>'[2]ตุลาคม 64 '!E244</f>
        <v>7095</v>
      </c>
      <c r="AJ244" s="32">
        <f t="shared" si="190"/>
        <v>0</v>
      </c>
      <c r="AK244" s="33">
        <f t="shared" si="191"/>
        <v>0</v>
      </c>
      <c r="AL244" s="34">
        <f>'[2]พฤศจิกายน 64'!E244</f>
        <v>7095</v>
      </c>
      <c r="AM244" s="32">
        <f t="shared" si="192"/>
        <v>0</v>
      </c>
      <c r="AN244" s="33">
        <f t="shared" si="193"/>
        <v>0</v>
      </c>
      <c r="AO244" s="34">
        <f>'[2]ธันวาคม 64 '!E244</f>
        <v>7095</v>
      </c>
      <c r="AP244" s="32">
        <f t="shared" si="194"/>
        <v>0</v>
      </c>
      <c r="AQ244" s="33">
        <f t="shared" si="195"/>
        <v>0</v>
      </c>
    </row>
    <row r="245" spans="1:43" s="54" customFormat="1" x14ac:dyDescent="0.55000000000000004">
      <c r="A245" s="14"/>
      <c r="B245" s="29"/>
      <c r="C245" s="30"/>
      <c r="D245" s="14"/>
      <c r="E245" s="32">
        <f>'[2]ธันวาคม 63 '!E246</f>
        <v>302</v>
      </c>
      <c r="F245" s="32"/>
      <c r="G245" s="33"/>
      <c r="H245" s="34">
        <f>'[2]มกราคม 64'!E246</f>
        <v>302</v>
      </c>
      <c r="I245" s="32">
        <f>H245-E245</f>
        <v>0</v>
      </c>
      <c r="J245" s="33">
        <f>I245*$J$3</f>
        <v>0</v>
      </c>
      <c r="K245" s="34">
        <f>'[2]กุมภาพันธ์ 64'!E245</f>
        <v>302</v>
      </c>
      <c r="L245" s="32">
        <f>K245-H245</f>
        <v>0</v>
      </c>
      <c r="M245" s="33">
        <f>L245*$M$3</f>
        <v>0</v>
      </c>
      <c r="N245" s="34">
        <f>'[2]มีนาคม 64'!E245</f>
        <v>302</v>
      </c>
      <c r="O245" s="32">
        <f>N245-K245</f>
        <v>0</v>
      </c>
      <c r="P245" s="33">
        <f>O245*$P$3</f>
        <v>0</v>
      </c>
      <c r="Q245" s="34">
        <f>'[2]เมษายน 64 '!E245</f>
        <v>302</v>
      </c>
      <c r="R245" s="32">
        <f t="shared" si="179"/>
        <v>0</v>
      </c>
      <c r="S245" s="33">
        <f t="shared" si="180"/>
        <v>0</v>
      </c>
      <c r="T245" s="34">
        <f>'[2]พฤษภาคม 64'!E245</f>
        <v>302</v>
      </c>
      <c r="U245" s="32">
        <f>T245-Q245</f>
        <v>0</v>
      </c>
      <c r="V245" s="33">
        <f>U245*$P$3</f>
        <v>0</v>
      </c>
      <c r="W245" s="34">
        <f>'[2]มิถุนายน 64 '!E245</f>
        <v>302</v>
      </c>
      <c r="X245" s="32">
        <f>W245-T245</f>
        <v>0</v>
      </c>
      <c r="Y245" s="33">
        <f>X245*$S$3</f>
        <v>0</v>
      </c>
      <c r="Z245" s="34">
        <f>'[2]กรกฏาคม 64 '!E245</f>
        <v>302</v>
      </c>
      <c r="AA245" s="32">
        <f>Z245-W245</f>
        <v>0</v>
      </c>
      <c r="AB245" s="33">
        <f>AA245*$P$3</f>
        <v>0</v>
      </c>
      <c r="AC245" s="34">
        <f>'[2]สิงหาคม 64 '!E245</f>
        <v>302</v>
      </c>
      <c r="AD245" s="32">
        <f>AC245-Z245</f>
        <v>0</v>
      </c>
      <c r="AE245" s="33">
        <f>AD245*$S$3</f>
        <v>0</v>
      </c>
      <c r="AF245" s="34">
        <f>'[2]กันยายน 64 '!E245</f>
        <v>303</v>
      </c>
      <c r="AG245" s="32">
        <f>AF245-AC245</f>
        <v>1</v>
      </c>
      <c r="AH245" s="33">
        <f>AG245*$S$3</f>
        <v>5</v>
      </c>
      <c r="AI245" s="34">
        <f>'[2]ตุลาคม 64 '!E245</f>
        <v>304</v>
      </c>
      <c r="AJ245" s="32">
        <f>AI245-AF245</f>
        <v>1</v>
      </c>
      <c r="AK245" s="33">
        <f>AJ245*$S$3</f>
        <v>5</v>
      </c>
      <c r="AL245" s="34">
        <f>'[2]พฤศจิกายน 64'!E245</f>
        <v>304</v>
      </c>
      <c r="AM245" s="32">
        <f>AL245-AI245</f>
        <v>0</v>
      </c>
      <c r="AN245" s="33">
        <f>AM245*$S$3</f>
        <v>0</v>
      </c>
      <c r="AO245" s="34">
        <f>'[2]ธันวาคม 64 '!E245</f>
        <v>304</v>
      </c>
      <c r="AP245" s="32" t="s">
        <v>38</v>
      </c>
      <c r="AQ245" s="33" t="s">
        <v>38</v>
      </c>
    </row>
    <row r="246" spans="1:43" s="54" customFormat="1" x14ac:dyDescent="0.55000000000000004">
      <c r="A246" s="14"/>
      <c r="B246" s="29" t="s">
        <v>286</v>
      </c>
      <c r="C246" s="30"/>
      <c r="D246" s="14"/>
      <c r="E246" s="32">
        <f>'[2]ธันวาคม 63 '!E247</f>
        <v>4273</v>
      </c>
      <c r="F246" s="32"/>
      <c r="G246" s="33"/>
      <c r="H246" s="34">
        <f>'[2]มกราคม 64'!E247</f>
        <v>4273</v>
      </c>
      <c r="I246" s="32">
        <f>H246-E246</f>
        <v>0</v>
      </c>
      <c r="J246" s="33">
        <f>I246*$J$3</f>
        <v>0</v>
      </c>
      <c r="K246" s="34">
        <f>'[2]กุมภาพันธ์ 64'!E246</f>
        <v>4273</v>
      </c>
      <c r="L246" s="32">
        <f>K246-H246</f>
        <v>0</v>
      </c>
      <c r="M246" s="33">
        <f>L246*$M$3</f>
        <v>0</v>
      </c>
      <c r="N246" s="34">
        <f>'[2]มีนาคม 64'!E246</f>
        <v>4273</v>
      </c>
      <c r="O246" s="32">
        <f>N246-K246</f>
        <v>0</v>
      </c>
      <c r="P246" s="33">
        <f>O246*$P$3</f>
        <v>0</v>
      </c>
      <c r="Q246" s="34">
        <f>'[2]เมษายน 64 '!E246</f>
        <v>4273</v>
      </c>
      <c r="R246" s="32">
        <f t="shared" si="179"/>
        <v>0</v>
      </c>
      <c r="S246" s="33">
        <f t="shared" si="180"/>
        <v>0</v>
      </c>
      <c r="T246" s="34">
        <f>'[2]พฤษภาคม 64'!E246</f>
        <v>4301</v>
      </c>
      <c r="U246" s="32">
        <f>T246-Q246</f>
        <v>28</v>
      </c>
      <c r="V246" s="33">
        <f>U246*$P$3</f>
        <v>140</v>
      </c>
      <c r="W246" s="34">
        <f>'[2]มิถุนายน 64 '!E246</f>
        <v>4359</v>
      </c>
      <c r="X246" s="32">
        <f>W246-T246</f>
        <v>58</v>
      </c>
      <c r="Y246" s="33">
        <f>X246*$S$3</f>
        <v>290</v>
      </c>
      <c r="Z246" s="34">
        <f>'[2]กรกฏาคม 64 '!E246</f>
        <v>4426</v>
      </c>
      <c r="AA246" s="32">
        <f>Z246-W246</f>
        <v>67</v>
      </c>
      <c r="AB246" s="33">
        <f>AA246*$P$3</f>
        <v>335</v>
      </c>
      <c r="AC246" s="34">
        <f>'[2]สิงหาคม 64 '!E246</f>
        <v>4495</v>
      </c>
      <c r="AD246" s="32">
        <f>AC246-Z246</f>
        <v>69</v>
      </c>
      <c r="AE246" s="33">
        <f>AD246*$S$3</f>
        <v>345</v>
      </c>
      <c r="AF246" s="34">
        <f>'[2]กันยายน 64 '!E246</f>
        <v>4541</v>
      </c>
      <c r="AG246" s="32">
        <f>AF246-AC246</f>
        <v>46</v>
      </c>
      <c r="AH246" s="33">
        <f>AG246*$S$3</f>
        <v>230</v>
      </c>
      <c r="AI246" s="34">
        <f>'[2]ตุลาคม 64 '!E246</f>
        <v>4541</v>
      </c>
      <c r="AJ246" s="32">
        <f>AI246-AF246</f>
        <v>0</v>
      </c>
      <c r="AK246" s="33">
        <f>AJ246*$S$3</f>
        <v>0</v>
      </c>
      <c r="AL246" s="34">
        <f>'[2]พฤศจิกายน 64'!E246</f>
        <v>4541</v>
      </c>
      <c r="AM246" s="32">
        <f>AL246-AI246</f>
        <v>0</v>
      </c>
      <c r="AN246" s="33">
        <f>AM246*$S$3</f>
        <v>0</v>
      </c>
      <c r="AO246" s="34">
        <f>'[2]ธันวาคม 64 '!E246</f>
        <v>4541</v>
      </c>
      <c r="AP246" s="32">
        <f>AO246-AL246</f>
        <v>0</v>
      </c>
      <c r="AQ246" s="33">
        <f>AP246*$S$3</f>
        <v>0</v>
      </c>
    </row>
    <row r="247" spans="1:43" s="54" customFormat="1" x14ac:dyDescent="0.55000000000000004">
      <c r="A247" s="14">
        <v>171</v>
      </c>
      <c r="B247" s="29" t="s">
        <v>287</v>
      </c>
      <c r="C247" s="30"/>
      <c r="D247" s="14"/>
      <c r="E247" s="32">
        <f>'[2]ธันวาคม 63 '!E248</f>
        <v>483</v>
      </c>
      <c r="F247" s="32"/>
      <c r="G247" s="33"/>
      <c r="H247" s="34">
        <f>'[2]มกราคม 64'!E248</f>
        <v>672</v>
      </c>
      <c r="I247" s="32">
        <f t="shared" si="174"/>
        <v>189</v>
      </c>
      <c r="J247" s="33">
        <f t="shared" si="175"/>
        <v>945</v>
      </c>
      <c r="K247" s="34">
        <f>'[2]กุมภาพันธ์ 64'!E247</f>
        <v>860</v>
      </c>
      <c r="L247" s="32">
        <f t="shared" si="176"/>
        <v>188</v>
      </c>
      <c r="M247" s="33">
        <f t="shared" si="177"/>
        <v>940</v>
      </c>
      <c r="N247" s="34">
        <f>'[2]มีนาคม 64'!E247</f>
        <v>1052</v>
      </c>
      <c r="O247" s="32">
        <f t="shared" si="170"/>
        <v>192</v>
      </c>
      <c r="P247" s="33">
        <f t="shared" si="178"/>
        <v>960</v>
      </c>
      <c r="Q247" s="34" t="str">
        <f>'[2]เมษายน 64 '!E247</f>
        <v>รื้อถอน</v>
      </c>
      <c r="R247" s="32" t="s">
        <v>38</v>
      </c>
      <c r="S247" s="33" t="s">
        <v>38</v>
      </c>
      <c r="T247" s="34" t="str">
        <f>'[2]พฤษภาคม 64'!E247</f>
        <v>รื้อถอน</v>
      </c>
      <c r="U247" s="32" t="s">
        <v>38</v>
      </c>
      <c r="V247" s="33" t="s">
        <v>38</v>
      </c>
      <c r="W247" s="34" t="str">
        <f>'[2]มิถุนายน 64 '!E247</f>
        <v>รื้อถอน</v>
      </c>
      <c r="X247" s="32" t="s">
        <v>38</v>
      </c>
      <c r="Y247" s="33" t="s">
        <v>38</v>
      </c>
      <c r="Z247" s="34" t="str">
        <f>'[2]กรกฏาคม 64 '!E247</f>
        <v>รื้อถอน</v>
      </c>
      <c r="AA247" s="32" t="s">
        <v>38</v>
      </c>
      <c r="AB247" s="33" t="s">
        <v>38</v>
      </c>
      <c r="AC247" s="34" t="str">
        <f>'[2]สิงหาคม 64 '!E247</f>
        <v>รื้อถอน</v>
      </c>
      <c r="AD247" s="32" t="s">
        <v>38</v>
      </c>
      <c r="AE247" s="33" t="s">
        <v>38</v>
      </c>
      <c r="AF247" s="34" t="str">
        <f>'[2]กันยายน 64 '!E247</f>
        <v>รื้อถอน</v>
      </c>
      <c r="AG247" s="32" t="s">
        <v>38</v>
      </c>
      <c r="AH247" s="33" t="s">
        <v>38</v>
      </c>
      <c r="AI247" s="34" t="str">
        <f>'[2]ตุลาคม 64 '!E247</f>
        <v>รื้อถอน</v>
      </c>
      <c r="AJ247" s="32" t="s">
        <v>38</v>
      </c>
      <c r="AK247" s="33" t="s">
        <v>38</v>
      </c>
      <c r="AL247" s="34" t="str">
        <f>'[2]พฤศจิกายน 64'!E247</f>
        <v>รื้อถอน</v>
      </c>
      <c r="AM247" s="32" t="s">
        <v>38</v>
      </c>
      <c r="AN247" s="33" t="s">
        <v>38</v>
      </c>
      <c r="AO247" s="34" t="str">
        <f>'[2]ธันวาคม 64 '!E247</f>
        <v>รื้อถอน</v>
      </c>
      <c r="AP247" s="32" t="s">
        <v>38</v>
      </c>
      <c r="AQ247" s="33" t="s">
        <v>38</v>
      </c>
    </row>
    <row r="248" spans="1:43" s="54" customFormat="1" x14ac:dyDescent="0.55000000000000004">
      <c r="A248" s="14">
        <v>172</v>
      </c>
      <c r="B248" s="29" t="s">
        <v>288</v>
      </c>
      <c r="C248" s="30"/>
      <c r="D248" s="14"/>
      <c r="E248" s="32">
        <f>'[2]ธันวาคม 63 '!E249</f>
        <v>14044</v>
      </c>
      <c r="F248" s="32"/>
      <c r="G248" s="33"/>
      <c r="H248" s="34">
        <f>'[2]มกราคม 64'!E249</f>
        <v>14322</v>
      </c>
      <c r="I248" s="32">
        <f t="shared" si="174"/>
        <v>278</v>
      </c>
      <c r="J248" s="33">
        <f t="shared" si="175"/>
        <v>1390</v>
      </c>
      <c r="K248" s="34">
        <f>'[2]กุมภาพันธ์ 64'!E248</f>
        <v>14840</v>
      </c>
      <c r="L248" s="32">
        <f t="shared" si="176"/>
        <v>518</v>
      </c>
      <c r="M248" s="33">
        <f t="shared" si="177"/>
        <v>2590</v>
      </c>
      <c r="N248" s="34">
        <f>'[2]มีนาคม 64'!E248</f>
        <v>15524</v>
      </c>
      <c r="O248" s="32">
        <f t="shared" si="170"/>
        <v>684</v>
      </c>
      <c r="P248" s="33">
        <f t="shared" si="178"/>
        <v>3420</v>
      </c>
      <c r="Q248" s="34">
        <f>'[2]เมษายน 64 '!E248</f>
        <v>15524</v>
      </c>
      <c r="R248" s="32">
        <f t="shared" si="179"/>
        <v>0</v>
      </c>
      <c r="S248" s="33">
        <f t="shared" si="180"/>
        <v>0</v>
      </c>
      <c r="T248" s="34">
        <f>'[2]พฤษภาคม 64'!E248</f>
        <v>17409</v>
      </c>
      <c r="U248" s="32">
        <f t="shared" si="181"/>
        <v>1885</v>
      </c>
      <c r="V248" s="33">
        <f t="shared" si="182"/>
        <v>9425</v>
      </c>
      <c r="W248" s="34">
        <f>'[2]มิถุนายน 64 '!E248</f>
        <v>18301</v>
      </c>
      <c r="X248" s="32">
        <f t="shared" si="196"/>
        <v>892</v>
      </c>
      <c r="Y248" s="33">
        <f t="shared" si="183"/>
        <v>4460</v>
      </c>
      <c r="Z248" s="34">
        <f>'[2]กรกฏาคม 64 '!E248</f>
        <v>19229</v>
      </c>
      <c r="AA248" s="32">
        <f t="shared" si="184"/>
        <v>928</v>
      </c>
      <c r="AB248" s="33">
        <f t="shared" si="185"/>
        <v>4640</v>
      </c>
      <c r="AC248" s="34">
        <f>'[2]สิงหาคม 64 '!E248</f>
        <v>20136</v>
      </c>
      <c r="AD248" s="32">
        <f t="shared" si="186"/>
        <v>907</v>
      </c>
      <c r="AE248" s="33">
        <f t="shared" si="187"/>
        <v>4535</v>
      </c>
      <c r="AF248" s="34">
        <f>'[2]กันยายน 64 '!E248</f>
        <v>21048</v>
      </c>
      <c r="AG248" s="32">
        <f t="shared" si="188"/>
        <v>912</v>
      </c>
      <c r="AH248" s="33">
        <f t="shared" si="189"/>
        <v>4560</v>
      </c>
      <c r="AI248" s="34">
        <f>'[2]ตุลาคม 64 '!E248</f>
        <v>21696</v>
      </c>
      <c r="AJ248" s="32">
        <f t="shared" si="190"/>
        <v>648</v>
      </c>
      <c r="AK248" s="33">
        <f t="shared" si="191"/>
        <v>3240</v>
      </c>
      <c r="AL248" s="34">
        <f>'[2]พฤศจิกายน 64'!E248</f>
        <v>22483</v>
      </c>
      <c r="AM248" s="32">
        <f t="shared" si="192"/>
        <v>787</v>
      </c>
      <c r="AN248" s="33">
        <f t="shared" si="193"/>
        <v>3935</v>
      </c>
      <c r="AO248" s="34">
        <f>'[2]ธันวาคม 64 '!E248</f>
        <v>22817</v>
      </c>
      <c r="AP248" s="32">
        <f t="shared" si="194"/>
        <v>334</v>
      </c>
      <c r="AQ248" s="33">
        <f t="shared" si="195"/>
        <v>1670</v>
      </c>
    </row>
    <row r="249" spans="1:43" s="54" customFormat="1" x14ac:dyDescent="0.55000000000000004">
      <c r="A249" s="14">
        <v>173</v>
      </c>
      <c r="B249" s="29" t="s">
        <v>289</v>
      </c>
      <c r="C249" s="30"/>
      <c r="D249" s="31" t="s">
        <v>290</v>
      </c>
      <c r="E249" s="32">
        <f>'[2]ธันวาคม 63 '!E250</f>
        <v>1651</v>
      </c>
      <c r="F249" s="32"/>
      <c r="G249" s="33"/>
      <c r="H249" s="34">
        <f>'[2]มกราคม 64'!E250</f>
        <v>2061</v>
      </c>
      <c r="I249" s="32">
        <f t="shared" si="174"/>
        <v>410</v>
      </c>
      <c r="J249" s="33">
        <f t="shared" si="175"/>
        <v>2050</v>
      </c>
      <c r="K249" s="34">
        <f>'[2]กุมภาพันธ์ 64'!E249</f>
        <v>2451</v>
      </c>
      <c r="L249" s="32">
        <f t="shared" si="176"/>
        <v>390</v>
      </c>
      <c r="M249" s="33">
        <f t="shared" si="177"/>
        <v>1950</v>
      </c>
      <c r="N249" s="34">
        <f>'[2]มีนาคม 64'!E249</f>
        <v>256</v>
      </c>
      <c r="O249" s="51">
        <f>N249+115</f>
        <v>371</v>
      </c>
      <c r="P249" s="33">
        <f t="shared" si="178"/>
        <v>1855</v>
      </c>
      <c r="Q249" s="34">
        <f>'[2]เมษายน 64 '!E249</f>
        <v>606</v>
      </c>
      <c r="R249" s="51">
        <f>Q249+115</f>
        <v>721</v>
      </c>
      <c r="S249" s="33">
        <f>R249*$S$3</f>
        <v>3605</v>
      </c>
      <c r="T249" s="34">
        <f>'[2]พฤษภาคม 64'!E249</f>
        <v>606</v>
      </c>
      <c r="U249" s="32">
        <f t="shared" si="181"/>
        <v>0</v>
      </c>
      <c r="V249" s="33">
        <f t="shared" si="182"/>
        <v>0</v>
      </c>
      <c r="W249" s="34">
        <f>'[2]มิถุนายน 64 '!E249</f>
        <v>606</v>
      </c>
      <c r="X249" s="32">
        <f t="shared" si="196"/>
        <v>0</v>
      </c>
      <c r="Y249" s="33">
        <f>X249*$S$3</f>
        <v>0</v>
      </c>
      <c r="Z249" s="34">
        <f>'[2]กรกฏาคม 64 '!E249</f>
        <v>606</v>
      </c>
      <c r="AA249" s="32">
        <f t="shared" si="184"/>
        <v>0</v>
      </c>
      <c r="AB249" s="33">
        <f t="shared" si="185"/>
        <v>0</v>
      </c>
      <c r="AC249" s="34">
        <f>'[2]สิงหาคม 64 '!E249</f>
        <v>624</v>
      </c>
      <c r="AD249" s="32">
        <f t="shared" si="186"/>
        <v>18</v>
      </c>
      <c r="AE249" s="33">
        <f>AD249*$S$3</f>
        <v>90</v>
      </c>
      <c r="AF249" s="34">
        <f>'[2]กันยายน 64 '!E249</f>
        <v>624</v>
      </c>
      <c r="AG249" s="32">
        <f t="shared" si="188"/>
        <v>0</v>
      </c>
      <c r="AH249" s="33">
        <f>AG249*$S$3</f>
        <v>0</v>
      </c>
      <c r="AI249" s="34">
        <f>'[2]ตุลาคม 64 '!E249</f>
        <v>624</v>
      </c>
      <c r="AJ249" s="32">
        <f t="shared" si="190"/>
        <v>0</v>
      </c>
      <c r="AK249" s="33">
        <f>AJ249*$S$3</f>
        <v>0</v>
      </c>
      <c r="AL249" s="34">
        <f>'[2]พฤศจิกายน 64'!E249</f>
        <v>624</v>
      </c>
      <c r="AM249" s="32">
        <f t="shared" si="192"/>
        <v>0</v>
      </c>
      <c r="AN249" s="33">
        <f>AM249*$S$3</f>
        <v>0</v>
      </c>
      <c r="AO249" s="34">
        <f>'[2]ธันวาคม 64 '!E249</f>
        <v>624</v>
      </c>
      <c r="AP249" s="32">
        <f t="shared" si="194"/>
        <v>0</v>
      </c>
      <c r="AQ249" s="33">
        <f>AP249*$S$3</f>
        <v>0</v>
      </c>
    </row>
    <row r="250" spans="1:43" s="54" customFormat="1" x14ac:dyDescent="0.55000000000000004">
      <c r="A250" s="24" t="s">
        <v>291</v>
      </c>
      <c r="B250" s="25"/>
      <c r="C250" s="47"/>
      <c r="D250" s="48"/>
      <c r="E250" s="26"/>
      <c r="F250" s="26"/>
      <c r="G250" s="28"/>
      <c r="H250" s="26"/>
      <c r="I250" s="26"/>
      <c r="J250" s="28"/>
      <c r="K250" s="26"/>
      <c r="L250" s="26"/>
      <c r="M250" s="28"/>
      <c r="N250" s="26"/>
      <c r="O250" s="26"/>
      <c r="P250" s="28"/>
      <c r="Q250" s="26"/>
      <c r="R250" s="26"/>
      <c r="S250" s="28"/>
      <c r="T250" s="26"/>
      <c r="U250" s="26"/>
      <c r="V250" s="28"/>
      <c r="W250" s="26"/>
      <c r="X250" s="26"/>
      <c r="Y250" s="28"/>
      <c r="Z250" s="26"/>
      <c r="AA250" s="26"/>
      <c r="AB250" s="28"/>
      <c r="AC250" s="26"/>
      <c r="AD250" s="26"/>
      <c r="AE250" s="28"/>
      <c r="AF250" s="26"/>
      <c r="AG250" s="26"/>
      <c r="AH250" s="28"/>
      <c r="AI250" s="26"/>
      <c r="AJ250" s="26"/>
      <c r="AK250" s="28"/>
      <c r="AL250" s="26"/>
      <c r="AM250" s="26"/>
      <c r="AN250" s="28"/>
      <c r="AO250" s="26"/>
      <c r="AP250" s="26"/>
      <c r="AQ250" s="28"/>
    </row>
    <row r="251" spans="1:43" s="54" customFormat="1" x14ac:dyDescent="0.55000000000000004">
      <c r="A251" s="43">
        <v>148</v>
      </c>
      <c r="B251" s="52" t="s">
        <v>292</v>
      </c>
      <c r="C251" s="53"/>
      <c r="D251" s="43"/>
      <c r="E251" s="32">
        <f>'[2]ธันวาคม 63 '!E252</f>
        <v>51836</v>
      </c>
      <c r="F251" s="32"/>
      <c r="G251" s="33"/>
      <c r="H251" s="34">
        <f>'[2]มกราคม 64'!E252</f>
        <v>52807</v>
      </c>
      <c r="I251" s="32">
        <f t="shared" si="174"/>
        <v>971</v>
      </c>
      <c r="J251" s="33">
        <f t="shared" si="175"/>
        <v>4855</v>
      </c>
      <c r="K251" s="34">
        <f>'[2]กุมภาพันธ์ 64'!E251</f>
        <v>53835</v>
      </c>
      <c r="L251" s="32">
        <f t="shared" si="176"/>
        <v>1028</v>
      </c>
      <c r="M251" s="33">
        <f>L251*$M$3</f>
        <v>5140</v>
      </c>
      <c r="N251" s="34">
        <f>'[2]มีนาคม 64'!E251</f>
        <v>53835</v>
      </c>
      <c r="O251" s="32">
        <f>N251-K251</f>
        <v>0</v>
      </c>
      <c r="P251" s="33">
        <f>O251*$P$3</f>
        <v>0</v>
      </c>
      <c r="Q251" s="34">
        <f>'[2]เมษายน 64 '!E251</f>
        <v>56822</v>
      </c>
      <c r="R251" s="32">
        <f>Q251-N251</f>
        <v>2987</v>
      </c>
      <c r="S251" s="33">
        <f>R251*$S$3</f>
        <v>14935</v>
      </c>
      <c r="T251" s="34" t="str">
        <f>'[2]พฤษภาคม 64'!E251</f>
        <v>ปิด</v>
      </c>
      <c r="U251" s="32" t="s">
        <v>264</v>
      </c>
      <c r="V251" s="33" t="s">
        <v>264</v>
      </c>
      <c r="W251" s="34">
        <f>'[2]มิถุนายน 64 '!E251</f>
        <v>60978</v>
      </c>
      <c r="X251" s="32">
        <f>W251-Q251</f>
        <v>4156</v>
      </c>
      <c r="Y251" s="33">
        <f>X251*$S$3</f>
        <v>20780</v>
      </c>
      <c r="Z251" s="34">
        <f>'[2]กรกฏาคม 64 '!E251</f>
        <v>62788</v>
      </c>
      <c r="AA251" s="32">
        <f>Z251-W251</f>
        <v>1810</v>
      </c>
      <c r="AB251" s="33">
        <f>AA251*$P$3</f>
        <v>9050</v>
      </c>
      <c r="AC251" s="34">
        <f>'[2]สิงหาคม 64 '!E251</f>
        <v>64880</v>
      </c>
      <c r="AD251" s="32">
        <f>AC251-Z251</f>
        <v>2092</v>
      </c>
      <c r="AE251" s="33">
        <f>AD251*$S$3</f>
        <v>10460</v>
      </c>
      <c r="AF251" s="34">
        <f>'[2]กันยายน 64 '!E251</f>
        <v>66791</v>
      </c>
      <c r="AG251" s="32">
        <f>AF251-AC251</f>
        <v>1911</v>
      </c>
      <c r="AH251" s="33">
        <f>AG251*$S$3</f>
        <v>9555</v>
      </c>
      <c r="AI251" s="34">
        <f>'[2]ตุลาคม 64 '!E251</f>
        <v>67992</v>
      </c>
      <c r="AJ251" s="32">
        <f>AI251-AF251</f>
        <v>1201</v>
      </c>
      <c r="AK251" s="33">
        <f>AJ251*$S$3</f>
        <v>6005</v>
      </c>
      <c r="AL251" s="34">
        <f>'[2]พฤศจิกายน 64'!E251</f>
        <v>69367</v>
      </c>
      <c r="AM251" s="32">
        <f>AL251-AI251</f>
        <v>1375</v>
      </c>
      <c r="AN251" s="33">
        <f>AM251*$S$3</f>
        <v>6875</v>
      </c>
      <c r="AO251" s="34">
        <f>'[2]ธันวาคม 64 '!E251</f>
        <v>70184</v>
      </c>
      <c r="AP251" s="32">
        <f>AO251-AL251</f>
        <v>817</v>
      </c>
      <c r="AQ251" s="33">
        <f>AP251*$S$3</f>
        <v>4085</v>
      </c>
    </row>
    <row r="252" spans="1:43" s="54" customFormat="1" x14ac:dyDescent="0.55000000000000004">
      <c r="A252" s="24" t="s">
        <v>293</v>
      </c>
      <c r="B252" s="25"/>
      <c r="C252" s="47"/>
      <c r="D252" s="48"/>
      <c r="E252" s="26"/>
      <c r="F252" s="26"/>
      <c r="G252" s="28"/>
      <c r="H252" s="26"/>
      <c r="I252" s="26"/>
      <c r="J252" s="28"/>
      <c r="K252" s="26"/>
      <c r="L252" s="26"/>
      <c r="M252" s="28"/>
      <c r="N252" s="26"/>
      <c r="O252" s="26"/>
      <c r="P252" s="28"/>
      <c r="Q252" s="26"/>
      <c r="R252" s="26"/>
      <c r="S252" s="28"/>
      <c r="T252" s="26"/>
      <c r="U252" s="26"/>
      <c r="V252" s="28"/>
      <c r="W252" s="26"/>
      <c r="X252" s="26"/>
      <c r="Y252" s="28"/>
      <c r="Z252" s="26"/>
      <c r="AA252" s="26"/>
      <c r="AB252" s="28"/>
      <c r="AC252" s="26"/>
      <c r="AD252" s="26"/>
      <c r="AE252" s="28"/>
      <c r="AF252" s="26"/>
      <c r="AG252" s="26"/>
      <c r="AH252" s="28"/>
      <c r="AI252" s="26"/>
      <c r="AJ252" s="26"/>
      <c r="AK252" s="28"/>
      <c r="AL252" s="26"/>
      <c r="AM252" s="26"/>
      <c r="AN252" s="28"/>
      <c r="AO252" s="26"/>
      <c r="AP252" s="26"/>
      <c r="AQ252" s="28"/>
    </row>
    <row r="253" spans="1:43" s="54" customFormat="1" x14ac:dyDescent="0.55000000000000004">
      <c r="A253" s="14">
        <v>174</v>
      </c>
      <c r="B253" s="29" t="s">
        <v>294</v>
      </c>
      <c r="C253" s="30"/>
      <c r="D253" s="14">
        <v>150658279</v>
      </c>
      <c r="E253" s="32">
        <f>'[2]ธันวาคม 63 '!E254</f>
        <v>6833</v>
      </c>
      <c r="F253" s="32"/>
      <c r="G253" s="33"/>
      <c r="H253" s="34">
        <f>'[2]มกราคม 64'!E254</f>
        <v>6855</v>
      </c>
      <c r="I253" s="32">
        <f>H253-E253</f>
        <v>22</v>
      </c>
      <c r="J253" s="33">
        <f>I253*$J$3</f>
        <v>110</v>
      </c>
      <c r="K253" s="34">
        <f>'[2]กุมภาพันธ์ 64'!E253</f>
        <v>6962</v>
      </c>
      <c r="L253" s="32">
        <f>K253-H253</f>
        <v>107</v>
      </c>
      <c r="M253" s="33">
        <f>L253*$M$3</f>
        <v>535</v>
      </c>
      <c r="N253" s="34">
        <f>'[2]มีนาคม 64'!E253</f>
        <v>7072</v>
      </c>
      <c r="O253" s="32">
        <f>N253-K253</f>
        <v>110</v>
      </c>
      <c r="P253" s="33">
        <f>O253*$P$3</f>
        <v>550</v>
      </c>
      <c r="Q253" s="34">
        <f>'[2]เมษายน 64 '!E253</f>
        <v>7173</v>
      </c>
      <c r="R253" s="32">
        <f>Q253-N253</f>
        <v>101</v>
      </c>
      <c r="S253" s="33">
        <f>R253*$S$3</f>
        <v>505</v>
      </c>
      <c r="T253" s="34">
        <f>'[2]พฤษภาคม 64'!E253</f>
        <v>7284</v>
      </c>
      <c r="U253" s="32">
        <f>T253-Q253</f>
        <v>111</v>
      </c>
      <c r="V253" s="33">
        <f>U253*$P$3</f>
        <v>555</v>
      </c>
      <c r="W253" s="34">
        <f>'[2]มิถุนายน 64 '!E253</f>
        <v>7398.5</v>
      </c>
      <c r="X253" s="32">
        <f>W253-T253</f>
        <v>114.5</v>
      </c>
      <c r="Y253" s="33">
        <f>X253*$S$3</f>
        <v>572.5</v>
      </c>
      <c r="Z253" s="34">
        <f>'[2]กรกฏาคม 64 '!E253</f>
        <v>7497</v>
      </c>
      <c r="AA253" s="32">
        <f>Z253-W253</f>
        <v>98.5</v>
      </c>
      <c r="AB253" s="33">
        <f>AA253*$P$3</f>
        <v>492.5</v>
      </c>
      <c r="AC253" s="34">
        <f>'[2]สิงหาคม 64 '!E253</f>
        <v>7602</v>
      </c>
      <c r="AD253" s="32">
        <f>AC253-Z253</f>
        <v>105</v>
      </c>
      <c r="AE253" s="33">
        <f>AD253*$S$3</f>
        <v>525</v>
      </c>
      <c r="AF253" s="34">
        <f>'[2]กันยายน 64 '!E253</f>
        <v>7631</v>
      </c>
      <c r="AG253" s="32">
        <f>AF253-AC253</f>
        <v>29</v>
      </c>
      <c r="AH253" s="33">
        <f>AG253*$S$3</f>
        <v>145</v>
      </c>
      <c r="AI253" s="34">
        <f>'[2]ตุลาคม 64 '!E253</f>
        <v>7657</v>
      </c>
      <c r="AJ253" s="32">
        <f>AI253-AF253</f>
        <v>26</v>
      </c>
      <c r="AK253" s="33">
        <f>AJ253*$S$3</f>
        <v>130</v>
      </c>
      <c r="AL253" s="34">
        <f>'[2]พฤศจิกายน 64'!E253</f>
        <v>7686</v>
      </c>
      <c r="AM253" s="32">
        <f>AL253-AI253</f>
        <v>29</v>
      </c>
      <c r="AN253" s="33">
        <f>AM253*$S$3</f>
        <v>145</v>
      </c>
      <c r="AO253" s="34">
        <f>'[2]ธันวาคม 64 '!E253</f>
        <v>7723</v>
      </c>
      <c r="AP253" s="32">
        <f>AO253-AL253</f>
        <v>37</v>
      </c>
      <c r="AQ253" s="33">
        <f>AP253*$S$3</f>
        <v>185</v>
      </c>
    </row>
    <row r="254" spans="1:43" s="54" customFormat="1" x14ac:dyDescent="0.55000000000000004">
      <c r="A254" s="14">
        <v>175</v>
      </c>
      <c r="B254" s="29" t="s">
        <v>295</v>
      </c>
      <c r="C254" s="30"/>
      <c r="D254" s="14">
        <v>9355003</v>
      </c>
      <c r="E254" s="32">
        <f>'[2]ธันวาคม 63 '!E255</f>
        <v>42202</v>
      </c>
      <c r="F254" s="32"/>
      <c r="G254" s="33"/>
      <c r="H254" s="34">
        <f>'[2]มกราคม 64'!E255</f>
        <v>46174</v>
      </c>
      <c r="I254" s="32">
        <f>H254-E254</f>
        <v>3972</v>
      </c>
      <c r="J254" s="33">
        <f>I254*$J$3</f>
        <v>19860</v>
      </c>
      <c r="K254" s="34">
        <f>'[2]กุมภาพันธ์ 64'!E254</f>
        <v>52625</v>
      </c>
      <c r="L254" s="32">
        <f>K254-H254</f>
        <v>6451</v>
      </c>
      <c r="M254" s="33">
        <f>L254*$M$3</f>
        <v>32255</v>
      </c>
      <c r="N254" s="34">
        <f>'[2]มีนาคม 64'!E254</f>
        <v>60092</v>
      </c>
      <c r="O254" s="32">
        <f>N254-K254</f>
        <v>7467</v>
      </c>
      <c r="P254" s="33">
        <f>O254*$P$3</f>
        <v>37335</v>
      </c>
      <c r="Q254" s="34">
        <f>'[2]เมษายน 64 '!E254</f>
        <v>65437</v>
      </c>
      <c r="R254" s="32">
        <f>Q254-N254</f>
        <v>5345</v>
      </c>
      <c r="S254" s="33">
        <f>R254*$S$3</f>
        <v>26725</v>
      </c>
      <c r="T254" s="34">
        <f>'[2]พฤษภาคม 64'!E254</f>
        <v>69035</v>
      </c>
      <c r="U254" s="32">
        <f>T254-Q254</f>
        <v>3598</v>
      </c>
      <c r="V254" s="33">
        <f>U254*$P$3</f>
        <v>17990</v>
      </c>
      <c r="W254" s="34">
        <f>'[2]มิถุนายน 64 '!E254</f>
        <v>74377</v>
      </c>
      <c r="X254" s="32">
        <f>W254-T254</f>
        <v>5342</v>
      </c>
      <c r="Y254" s="33">
        <f>X254*$S$3</f>
        <v>26710</v>
      </c>
      <c r="Z254" s="34">
        <f>'[2]กรกฏาคม 64 '!E254</f>
        <v>79452</v>
      </c>
      <c r="AA254" s="32">
        <f>Z254-W254</f>
        <v>5075</v>
      </c>
      <c r="AB254" s="33">
        <f>AA254*$P$3</f>
        <v>25375</v>
      </c>
      <c r="AC254" s="34">
        <f>'[2]สิงหาคม 64 '!E254</f>
        <v>84656</v>
      </c>
      <c r="AD254" s="32">
        <f>AC254-Z254</f>
        <v>5204</v>
      </c>
      <c r="AE254" s="33">
        <f>AD254*$S$3</f>
        <v>26020</v>
      </c>
      <c r="AF254" s="34">
        <f>'[2]กันยายน 64 '!E254</f>
        <v>89550</v>
      </c>
      <c r="AG254" s="32">
        <f>AF254-AC254</f>
        <v>4894</v>
      </c>
      <c r="AH254" s="33">
        <f>AG254*$S$3</f>
        <v>24470</v>
      </c>
      <c r="AI254" s="34">
        <f>'[2]ตุลาคม 64 '!E254</f>
        <v>95552</v>
      </c>
      <c r="AJ254" s="32">
        <f>AI254-AF254</f>
        <v>6002</v>
      </c>
      <c r="AK254" s="33">
        <f>AJ254*$S$3</f>
        <v>30010</v>
      </c>
      <c r="AL254" s="34">
        <f>'[2]พฤศจิกายน 64'!E254</f>
        <v>1419</v>
      </c>
      <c r="AM254" s="56">
        <f>(100000-AI254)+AL254</f>
        <v>5867</v>
      </c>
      <c r="AN254" s="33">
        <f>AM254*$S$3</f>
        <v>29335</v>
      </c>
      <c r="AO254" s="34">
        <f>'[2]ธันวาคม 64 '!E254</f>
        <v>6161</v>
      </c>
      <c r="AP254" s="32">
        <f>AO254-AL254</f>
        <v>4742</v>
      </c>
      <c r="AQ254" s="33">
        <f>AP254*$S$3</f>
        <v>23710</v>
      </c>
    </row>
    <row r="255" spans="1:43" s="54" customFormat="1" x14ac:dyDescent="0.55000000000000004">
      <c r="A255" s="24" t="s">
        <v>296</v>
      </c>
      <c r="B255" s="25"/>
      <c r="C255" s="47"/>
      <c r="D255" s="48"/>
      <c r="E255" s="26"/>
      <c r="F255" s="26"/>
      <c r="G255" s="28"/>
      <c r="H255" s="26"/>
      <c r="I255" s="26"/>
      <c r="J255" s="28"/>
      <c r="K255" s="26"/>
      <c r="L255" s="26"/>
      <c r="M255" s="28"/>
      <c r="N255" s="26"/>
      <c r="O255" s="26"/>
      <c r="P255" s="28"/>
      <c r="Q255" s="26"/>
      <c r="R255" s="26"/>
      <c r="S255" s="28"/>
      <c r="T255" s="26"/>
      <c r="U255" s="26"/>
      <c r="V255" s="28"/>
      <c r="W255" s="26"/>
      <c r="X255" s="26"/>
      <c r="Y255" s="28"/>
      <c r="Z255" s="26"/>
      <c r="AA255" s="26"/>
      <c r="AB255" s="28"/>
      <c r="AC255" s="26"/>
      <c r="AD255" s="26"/>
      <c r="AE255" s="28"/>
      <c r="AF255" s="26"/>
      <c r="AG255" s="26"/>
      <c r="AH255" s="28"/>
      <c r="AI255" s="26"/>
      <c r="AJ255" s="26"/>
      <c r="AK255" s="28"/>
      <c r="AL255" s="26"/>
      <c r="AM255" s="26"/>
      <c r="AN255" s="28"/>
      <c r="AO255" s="26"/>
      <c r="AP255" s="26"/>
      <c r="AQ255" s="28"/>
    </row>
    <row r="256" spans="1:43" s="54" customFormat="1" x14ac:dyDescent="0.55000000000000004">
      <c r="A256" s="43">
        <v>176</v>
      </c>
      <c r="B256" s="52" t="s">
        <v>297</v>
      </c>
      <c r="C256" s="53"/>
      <c r="D256" s="43" t="s">
        <v>38</v>
      </c>
      <c r="E256" s="32">
        <f>'[2]ธันวาคม 63 '!E257</f>
        <v>1107</v>
      </c>
      <c r="F256" s="32"/>
      <c r="G256" s="33"/>
      <c r="H256" s="34">
        <f>'[2]มกราคม 64'!E257</f>
        <v>1297</v>
      </c>
      <c r="I256" s="32">
        <f t="shared" si="174"/>
        <v>190</v>
      </c>
      <c r="J256" s="33">
        <f t="shared" si="175"/>
        <v>950</v>
      </c>
      <c r="K256" s="34">
        <f>'[2]กุมภาพันธ์ 64'!E256</f>
        <v>1484</v>
      </c>
      <c r="L256" s="32">
        <f t="shared" si="176"/>
        <v>187</v>
      </c>
      <c r="M256" s="33">
        <f>L256*$M$3</f>
        <v>935</v>
      </c>
      <c r="N256" s="34">
        <f>'[2]มีนาคม 64'!E256</f>
        <v>1671</v>
      </c>
      <c r="O256" s="32">
        <f>N256-K256</f>
        <v>187</v>
      </c>
      <c r="P256" s="33">
        <f>O256*$P$3</f>
        <v>935</v>
      </c>
      <c r="Q256" s="34" t="str">
        <f>'[2]เมษายน 64 '!E256</f>
        <v>รื้อถอน</v>
      </c>
      <c r="R256" s="32" t="s">
        <v>38</v>
      </c>
      <c r="S256" s="33" t="s">
        <v>38</v>
      </c>
      <c r="T256" s="34" t="str">
        <f>'[2]พฤษภาคม 64'!E256</f>
        <v>รื้อถอน</v>
      </c>
      <c r="U256" s="32" t="s">
        <v>38</v>
      </c>
      <c r="V256" s="33" t="s">
        <v>38</v>
      </c>
      <c r="W256" s="34" t="s">
        <v>38</v>
      </c>
      <c r="X256" s="32" t="s">
        <v>38</v>
      </c>
      <c r="Y256" s="33" t="s">
        <v>38</v>
      </c>
      <c r="Z256" s="34" t="str">
        <f>'[2]กรกฏาคม 64 '!E256</f>
        <v>รื้อถอน</v>
      </c>
      <c r="AA256" s="32" t="s">
        <v>38</v>
      </c>
      <c r="AB256" s="33" t="s">
        <v>38</v>
      </c>
      <c r="AC256" s="34" t="str">
        <f>'[2]สิงหาคม 64 '!E256</f>
        <v>รื้อถอน</v>
      </c>
      <c r="AD256" s="32" t="s">
        <v>38</v>
      </c>
      <c r="AE256" s="32" t="s">
        <v>38</v>
      </c>
      <c r="AF256" s="34" t="str">
        <f>'[2]กันยายน 64 '!E256</f>
        <v>รื้อถอน</v>
      </c>
      <c r="AG256" s="32" t="s">
        <v>38</v>
      </c>
      <c r="AH256" s="33" t="s">
        <v>38</v>
      </c>
      <c r="AI256" s="34" t="str">
        <f>'[2]ตุลาคม 64 '!E256</f>
        <v>รื้อถอน</v>
      </c>
      <c r="AJ256" s="32" t="s">
        <v>38</v>
      </c>
      <c r="AK256" s="33" t="s">
        <v>38</v>
      </c>
      <c r="AL256" s="34" t="str">
        <f>'[2]พฤศจิกายน 64'!E256</f>
        <v>รื้อถอน</v>
      </c>
      <c r="AM256" s="32" t="s">
        <v>38</v>
      </c>
      <c r="AN256" s="33" t="s">
        <v>38</v>
      </c>
      <c r="AO256" s="34" t="str">
        <f>'[2]ธันวาคม 64 '!E256</f>
        <v>รื้อถอน</v>
      </c>
      <c r="AP256" s="32" t="s">
        <v>38</v>
      </c>
      <c r="AQ256" s="33" t="s">
        <v>38</v>
      </c>
    </row>
    <row r="257" spans="1:43" s="54" customFormat="1" x14ac:dyDescent="0.55000000000000004">
      <c r="A257" s="43">
        <v>177</v>
      </c>
      <c r="B257" s="52" t="s">
        <v>298</v>
      </c>
      <c r="C257" s="53"/>
      <c r="D257" s="50" t="s">
        <v>299</v>
      </c>
      <c r="E257" s="32">
        <f>'[2]ธันวาคม 63 '!E258</f>
        <v>1318</v>
      </c>
      <c r="F257" s="32"/>
      <c r="G257" s="33"/>
      <c r="H257" s="34">
        <f>'[2]มกราคม 64'!E258</f>
        <v>1666</v>
      </c>
      <c r="I257" s="32">
        <f t="shared" si="174"/>
        <v>348</v>
      </c>
      <c r="J257" s="33">
        <f t="shared" si="175"/>
        <v>1740</v>
      </c>
      <c r="K257" s="34">
        <f>'[2]กุมภาพันธ์ 64'!E257</f>
        <v>2003</v>
      </c>
      <c r="L257" s="32">
        <f t="shared" si="176"/>
        <v>337</v>
      </c>
      <c r="M257" s="33">
        <f>L257*$M$3</f>
        <v>1685</v>
      </c>
      <c r="N257" s="34">
        <f>'[2]มีนาคม 64'!E257</f>
        <v>287</v>
      </c>
      <c r="O257" s="51">
        <f>N257+337</f>
        <v>624</v>
      </c>
      <c r="P257" s="33">
        <f>O257*$P$3</f>
        <v>3120</v>
      </c>
      <c r="Q257" s="34">
        <f>'[2]เมษายน 64 '!E257</f>
        <v>571</v>
      </c>
      <c r="R257" s="51">
        <f>Q257+337</f>
        <v>908</v>
      </c>
      <c r="S257" s="33">
        <f>R257*$S$3</f>
        <v>4540</v>
      </c>
      <c r="T257" s="34">
        <f>'[2]พฤษภาคม 64'!E257</f>
        <v>571</v>
      </c>
      <c r="U257" s="32">
        <f>T257-Q257</f>
        <v>0</v>
      </c>
      <c r="V257" s="33">
        <f>U257*$P$3</f>
        <v>0</v>
      </c>
      <c r="W257" s="34">
        <f>'[2]มิถุนายน 64 '!E257</f>
        <v>571</v>
      </c>
      <c r="X257" s="32">
        <f>W257-T257</f>
        <v>0</v>
      </c>
      <c r="Y257" s="33">
        <f>X257*$S$3</f>
        <v>0</v>
      </c>
      <c r="Z257" s="34">
        <f>'[2]กรกฏาคม 64 '!E257</f>
        <v>571</v>
      </c>
      <c r="AA257" s="32">
        <f>Z257-W257</f>
        <v>0</v>
      </c>
      <c r="AB257" s="33">
        <f>AA257*$P$3</f>
        <v>0</v>
      </c>
      <c r="AC257" s="34">
        <f>'[2]สิงหาคม 64 '!E257</f>
        <v>571</v>
      </c>
      <c r="AD257" s="32">
        <f>AC257-Z257</f>
        <v>0</v>
      </c>
      <c r="AE257" s="33">
        <f>AD257*$S$3</f>
        <v>0</v>
      </c>
      <c r="AF257" s="34">
        <f>'[2]กันยายน 64 '!E257</f>
        <v>571</v>
      </c>
      <c r="AG257" s="32">
        <f>AF257-AC257</f>
        <v>0</v>
      </c>
      <c r="AH257" s="33">
        <f>AG257*$S$3</f>
        <v>0</v>
      </c>
      <c r="AI257" s="34">
        <f>'[2]ตุลาคม 64 '!E257</f>
        <v>571</v>
      </c>
      <c r="AJ257" s="32">
        <f>AI257-AF257</f>
        <v>0</v>
      </c>
      <c r="AK257" s="33">
        <f>AJ257*$S$3</f>
        <v>0</v>
      </c>
      <c r="AL257" s="34">
        <f>'[2]พฤศจิกายน 64'!E257</f>
        <v>571</v>
      </c>
      <c r="AM257" s="32">
        <f>AL257-AI257</f>
        <v>0</v>
      </c>
      <c r="AN257" s="33">
        <f>AM257*$S$3</f>
        <v>0</v>
      </c>
      <c r="AO257" s="34">
        <f>'[2]ธันวาคม 64 '!E257</f>
        <v>571</v>
      </c>
      <c r="AP257" s="32">
        <f>AO257-AL257</f>
        <v>0</v>
      </c>
      <c r="AQ257" s="33">
        <f>AP257*$S$3</f>
        <v>0</v>
      </c>
    </row>
    <row r="258" spans="1:43" s="54" customFormat="1" x14ac:dyDescent="0.55000000000000004">
      <c r="A258" s="24" t="s">
        <v>300</v>
      </c>
      <c r="B258" s="25"/>
      <c r="C258" s="47"/>
      <c r="D258" s="48"/>
      <c r="E258" s="26"/>
      <c r="F258" s="26"/>
      <c r="G258" s="28"/>
      <c r="H258" s="26"/>
      <c r="I258" s="26"/>
      <c r="J258" s="28"/>
      <c r="K258" s="26"/>
      <c r="L258" s="26"/>
      <c r="M258" s="28"/>
      <c r="N258" s="26"/>
      <c r="O258" s="26"/>
      <c r="P258" s="28"/>
      <c r="Q258" s="26"/>
      <c r="R258" s="26"/>
      <c r="S258" s="28"/>
      <c r="T258" s="26"/>
      <c r="U258" s="26"/>
      <c r="V258" s="28"/>
      <c r="W258" s="26"/>
      <c r="X258" s="26"/>
      <c r="Y258" s="28"/>
      <c r="Z258" s="26"/>
      <c r="AA258" s="26"/>
      <c r="AB258" s="28"/>
      <c r="AC258" s="26"/>
      <c r="AD258" s="26"/>
      <c r="AE258" s="28"/>
      <c r="AF258" s="26"/>
      <c r="AG258" s="26"/>
      <c r="AH258" s="28"/>
      <c r="AI258" s="26"/>
      <c r="AJ258" s="26"/>
      <c r="AK258" s="28"/>
      <c r="AL258" s="26"/>
      <c r="AM258" s="26"/>
      <c r="AN258" s="28"/>
      <c r="AO258" s="26"/>
      <c r="AP258" s="26"/>
      <c r="AQ258" s="28"/>
    </row>
    <row r="259" spans="1:43" s="54" customFormat="1" x14ac:dyDescent="0.55000000000000004">
      <c r="A259" s="43">
        <v>181</v>
      </c>
      <c r="B259" s="52" t="s">
        <v>300</v>
      </c>
      <c r="C259" s="53"/>
      <c r="D259" s="43"/>
      <c r="E259" s="32">
        <f>'[2]ธันวาคม 63 '!E260</f>
        <v>90584</v>
      </c>
      <c r="F259" s="32"/>
      <c r="G259" s="33"/>
      <c r="H259" s="34">
        <f>'[2]มกราคม 64'!E260</f>
        <v>90682</v>
      </c>
      <c r="I259" s="32">
        <f>H259-E259</f>
        <v>98</v>
      </c>
      <c r="J259" s="51">
        <f>I259*4.5</f>
        <v>441</v>
      </c>
      <c r="K259" s="34">
        <f>'[2]กุมภาพันธ์ 64'!E259</f>
        <v>90874</v>
      </c>
      <c r="L259" s="32">
        <f t="shared" si="176"/>
        <v>192</v>
      </c>
      <c r="M259" s="51">
        <f>L259*4.5</f>
        <v>864</v>
      </c>
      <c r="N259" s="34">
        <f>'[2]มีนาคม 64'!E259</f>
        <v>91315</v>
      </c>
      <c r="O259" s="32">
        <f>N259-K259</f>
        <v>441</v>
      </c>
      <c r="P259" s="51">
        <f>O259*4.5</f>
        <v>1984.5</v>
      </c>
      <c r="Q259" s="34">
        <f>'[2]เมษายน 64 '!E259</f>
        <v>91315</v>
      </c>
      <c r="R259" s="32">
        <f>Q259-N259</f>
        <v>0</v>
      </c>
      <c r="S259" s="51">
        <f>R259*4.5</f>
        <v>0</v>
      </c>
      <c r="T259" s="34">
        <f>'[2]พฤษภาคม 64'!E259</f>
        <v>92274</v>
      </c>
      <c r="U259" s="32">
        <f>T259-Q259</f>
        <v>959</v>
      </c>
      <c r="V259" s="51">
        <f>U259*4.5</f>
        <v>4315.5</v>
      </c>
      <c r="W259" s="34">
        <f>'[2]มิถุนายน 64 '!E259</f>
        <v>92940</v>
      </c>
      <c r="X259" s="32">
        <f>W259-T259</f>
        <v>666</v>
      </c>
      <c r="Y259" s="51">
        <f>X259*4.5</f>
        <v>2997</v>
      </c>
      <c r="Z259" s="34">
        <f>'[2]กรกฏาคม 64 '!E259</f>
        <v>93346</v>
      </c>
      <c r="AA259" s="32">
        <f>Z259-W259</f>
        <v>406</v>
      </c>
      <c r="AB259" s="51">
        <f>AA259*4.5</f>
        <v>1827</v>
      </c>
      <c r="AC259" s="34">
        <f>'[2]สิงหาคม 64 '!E259</f>
        <v>93802</v>
      </c>
      <c r="AD259" s="32">
        <f>AC259-Z259</f>
        <v>456</v>
      </c>
      <c r="AE259" s="51">
        <f>AD259*4.5</f>
        <v>2052</v>
      </c>
      <c r="AF259" s="34">
        <f>'[2]กันยายน 64 '!E259</f>
        <v>94345</v>
      </c>
      <c r="AG259" s="32">
        <f>AF259-AC259</f>
        <v>543</v>
      </c>
      <c r="AH259" s="51">
        <f t="shared" ref="AH259" si="197">AG259*4.5</f>
        <v>2443.5</v>
      </c>
      <c r="AI259" s="34">
        <f>'[2]ตุลาคม 64 '!E259</f>
        <v>94637</v>
      </c>
      <c r="AJ259" s="32">
        <f>AI259-AF259</f>
        <v>292</v>
      </c>
      <c r="AK259" s="51">
        <f t="shared" ref="AK259" si="198">AJ259*4.5</f>
        <v>1314</v>
      </c>
      <c r="AL259" s="34">
        <f>'[2]พฤศจิกายน 64'!E259</f>
        <v>95025</v>
      </c>
      <c r="AM259" s="32">
        <f>AL259-AI259</f>
        <v>388</v>
      </c>
      <c r="AN259" s="51">
        <f t="shared" ref="AN259:AN260" si="199">AM259*4.5</f>
        <v>1746</v>
      </c>
      <c r="AO259" s="34">
        <f>'[2]ธันวาคม 64 '!E259</f>
        <v>95085</v>
      </c>
      <c r="AP259" s="32">
        <f>AO259-AL259</f>
        <v>60</v>
      </c>
      <c r="AQ259" s="51">
        <f t="shared" ref="AQ259:AQ260" si="200">AP259*4.5</f>
        <v>270</v>
      </c>
    </row>
    <row r="260" spans="1:43" s="54" customFormat="1" x14ac:dyDescent="0.55000000000000004">
      <c r="A260" s="43"/>
      <c r="B260" s="52" t="s">
        <v>301</v>
      </c>
      <c r="C260" s="53"/>
      <c r="D260" s="43"/>
      <c r="E260" s="32" t="str">
        <f>'[2]ธันวาคม 63 '!E261</f>
        <v>ยังไม่เปิด</v>
      </c>
      <c r="F260" s="32"/>
      <c r="G260" s="33"/>
      <c r="H260" s="34" t="str">
        <f>'[2]มกราคม 64'!E261</f>
        <v>ยังไม่เปิด</v>
      </c>
      <c r="I260" s="32" t="s">
        <v>104</v>
      </c>
      <c r="J260" s="51" t="s">
        <v>104</v>
      </c>
      <c r="K260" s="34" t="str">
        <f>'[2]กุมภาพันธ์ 64'!E260</f>
        <v>ยังไม่เปิด</v>
      </c>
      <c r="L260" s="32" t="s">
        <v>104</v>
      </c>
      <c r="M260" s="51" t="s">
        <v>104</v>
      </c>
      <c r="N260" s="34" t="str">
        <f>'[2]มีนาคม 64'!E260</f>
        <v>ยังไม่เปิด</v>
      </c>
      <c r="O260" s="32" t="s">
        <v>104</v>
      </c>
      <c r="P260" s="51" t="s">
        <v>104</v>
      </c>
      <c r="Q260" s="34" t="str">
        <f>'[2]เมษายน 64 '!E260</f>
        <v>ยังไม่เปิด</v>
      </c>
      <c r="R260" s="32" t="s">
        <v>104</v>
      </c>
      <c r="S260" s="51" t="s">
        <v>104</v>
      </c>
      <c r="T260" s="34" t="str">
        <f>'[2]พฤษภาคม 64'!E260</f>
        <v>ยังไม่เปิด</v>
      </c>
      <c r="U260" s="34" t="s">
        <v>104</v>
      </c>
      <c r="V260" s="51" t="s">
        <v>104</v>
      </c>
      <c r="W260" s="34" t="str">
        <f>'[2]มิถุนายน 64 '!E260</f>
        <v>ยังไม่เปิด</v>
      </c>
      <c r="X260" s="34" t="s">
        <v>104</v>
      </c>
      <c r="Y260" s="51" t="s">
        <v>104</v>
      </c>
      <c r="Z260" s="34" t="str">
        <f>'[2]กรกฏาคม 64 '!E260</f>
        <v>ยังไม่เปิด</v>
      </c>
      <c r="AA260" s="34" t="s">
        <v>104</v>
      </c>
      <c r="AB260" s="51" t="s">
        <v>104</v>
      </c>
      <c r="AC260" s="34" t="str">
        <f>'[2]สิงหาคม 64 '!E260</f>
        <v>ยังไม่เปิด</v>
      </c>
      <c r="AD260" s="34" t="s">
        <v>104</v>
      </c>
      <c r="AE260" s="51" t="s">
        <v>104</v>
      </c>
      <c r="AF260" s="34" t="str">
        <f>'[2]กันยายน 64 '!E260</f>
        <v>ยังไม่เปิด</v>
      </c>
      <c r="AG260" s="32" t="s">
        <v>104</v>
      </c>
      <c r="AH260" s="51" t="s">
        <v>104</v>
      </c>
      <c r="AI260" s="34" t="str">
        <f>'[2]ตุลาคม 64 '!E260</f>
        <v>ยังไม่เปิด</v>
      </c>
      <c r="AJ260" s="32" t="s">
        <v>104</v>
      </c>
      <c r="AK260" s="51" t="s">
        <v>104</v>
      </c>
      <c r="AL260" s="34">
        <f>'[2]พฤศจิกายน 64'!E260</f>
        <v>4</v>
      </c>
      <c r="AM260" s="32">
        <f>AL260</f>
        <v>4</v>
      </c>
      <c r="AN260" s="51">
        <f t="shared" si="199"/>
        <v>18</v>
      </c>
      <c r="AO260" s="34">
        <f>'[2]ธันวาคม 64 '!E260</f>
        <v>4</v>
      </c>
      <c r="AP260" s="32">
        <f>AO260</f>
        <v>4</v>
      </c>
      <c r="AQ260" s="51">
        <f t="shared" si="200"/>
        <v>18</v>
      </c>
    </row>
    <row r="261" spans="1:43" s="54" customFormat="1" x14ac:dyDescent="0.55000000000000004">
      <c r="A261" s="43">
        <v>182</v>
      </c>
      <c r="B261" s="52" t="s">
        <v>302</v>
      </c>
      <c r="C261" s="53"/>
      <c r="D261" s="43" t="s">
        <v>32</v>
      </c>
      <c r="E261" s="32">
        <f>'[2]ธันวาคม 63 '!E262</f>
        <v>42861</v>
      </c>
      <c r="F261" s="32"/>
      <c r="G261" s="33"/>
      <c r="H261" s="34">
        <f>'[2]มกราคม 64'!E262</f>
        <v>44261</v>
      </c>
      <c r="I261" s="32">
        <f t="shared" si="174"/>
        <v>1400</v>
      </c>
      <c r="J261" s="51">
        <f>I261*4.5</f>
        <v>6300</v>
      </c>
      <c r="K261" s="34">
        <f>'[2]กุมภาพันธ์ 64'!E261</f>
        <v>45834</v>
      </c>
      <c r="L261" s="32">
        <f t="shared" si="176"/>
        <v>1573</v>
      </c>
      <c r="M261" s="51">
        <f>L261*4.5</f>
        <v>7078.5</v>
      </c>
      <c r="N261" s="34">
        <f>'[2]มีนาคม 64'!E261</f>
        <v>48753</v>
      </c>
      <c r="O261" s="32">
        <f>N261-K261</f>
        <v>2919</v>
      </c>
      <c r="P261" s="51">
        <f>O261*4.5</f>
        <v>13135.5</v>
      </c>
      <c r="Q261" s="34">
        <f>'[2]เมษายน 64 '!E261</f>
        <v>51116</v>
      </c>
      <c r="R261" s="32">
        <f>Q261-N261</f>
        <v>2363</v>
      </c>
      <c r="S261" s="51">
        <f>R261*4.5</f>
        <v>10633.5</v>
      </c>
      <c r="T261" s="34">
        <f>'[2]พฤษภาคม 64'!E261</f>
        <v>52615</v>
      </c>
      <c r="U261" s="32">
        <f>T261-Q261</f>
        <v>1499</v>
      </c>
      <c r="V261" s="51">
        <f>U261*4.5</f>
        <v>6745.5</v>
      </c>
      <c r="W261" s="34">
        <f>'[2]มิถุนายน 64 '!E261</f>
        <v>53913</v>
      </c>
      <c r="X261" s="32">
        <f>W261-T261</f>
        <v>1298</v>
      </c>
      <c r="Y261" s="51">
        <f>X261*4.5</f>
        <v>5841</v>
      </c>
      <c r="Z261" s="34">
        <f>'[2]กรกฏาคม 64 '!E261</f>
        <v>55448</v>
      </c>
      <c r="AA261" s="32">
        <f>Z261-W261</f>
        <v>1535</v>
      </c>
      <c r="AB261" s="51">
        <f>AA261*4.5</f>
        <v>6907.5</v>
      </c>
      <c r="AC261" s="34">
        <f>'[2]สิงหาคม 64 '!E261</f>
        <v>57199</v>
      </c>
      <c r="AD261" s="32">
        <f>AC261-Z261</f>
        <v>1751</v>
      </c>
      <c r="AE261" s="51">
        <f>AD261*4.5</f>
        <v>7879.5</v>
      </c>
      <c r="AF261" s="34">
        <f>'[2]กันยายน 64 '!E261</f>
        <v>59112</v>
      </c>
      <c r="AG261" s="32">
        <f>AF261-AC261</f>
        <v>1913</v>
      </c>
      <c r="AH261" s="51">
        <f>AG261*4.5</f>
        <v>8608.5</v>
      </c>
      <c r="AI261" s="34">
        <f>'[2]ตุลาคม 64 '!E261</f>
        <v>60558</v>
      </c>
      <c r="AJ261" s="32">
        <f>AI261-AF261</f>
        <v>1446</v>
      </c>
      <c r="AK261" s="51">
        <f>AJ261*4.5</f>
        <v>6507</v>
      </c>
      <c r="AL261" s="34">
        <f>'[2]พฤศจิกายน 64'!E261</f>
        <v>63567</v>
      </c>
      <c r="AM261" s="32">
        <f>AL261-AI261</f>
        <v>3009</v>
      </c>
      <c r="AN261" s="51">
        <f>AM261*4.5</f>
        <v>13540.5</v>
      </c>
      <c r="AO261" s="34">
        <f>'[2]ธันวาคม 64 '!E261</f>
        <v>64875</v>
      </c>
      <c r="AP261" s="32">
        <f>AO261-AL261</f>
        <v>1308</v>
      </c>
      <c r="AQ261" s="51">
        <f>AP261*4.5</f>
        <v>5886</v>
      </c>
    </row>
    <row r="262" spans="1:43" s="54" customFormat="1" x14ac:dyDescent="0.55000000000000004">
      <c r="A262" s="43">
        <v>183</v>
      </c>
      <c r="B262" s="52" t="s">
        <v>303</v>
      </c>
      <c r="C262" s="53"/>
      <c r="D262" s="43">
        <v>7000887</v>
      </c>
      <c r="E262" s="32">
        <f>'[2]ธันวาคม 63 '!E263</f>
        <v>1208</v>
      </c>
      <c r="F262" s="32"/>
      <c r="G262" s="33"/>
      <c r="H262" s="34">
        <f>'[2]มกราคม 64'!E263</f>
        <v>1223</v>
      </c>
      <c r="I262" s="51">
        <f>(H262-E262)*80</f>
        <v>1200</v>
      </c>
      <c r="J262" s="51">
        <f>I262*4.5</f>
        <v>5400</v>
      </c>
      <c r="K262" s="34">
        <f>'[2]กุมภาพันธ์ 64'!E262</f>
        <v>1241</v>
      </c>
      <c r="L262" s="51">
        <f>(K262-H262)*80</f>
        <v>1440</v>
      </c>
      <c r="M262" s="51">
        <f>L262*4.5</f>
        <v>6480</v>
      </c>
      <c r="N262" s="34">
        <f>'[2]มีนาคม 64'!E262</f>
        <v>1271</v>
      </c>
      <c r="O262" s="51">
        <f>(N262-K262)*80</f>
        <v>2400</v>
      </c>
      <c r="P262" s="51">
        <f>O262*4.5</f>
        <v>10800</v>
      </c>
      <c r="Q262" s="34">
        <f>'[2]เมษายน 64 '!E262</f>
        <v>1294</v>
      </c>
      <c r="R262" s="51">
        <f>(Q262-N262)*80</f>
        <v>1840</v>
      </c>
      <c r="S262" s="51">
        <f>R262*4.5</f>
        <v>8280</v>
      </c>
      <c r="T262" s="34">
        <f>'[2]พฤษภาคม 64'!E262</f>
        <v>1315</v>
      </c>
      <c r="U262" s="51">
        <f>(T262-Q262)*80</f>
        <v>1680</v>
      </c>
      <c r="V262" s="51">
        <f>U262*4.5</f>
        <v>7560</v>
      </c>
      <c r="W262" s="34">
        <f>'[2]มิถุนายน 64 '!E262</f>
        <v>1344</v>
      </c>
      <c r="X262" s="51">
        <f>(W262-T262)*80</f>
        <v>2320</v>
      </c>
      <c r="Y262" s="51">
        <f>X262*4.5</f>
        <v>10440</v>
      </c>
      <c r="Z262" s="34">
        <f>'[2]กรกฏาคม 64 '!E262</f>
        <v>1375</v>
      </c>
      <c r="AA262" s="51">
        <f>(Z262-W262)*80</f>
        <v>2480</v>
      </c>
      <c r="AB262" s="51">
        <f>AA262*4.5</f>
        <v>11160</v>
      </c>
      <c r="AC262" s="34">
        <f>'[2]สิงหาคม 64 '!E262</f>
        <v>1408</v>
      </c>
      <c r="AD262" s="51">
        <f>(AC262-Z262)*80</f>
        <v>2640</v>
      </c>
      <c r="AE262" s="51">
        <f>AD262*4.5</f>
        <v>11880</v>
      </c>
      <c r="AF262" s="34">
        <f>'[2]กันยายน 64 '!E262</f>
        <v>1437</v>
      </c>
      <c r="AG262" s="51">
        <f>(AF262-AC262)*80</f>
        <v>2320</v>
      </c>
      <c r="AH262" s="51">
        <f>AG262*4.5</f>
        <v>10440</v>
      </c>
      <c r="AI262" s="34">
        <f>'[2]ตุลาคม 64 '!E262</f>
        <v>1461</v>
      </c>
      <c r="AJ262" s="51">
        <f>(AI262-AF262)*80</f>
        <v>1920</v>
      </c>
      <c r="AK262" s="51">
        <f>AJ262*4.5</f>
        <v>8640</v>
      </c>
      <c r="AL262" s="34">
        <f>'[2]พฤศจิกายน 64'!E262</f>
        <v>1501</v>
      </c>
      <c r="AM262" s="51">
        <f>(AL262-AI262)*80</f>
        <v>3200</v>
      </c>
      <c r="AN262" s="51">
        <f>AM262*4.5</f>
        <v>14400</v>
      </c>
      <c r="AO262" s="34">
        <f>'[2]ธันวาคม 64 '!E262</f>
        <v>1522</v>
      </c>
      <c r="AP262" s="51">
        <f>(AO262-AL262)*80</f>
        <v>1680</v>
      </c>
      <c r="AQ262" s="51">
        <f>AP262*4.5</f>
        <v>7560</v>
      </c>
    </row>
    <row r="263" spans="1:43" s="54" customFormat="1" x14ac:dyDescent="0.55000000000000004">
      <c r="A263" s="40"/>
      <c r="B263" s="46"/>
      <c r="C263" s="47"/>
      <c r="D263" s="48"/>
      <c r="E263" s="26"/>
      <c r="F263" s="26"/>
      <c r="G263" s="28"/>
      <c r="H263" s="26"/>
      <c r="I263" s="26"/>
      <c r="J263" s="28"/>
      <c r="K263" s="26"/>
      <c r="L263" s="26"/>
      <c r="M263" s="28"/>
      <c r="N263" s="26"/>
      <c r="O263" s="26"/>
      <c r="P263" s="28"/>
      <c r="Q263" s="26"/>
      <c r="R263" s="26"/>
      <c r="S263" s="28"/>
      <c r="T263" s="26"/>
      <c r="U263" s="26"/>
      <c r="V263" s="28"/>
      <c r="W263" s="26"/>
      <c r="X263" s="26"/>
      <c r="Y263" s="28"/>
      <c r="Z263" s="26"/>
      <c r="AA263" s="26"/>
      <c r="AB263" s="28"/>
      <c r="AC263" s="26"/>
      <c r="AD263" s="26"/>
      <c r="AE263" s="28"/>
      <c r="AF263" s="26"/>
      <c r="AG263" s="26"/>
      <c r="AH263" s="28"/>
      <c r="AI263" s="26"/>
      <c r="AJ263" s="26"/>
      <c r="AK263" s="28"/>
      <c r="AL263" s="26"/>
      <c r="AM263" s="26"/>
      <c r="AN263" s="28"/>
      <c r="AO263" s="26"/>
      <c r="AP263" s="26"/>
      <c r="AQ263" s="28"/>
    </row>
    <row r="264" spans="1:43" s="54" customFormat="1" x14ac:dyDescent="0.55000000000000004">
      <c r="A264" s="43">
        <v>33</v>
      </c>
      <c r="B264" s="52" t="s">
        <v>304</v>
      </c>
      <c r="C264" s="53"/>
      <c r="D264" s="43"/>
      <c r="E264" s="32">
        <f>'[2]ธันวาคม 63 '!E265</f>
        <v>47267</v>
      </c>
      <c r="F264" s="32"/>
      <c r="G264" s="33"/>
      <c r="H264" s="34">
        <f>'[2]มกราคม 64'!E265</f>
        <v>47267</v>
      </c>
      <c r="I264" s="32">
        <f t="shared" si="174"/>
        <v>0</v>
      </c>
      <c r="J264" s="51">
        <f>I264*4.5</f>
        <v>0</v>
      </c>
      <c r="K264" s="34">
        <f>'[2]กุมภาพันธ์ 64'!E264</f>
        <v>47267</v>
      </c>
      <c r="L264" s="32">
        <f t="shared" si="176"/>
        <v>0</v>
      </c>
      <c r="M264" s="51">
        <f>L264*4.5</f>
        <v>0</v>
      </c>
      <c r="N264" s="34">
        <f>'[2]มีนาคม 64'!E264</f>
        <v>47267</v>
      </c>
      <c r="O264" s="32">
        <f>N264-K264</f>
        <v>0</v>
      </c>
      <c r="P264" s="51">
        <f>O264*4.5</f>
        <v>0</v>
      </c>
      <c r="Q264" s="34">
        <f>'[2]เมษายน 64 '!E264</f>
        <v>47267</v>
      </c>
      <c r="R264" s="32">
        <f>Q264-N264</f>
        <v>0</v>
      </c>
      <c r="S264" s="51">
        <f>R264*4.5</f>
        <v>0</v>
      </c>
      <c r="T264" s="34">
        <f>'[2]พฤษภาคม 64'!E264</f>
        <v>47267</v>
      </c>
      <c r="U264" s="32">
        <f>T264-Q264</f>
        <v>0</v>
      </c>
      <c r="V264" s="51">
        <f>U264*4.5</f>
        <v>0</v>
      </c>
      <c r="W264" s="34">
        <f>'[2]มิถุนายน 64 '!E264</f>
        <v>47267</v>
      </c>
      <c r="X264" s="32">
        <f>W264-T264</f>
        <v>0</v>
      </c>
      <c r="Y264" s="51">
        <f>X264*4.5</f>
        <v>0</v>
      </c>
      <c r="Z264" s="34">
        <f>'[2]กรกฏาคม 64 '!E264</f>
        <v>47267</v>
      </c>
      <c r="AA264" s="32">
        <f>Z264-W264</f>
        <v>0</v>
      </c>
      <c r="AB264" s="51">
        <f>AA264*4.5</f>
        <v>0</v>
      </c>
      <c r="AC264" s="34">
        <f>'[2]สิงหาคม 64 '!E264</f>
        <v>47267</v>
      </c>
      <c r="AD264" s="32">
        <f>AC264-Z264</f>
        <v>0</v>
      </c>
      <c r="AE264" s="51">
        <f>AD264*4.5</f>
        <v>0</v>
      </c>
      <c r="AF264" s="34">
        <f>'[2]กันยายน 64 '!E264</f>
        <v>47267</v>
      </c>
      <c r="AG264" s="32">
        <f>AF264-AC264</f>
        <v>0</v>
      </c>
      <c r="AH264" s="51">
        <f>AG264*4.5</f>
        <v>0</v>
      </c>
      <c r="AI264" s="34">
        <f>'[2]ตุลาคม 64 '!E264</f>
        <v>47267</v>
      </c>
      <c r="AJ264" s="32">
        <f>AI264-AF264</f>
        <v>0</v>
      </c>
      <c r="AK264" s="51">
        <f>AJ264*4.5</f>
        <v>0</v>
      </c>
      <c r="AL264" s="34">
        <f>'[2]พฤศจิกายน 64'!E264</f>
        <v>47267</v>
      </c>
      <c r="AM264" s="32">
        <f>AL264-AI264</f>
        <v>0</v>
      </c>
      <c r="AN264" s="51">
        <f>AM264*4.5</f>
        <v>0</v>
      </c>
      <c r="AO264" s="34">
        <f>'[2]ธันวาคม 64 '!E264</f>
        <v>47267</v>
      </c>
      <c r="AP264" s="32">
        <f>AO264-AL264</f>
        <v>0</v>
      </c>
      <c r="AQ264" s="51">
        <f>AP264*4.5</f>
        <v>0</v>
      </c>
    </row>
    <row r="265" spans="1:43" s="54" customFormat="1" x14ac:dyDescent="0.55000000000000004">
      <c r="A265" s="43"/>
      <c r="B265" s="52" t="s">
        <v>305</v>
      </c>
      <c r="C265" s="53"/>
      <c r="D265" s="14">
        <v>20210103099</v>
      </c>
      <c r="E265" s="32">
        <f>'[2]ธันวาคม 63 '!E266</f>
        <v>0</v>
      </c>
      <c r="F265" s="32"/>
      <c r="G265" s="33"/>
      <c r="H265" s="34">
        <f>'[2]มกราคม 64'!E266</f>
        <v>0</v>
      </c>
      <c r="I265" s="32">
        <f t="shared" si="174"/>
        <v>0</v>
      </c>
      <c r="J265" s="51">
        <f>I265*4.5</f>
        <v>0</v>
      </c>
      <c r="K265" s="34">
        <f>'[2]กุมภาพันธ์ 64'!E265</f>
        <v>0</v>
      </c>
      <c r="L265" s="32">
        <f t="shared" si="176"/>
        <v>0</v>
      </c>
      <c r="M265" s="51">
        <f>L265*4.5</f>
        <v>0</v>
      </c>
      <c r="N265" s="34">
        <f>'[2]มีนาคม 64'!E265</f>
        <v>0</v>
      </c>
      <c r="O265" s="32">
        <f>N265-K265</f>
        <v>0</v>
      </c>
      <c r="P265" s="51">
        <f>O265*4.5</f>
        <v>0</v>
      </c>
      <c r="Q265" s="34">
        <f>'[2]เมษายน 64 '!E265</f>
        <v>0</v>
      </c>
      <c r="R265" s="32">
        <f>Q265-N265</f>
        <v>0</v>
      </c>
      <c r="S265" s="51">
        <f>R265*4.5</f>
        <v>0</v>
      </c>
      <c r="T265" s="34">
        <f>'[2]พฤษภาคม 64'!E265</f>
        <v>0</v>
      </c>
      <c r="U265" s="32">
        <f>T265-Q265</f>
        <v>0</v>
      </c>
      <c r="V265" s="51">
        <f>U265*4.5</f>
        <v>0</v>
      </c>
      <c r="W265" s="34">
        <f>'[2]มิถุนายน 64 '!E265</f>
        <v>0</v>
      </c>
      <c r="X265" s="32">
        <f>W265-T265</f>
        <v>0</v>
      </c>
      <c r="Y265" s="51">
        <f>X265*4.5</f>
        <v>0</v>
      </c>
      <c r="Z265" s="34">
        <f>'[2]กรกฏาคม 64 '!E265</f>
        <v>0</v>
      </c>
      <c r="AA265" s="32">
        <f>Z265-W265</f>
        <v>0</v>
      </c>
      <c r="AB265" s="51">
        <f>AA265*4.5</f>
        <v>0</v>
      </c>
      <c r="AC265" s="34">
        <f>'[2]สิงหาคม 64 '!E265</f>
        <v>0</v>
      </c>
      <c r="AD265" s="32">
        <f>AC265-Z265</f>
        <v>0</v>
      </c>
      <c r="AE265" s="51">
        <f>AD265*4.5</f>
        <v>0</v>
      </c>
      <c r="AF265" s="34">
        <f>'[2]กันยายน 64 '!E265</f>
        <v>112</v>
      </c>
      <c r="AG265" s="32">
        <f>AF265-AC265</f>
        <v>112</v>
      </c>
      <c r="AH265" s="33">
        <f>AG265*$S$3</f>
        <v>560</v>
      </c>
      <c r="AI265" s="34">
        <f>'[2]ตุลาคม 64 '!E265</f>
        <v>112</v>
      </c>
      <c r="AJ265" s="32">
        <f>AI265-AF265</f>
        <v>0</v>
      </c>
      <c r="AK265" s="51">
        <f>AJ265*4.5</f>
        <v>0</v>
      </c>
      <c r="AL265" s="34">
        <f>'[2]พฤศจิกายน 64'!E265</f>
        <v>208</v>
      </c>
      <c r="AM265" s="32">
        <f>AL265-AI265</f>
        <v>96</v>
      </c>
      <c r="AN265" s="51">
        <f>AM265*4.5</f>
        <v>432</v>
      </c>
      <c r="AO265" s="34">
        <f>'[2]ธันวาคม 64 '!E265</f>
        <v>208</v>
      </c>
      <c r="AP265" s="32">
        <f>AO265-AL265</f>
        <v>0</v>
      </c>
      <c r="AQ265" s="51">
        <f>AP265*4.5</f>
        <v>0</v>
      </c>
    </row>
    <row r="266" spans="1:43" s="54" customFormat="1" x14ac:dyDescent="0.55000000000000004">
      <c r="A266" s="43">
        <v>178</v>
      </c>
      <c r="B266" s="52" t="s">
        <v>306</v>
      </c>
      <c r="C266" s="53"/>
      <c r="D266" s="43">
        <v>8664752</v>
      </c>
      <c r="E266" s="32">
        <f>'[2]ธันวาคม 63 '!E267</f>
        <v>27830</v>
      </c>
      <c r="F266" s="32"/>
      <c r="G266" s="33"/>
      <c r="H266" s="34">
        <f>'[2]มกราคม 64'!E267</f>
        <v>29106</v>
      </c>
      <c r="I266" s="32">
        <f t="shared" si="174"/>
        <v>1276</v>
      </c>
      <c r="J266" s="51">
        <f>I266*4.5</f>
        <v>5742</v>
      </c>
      <c r="K266" s="34">
        <f>'[2]กุมภาพันธ์ 64'!E266</f>
        <v>30563</v>
      </c>
      <c r="L266" s="32">
        <f t="shared" si="176"/>
        <v>1457</v>
      </c>
      <c r="M266" s="51">
        <f>L266*4.5</f>
        <v>6556.5</v>
      </c>
      <c r="N266" s="34">
        <f>'[2]มีนาคม 64'!E266</f>
        <v>32306</v>
      </c>
      <c r="O266" s="32">
        <f>N266-K266</f>
        <v>1743</v>
      </c>
      <c r="P266" s="51">
        <f>O266*4.5</f>
        <v>7843.5</v>
      </c>
      <c r="Q266" s="34">
        <f>'[2]เมษายน 64 '!E266</f>
        <v>33681</v>
      </c>
      <c r="R266" s="32">
        <f>Q266-N266</f>
        <v>1375</v>
      </c>
      <c r="S266" s="51">
        <f>R266*4.5</f>
        <v>6187.5</v>
      </c>
      <c r="T266" s="34">
        <f>'[2]พฤษภาคม 64'!E266</f>
        <v>35760</v>
      </c>
      <c r="U266" s="32">
        <f>T266-Q266</f>
        <v>2079</v>
      </c>
      <c r="V266" s="51">
        <f>U266*4.5</f>
        <v>9355.5</v>
      </c>
      <c r="W266" s="34">
        <f>'[2]มิถุนายน 64 '!E266</f>
        <v>37741</v>
      </c>
      <c r="X266" s="32">
        <f>W266-T266</f>
        <v>1981</v>
      </c>
      <c r="Y266" s="51">
        <f>X266*4.5</f>
        <v>8914.5</v>
      </c>
      <c r="Z266" s="34">
        <f>'[2]กรกฏาคม 64 '!E266</f>
        <v>39609</v>
      </c>
      <c r="AA266" s="32">
        <f>Z266-W266</f>
        <v>1868</v>
      </c>
      <c r="AB266" s="51">
        <f>AA266*4.5</f>
        <v>8406</v>
      </c>
      <c r="AC266" s="34">
        <f>'[2]สิงหาคม 64 '!E266</f>
        <v>41607</v>
      </c>
      <c r="AD266" s="32">
        <f>AC266-Z266</f>
        <v>1998</v>
      </c>
      <c r="AE266" s="51">
        <f>AD266*4.5</f>
        <v>8991</v>
      </c>
      <c r="AF266" s="34">
        <f>'[2]กันยายน 64 '!E266</f>
        <v>43833</v>
      </c>
      <c r="AG266" s="32">
        <f>AF266-AC266</f>
        <v>2226</v>
      </c>
      <c r="AH266" s="51">
        <f>AG266*4.5</f>
        <v>10017</v>
      </c>
      <c r="AI266" s="34">
        <f>'[2]ตุลาคม 64 '!E266</f>
        <v>45272</v>
      </c>
      <c r="AJ266" s="32">
        <f>AI266-AF266</f>
        <v>1439</v>
      </c>
      <c r="AK266" s="51">
        <f>AJ266*4.5</f>
        <v>6475.5</v>
      </c>
      <c r="AL266" s="34">
        <f>'[2]พฤศจิกายน 64'!E266</f>
        <v>47181</v>
      </c>
      <c r="AM266" s="32">
        <f>AL266-AI266</f>
        <v>1909</v>
      </c>
      <c r="AN266" s="51">
        <f>AM266*4.5</f>
        <v>8590.5</v>
      </c>
      <c r="AO266" s="34">
        <f>'[2]ธันวาคม 64 '!E266</f>
        <v>48308</v>
      </c>
      <c r="AP266" s="32">
        <f>AO266-AL266</f>
        <v>1127</v>
      </c>
      <c r="AQ266" s="51">
        <f>AP266*4.5</f>
        <v>5071.5</v>
      </c>
    </row>
    <row r="267" spans="1:43" s="54" customFormat="1" x14ac:dyDescent="0.55000000000000004">
      <c r="A267" s="43">
        <v>184</v>
      </c>
      <c r="B267" s="52" t="s">
        <v>307</v>
      </c>
      <c r="C267" s="53"/>
      <c r="D267" s="43">
        <v>8673815</v>
      </c>
      <c r="E267" s="32">
        <f>'[2]ธันวาคม 63 '!E268</f>
        <v>48440</v>
      </c>
      <c r="F267" s="32"/>
      <c r="G267" s="33"/>
      <c r="H267" s="34">
        <f>'[2]มกราคม 64'!E268</f>
        <v>48549</v>
      </c>
      <c r="I267" s="32">
        <f t="shared" si="174"/>
        <v>109</v>
      </c>
      <c r="J267" s="51">
        <f>I267*4.5</f>
        <v>490.5</v>
      </c>
      <c r="K267" s="34">
        <f>'[2]กุมภาพันธ์ 64'!E267</f>
        <v>48657</v>
      </c>
      <c r="L267" s="32">
        <f t="shared" si="176"/>
        <v>108</v>
      </c>
      <c r="M267" s="51">
        <f>L267*4.5</f>
        <v>486</v>
      </c>
      <c r="N267" s="34">
        <f>'[2]มีนาคม 64'!E267</f>
        <v>48795</v>
      </c>
      <c r="O267" s="32">
        <f>N267-K267</f>
        <v>138</v>
      </c>
      <c r="P267" s="51">
        <f>O267*4.5</f>
        <v>621</v>
      </c>
      <c r="Q267" s="34">
        <f>'[2]เมษายน 64 '!E267</f>
        <v>48903</v>
      </c>
      <c r="R267" s="32">
        <f>Q267-N267</f>
        <v>108</v>
      </c>
      <c r="S267" s="51">
        <f>R267*4.5</f>
        <v>486</v>
      </c>
      <c r="T267" s="34">
        <f>'[2]พฤษภาคม 64'!E267</f>
        <v>49044</v>
      </c>
      <c r="U267" s="32">
        <f>T267-Q267</f>
        <v>141</v>
      </c>
      <c r="V267" s="51">
        <f>U267*4.5</f>
        <v>634.5</v>
      </c>
      <c r="W267" s="34">
        <f>'[2]มิถุนายน 64 '!E267</f>
        <v>49184</v>
      </c>
      <c r="X267" s="32">
        <f>W267-T267</f>
        <v>140</v>
      </c>
      <c r="Y267" s="51">
        <f>X267*4.5</f>
        <v>630</v>
      </c>
      <c r="Z267" s="34">
        <f>'[2]กรกฏาคม 64 '!E267</f>
        <v>49323</v>
      </c>
      <c r="AA267" s="32">
        <f>Z267-W267</f>
        <v>139</v>
      </c>
      <c r="AB267" s="51">
        <f>AA267*4.5</f>
        <v>625.5</v>
      </c>
      <c r="AC267" s="34">
        <f>'[2]สิงหาคม 64 '!E267</f>
        <v>49552</v>
      </c>
      <c r="AD267" s="32">
        <f>AC267-Z267</f>
        <v>229</v>
      </c>
      <c r="AE267" s="51">
        <f>AD267*4.5</f>
        <v>1030.5</v>
      </c>
      <c r="AF267" s="34">
        <f>'[2]กันยายน 64 '!E267</f>
        <v>49700</v>
      </c>
      <c r="AG267" s="32">
        <f>AF267-AC267</f>
        <v>148</v>
      </c>
      <c r="AH267" s="51">
        <f>AG267*4.5</f>
        <v>666</v>
      </c>
      <c r="AI267" s="34">
        <f>'[2]ตุลาคม 64 '!E267</f>
        <v>49959</v>
      </c>
      <c r="AJ267" s="32">
        <f>AI267-AF267</f>
        <v>259</v>
      </c>
      <c r="AK267" s="51">
        <f>AJ267*4.5</f>
        <v>1165.5</v>
      </c>
      <c r="AL267" s="34">
        <f>'[2]พฤศจิกายน 64'!E267</f>
        <v>50182</v>
      </c>
      <c r="AM267" s="32">
        <f>AL267-AI267</f>
        <v>223</v>
      </c>
      <c r="AN267" s="51">
        <f>AM267*4.5</f>
        <v>1003.5</v>
      </c>
      <c r="AO267" s="34">
        <f>'[2]ธันวาคม 64 '!E267</f>
        <v>50318</v>
      </c>
      <c r="AP267" s="32">
        <f>AO267-AL267</f>
        <v>136</v>
      </c>
      <c r="AQ267" s="51">
        <f>AP267*4.5</f>
        <v>612</v>
      </c>
    </row>
    <row r="268" spans="1:43" s="54" customFormat="1" x14ac:dyDescent="0.55000000000000004">
      <c r="A268" s="43">
        <v>185</v>
      </c>
      <c r="B268" s="52" t="s">
        <v>308</v>
      </c>
      <c r="C268" s="53"/>
      <c r="D268" s="50" t="s">
        <v>309</v>
      </c>
      <c r="E268" s="32">
        <f>'[2]ธันวาคม 63 '!E269</f>
        <v>1140</v>
      </c>
      <c r="F268" s="32"/>
      <c r="G268" s="33"/>
      <c r="H268" s="34">
        <f>'[2]มกราคม 64'!E269</f>
        <v>1300</v>
      </c>
      <c r="I268" s="32">
        <f t="shared" si="174"/>
        <v>160</v>
      </c>
      <c r="J268" s="33">
        <f t="shared" si="175"/>
        <v>800</v>
      </c>
      <c r="K268" s="34">
        <f>'[2]กุมภาพันธ์ 64'!E268</f>
        <v>1673</v>
      </c>
      <c r="L268" s="32">
        <f t="shared" si="176"/>
        <v>373</v>
      </c>
      <c r="M268" s="33">
        <f>L268*$M$3</f>
        <v>1865</v>
      </c>
      <c r="N268" s="34">
        <f>'[2]มีนาคม 64'!E268</f>
        <v>386</v>
      </c>
      <c r="O268" s="51">
        <f>N268</f>
        <v>386</v>
      </c>
      <c r="P268" s="33">
        <f>O268*$P$3</f>
        <v>1930</v>
      </c>
      <c r="Q268" s="34">
        <f>'[2]เมษายน 64 '!E268</f>
        <v>387</v>
      </c>
      <c r="R268" s="51">
        <f>Q268</f>
        <v>387</v>
      </c>
      <c r="S268" s="33">
        <f>R268*$S$3</f>
        <v>1935</v>
      </c>
      <c r="T268" s="34">
        <f>'[2]พฤษภาคม 64'!E268</f>
        <v>389</v>
      </c>
      <c r="U268" s="32">
        <f>T268-Q268</f>
        <v>2</v>
      </c>
      <c r="V268" s="33">
        <f>U268*$P$3</f>
        <v>10</v>
      </c>
      <c r="W268" s="34">
        <f>'[2]มิถุนายน 64 '!E268</f>
        <v>415</v>
      </c>
      <c r="X268" s="51">
        <f>W268</f>
        <v>415</v>
      </c>
      <c r="Y268" s="33">
        <f>X268*$S$3</f>
        <v>2075</v>
      </c>
      <c r="Z268" s="34">
        <f>'[2]กรกฏาคม 64 '!E268</f>
        <v>862</v>
      </c>
      <c r="AA268" s="32">
        <f>Z268-W268</f>
        <v>447</v>
      </c>
      <c r="AB268" s="33">
        <f>AA268*$P$3</f>
        <v>2235</v>
      </c>
      <c r="AC268" s="34">
        <f>'[2]สิงหาคม 64 '!E268</f>
        <v>1410</v>
      </c>
      <c r="AD268" s="51">
        <f>AC268</f>
        <v>1410</v>
      </c>
      <c r="AE268" s="33">
        <f>AD268*$S$3</f>
        <v>7050</v>
      </c>
      <c r="AF268" s="34">
        <f>'[2]กันยายน 64 '!E268</f>
        <v>1595</v>
      </c>
      <c r="AG268" s="51">
        <f>AF268</f>
        <v>1595</v>
      </c>
      <c r="AH268" s="33">
        <f>AG268*$S$3</f>
        <v>7975</v>
      </c>
      <c r="AI268" s="34">
        <f>'[2]ตุลาคม 64 '!E268</f>
        <v>2038</v>
      </c>
      <c r="AJ268" s="51">
        <f>AI268</f>
        <v>2038</v>
      </c>
      <c r="AK268" s="33">
        <f>AJ268*$S$3</f>
        <v>10190</v>
      </c>
      <c r="AL268" s="34">
        <f>'[2]พฤศจิกายน 64'!E268</f>
        <v>2533</v>
      </c>
      <c r="AM268" s="51">
        <f>AL268</f>
        <v>2533</v>
      </c>
      <c r="AN268" s="33">
        <f>AM268*$S$3</f>
        <v>12665</v>
      </c>
      <c r="AO268" s="34">
        <f>'[2]ธันวาคม 64 '!E268</f>
        <v>2535</v>
      </c>
      <c r="AP268" s="51">
        <f>AO268</f>
        <v>2535</v>
      </c>
      <c r="AQ268" s="33">
        <f>AP268*$S$3</f>
        <v>12675</v>
      </c>
    </row>
    <row r="269" spans="1:43" s="54" customFormat="1" x14ac:dyDescent="0.55000000000000004">
      <c r="A269" s="43">
        <v>186</v>
      </c>
      <c r="B269" s="52" t="s">
        <v>310</v>
      </c>
      <c r="C269" s="53"/>
      <c r="D269" s="43">
        <v>7008448</v>
      </c>
      <c r="E269" s="32">
        <f>'[2]ธันวาคม 63 '!E270</f>
        <v>943</v>
      </c>
      <c r="F269" s="32"/>
      <c r="G269" s="33"/>
      <c r="H269" s="34">
        <f>'[2]มกราคม 64'!E270</f>
        <v>1023</v>
      </c>
      <c r="I269" s="51">
        <f>(H269-E269)*50</f>
        <v>4000</v>
      </c>
      <c r="J269" s="51">
        <f>I269*6</f>
        <v>24000</v>
      </c>
      <c r="K269" s="34">
        <f>'[2]กุมภาพันธ์ 64'!E269</f>
        <v>1195</v>
      </c>
      <c r="L269" s="51">
        <f>(K269-H269)*50</f>
        <v>8600</v>
      </c>
      <c r="M269" s="51">
        <f>L269*6</f>
        <v>51600</v>
      </c>
      <c r="N269" s="34">
        <f>'[2]มีนาคม 64'!E269</f>
        <v>1378</v>
      </c>
      <c r="O269" s="51">
        <f>(N269-K269)*50</f>
        <v>9150</v>
      </c>
      <c r="P269" s="51">
        <f>O269*6</f>
        <v>54900</v>
      </c>
      <c r="Q269" s="34">
        <f>'[2]เมษายน 64 '!E269</f>
        <v>1508</v>
      </c>
      <c r="R269" s="51">
        <f>(Q269-N269)*50</f>
        <v>6500</v>
      </c>
      <c r="S269" s="51">
        <f>R269*6</f>
        <v>39000</v>
      </c>
      <c r="T269" s="34">
        <f>'[2]พฤษภาคม 64'!E269</f>
        <v>1705</v>
      </c>
      <c r="U269" s="51">
        <f>(T269-Q269)*50</f>
        <v>9850</v>
      </c>
      <c r="V269" s="51">
        <f>U269*6</f>
        <v>59100</v>
      </c>
      <c r="W269" s="34">
        <f>'[2]มิถุนายน 64 '!E269</f>
        <v>1868</v>
      </c>
      <c r="X269" s="51">
        <f>(W269-T269)*50</f>
        <v>8150</v>
      </c>
      <c r="Y269" s="51">
        <f>X269*6</f>
        <v>48900</v>
      </c>
      <c r="Z269" s="34">
        <f>'[2]กรกฏาคม 64 '!E269</f>
        <v>1991</v>
      </c>
      <c r="AA269" s="51">
        <f>(Z269-W269)*50</f>
        <v>6150</v>
      </c>
      <c r="AB269" s="51">
        <f>AA269*6</f>
        <v>36900</v>
      </c>
      <c r="AC269" s="34">
        <f>'[2]สิงหาคม 64 '!E269</f>
        <v>2144</v>
      </c>
      <c r="AD269" s="51">
        <f>(AC269-Z269)*50</f>
        <v>7650</v>
      </c>
      <c r="AE269" s="51">
        <f>AD269*6</f>
        <v>45900</v>
      </c>
      <c r="AF269" s="34">
        <f>'[2]กันยายน 64 '!E269</f>
        <v>2226</v>
      </c>
      <c r="AG269" s="51">
        <f>(AF269-AC269)*50</f>
        <v>4100</v>
      </c>
      <c r="AH269" s="51">
        <f>AG269*6</f>
        <v>24600</v>
      </c>
      <c r="AI269" s="34">
        <f>'[2]ตุลาคม 64 '!E269</f>
        <v>2309</v>
      </c>
      <c r="AJ269" s="51">
        <f>(AI269-AF269)*50</f>
        <v>4150</v>
      </c>
      <c r="AK269" s="51">
        <f>AJ269*6</f>
        <v>24900</v>
      </c>
      <c r="AL269" s="34">
        <f>'[2]พฤศจิกายน 64'!E269</f>
        <v>2380</v>
      </c>
      <c r="AM269" s="51">
        <f>(AL269-AI269)*50</f>
        <v>3550</v>
      </c>
      <c r="AN269" s="51">
        <f>AM269*6</f>
        <v>21300</v>
      </c>
      <c r="AO269" s="34">
        <f>'[2]ธันวาคม 64 '!E269</f>
        <v>2446</v>
      </c>
      <c r="AP269" s="51">
        <f>(AO269-AL269)*50</f>
        <v>3300</v>
      </c>
      <c r="AQ269" s="51">
        <f>AP269*6</f>
        <v>19800</v>
      </c>
    </row>
    <row r="270" spans="1:43" s="54" customFormat="1" hidden="1" x14ac:dyDescent="0.55000000000000004">
      <c r="A270" s="43">
        <v>187</v>
      </c>
      <c r="B270" s="52" t="s">
        <v>311</v>
      </c>
      <c r="C270" s="53"/>
      <c r="D270" s="43"/>
      <c r="E270" s="32">
        <f>'[2]ธันวาคม 63 '!E271</f>
        <v>0</v>
      </c>
      <c r="F270" s="32"/>
      <c r="G270" s="33"/>
      <c r="H270" s="34">
        <f>'[2]มกราคม 64'!E271</f>
        <v>0</v>
      </c>
      <c r="I270" s="51">
        <f t="shared" ref="I270:I272" si="201">(H270-E270)*50</f>
        <v>0</v>
      </c>
      <c r="J270" s="51">
        <f t="shared" ref="J270:J272" si="202">I270*6</f>
        <v>0</v>
      </c>
      <c r="K270" s="34">
        <f>'[2]กุมภาพันธ์ 64'!E270</f>
        <v>0</v>
      </c>
      <c r="L270" s="51">
        <f t="shared" ref="L270:L272" si="203">(K270-H270)*50</f>
        <v>0</v>
      </c>
      <c r="M270" s="51">
        <f t="shared" ref="M270:M272" si="204">L270*6</f>
        <v>0</v>
      </c>
      <c r="N270" s="34">
        <f>'[2]มีนาคม 64'!E270</f>
        <v>0</v>
      </c>
      <c r="O270" s="51">
        <f t="shared" ref="O270:O272" si="205">(N270-K270)*50</f>
        <v>0</v>
      </c>
      <c r="P270" s="51">
        <f t="shared" ref="P270:P272" si="206">O270*6</f>
        <v>0</v>
      </c>
      <c r="Q270" s="34">
        <f>'[2]เมษายน 64 '!E270</f>
        <v>0</v>
      </c>
      <c r="R270" s="51">
        <f t="shared" ref="R270:R272" si="207">(Q270-N270)*50</f>
        <v>0</v>
      </c>
      <c r="S270" s="51">
        <f t="shared" ref="S270:S272" si="208">R270*6</f>
        <v>0</v>
      </c>
      <c r="T270" s="34">
        <f>'[2]พฤษภาคม 64'!E270</f>
        <v>0</v>
      </c>
      <c r="U270" s="51">
        <f t="shared" ref="U270:U272" si="209">(T270-Q270)*50</f>
        <v>0</v>
      </c>
      <c r="V270" s="51">
        <f t="shared" ref="V270:V272" si="210">U270*6</f>
        <v>0</v>
      </c>
      <c r="W270" s="34">
        <f>'[2]มิถุนายน 64 '!E270</f>
        <v>0</v>
      </c>
      <c r="X270" s="51">
        <f t="shared" ref="X270:X272" si="211">(W270-T270)*50</f>
        <v>0</v>
      </c>
      <c r="Y270" s="51">
        <f t="shared" ref="Y270:Y272" si="212">X270*6</f>
        <v>0</v>
      </c>
      <c r="Z270" s="34">
        <f>'[2]กรกฏาคม 64 '!E270</f>
        <v>63</v>
      </c>
      <c r="AA270" s="51">
        <f t="shared" ref="AA270:AA272" si="213">(Z270-W270)*50</f>
        <v>3150</v>
      </c>
      <c r="AB270" s="51">
        <f t="shared" ref="AB270:AB272" si="214">AA270*6</f>
        <v>18900</v>
      </c>
      <c r="AC270" s="34">
        <f>'[2]สิงหาคม 64 '!E270</f>
        <v>72</v>
      </c>
      <c r="AD270" s="51">
        <f t="shared" ref="AD270:AD272" si="215">(AC270-Z270)*50</f>
        <v>450</v>
      </c>
      <c r="AE270" s="51">
        <f t="shared" ref="AE270:AE272" si="216">AD270*6</f>
        <v>2700</v>
      </c>
      <c r="AF270" s="34">
        <f>'[2]กันยายน 64 '!E270</f>
        <v>102</v>
      </c>
      <c r="AG270" s="51">
        <f t="shared" ref="AG270:AG272" si="217">(AF270-AC270)*50</f>
        <v>1500</v>
      </c>
      <c r="AH270" s="51">
        <f t="shared" ref="AH270:AH272" si="218">AG270*6</f>
        <v>9000</v>
      </c>
      <c r="AI270" s="34">
        <f>'[2]ตุลาคม 64 '!E270</f>
        <v>0</v>
      </c>
      <c r="AJ270" s="73" t="s">
        <v>312</v>
      </c>
      <c r="AK270" s="73" t="s">
        <v>312</v>
      </c>
      <c r="AL270" s="34" t="str">
        <f>'[2]พฤศจิกายน 64'!E270</f>
        <v>เสร็จแล้ว</v>
      </c>
      <c r="AM270" s="73" t="s">
        <v>312</v>
      </c>
      <c r="AN270" s="73" t="s">
        <v>312</v>
      </c>
      <c r="AO270" s="34" t="str">
        <f>'[2]ธันวาคม 64 '!E270</f>
        <v>เสร็จแล้ว</v>
      </c>
      <c r="AP270" s="73" t="s">
        <v>312</v>
      </c>
      <c r="AQ270" s="73" t="s">
        <v>312</v>
      </c>
    </row>
    <row r="271" spans="1:43" s="54" customFormat="1" x14ac:dyDescent="0.55000000000000004">
      <c r="A271" s="43">
        <v>188</v>
      </c>
      <c r="B271" s="52" t="s">
        <v>313</v>
      </c>
      <c r="C271" s="53"/>
      <c r="D271" s="43">
        <v>6002547</v>
      </c>
      <c r="E271" s="32">
        <f>'[2]ธันวาคม 63 '!E272</f>
        <v>0</v>
      </c>
      <c r="F271" s="32"/>
      <c r="G271" s="33"/>
      <c r="H271" s="34">
        <f>'[2]มกราคม 64'!E272</f>
        <v>0</v>
      </c>
      <c r="I271" s="51">
        <f t="shared" si="201"/>
        <v>0</v>
      </c>
      <c r="J271" s="51">
        <f t="shared" si="202"/>
        <v>0</v>
      </c>
      <c r="K271" s="34">
        <f>'[2]กุมภาพันธ์ 64'!E271</f>
        <v>0</v>
      </c>
      <c r="L271" s="51">
        <f t="shared" si="203"/>
        <v>0</v>
      </c>
      <c r="M271" s="51">
        <f t="shared" si="204"/>
        <v>0</v>
      </c>
      <c r="N271" s="34">
        <f>'[2]มีนาคม 64'!E271</f>
        <v>0</v>
      </c>
      <c r="O271" s="51">
        <f t="shared" si="205"/>
        <v>0</v>
      </c>
      <c r="P271" s="51">
        <f t="shared" si="206"/>
        <v>0</v>
      </c>
      <c r="Q271" s="34">
        <f>'[2]เมษายน 64 '!E271</f>
        <v>0</v>
      </c>
      <c r="R271" s="51">
        <f t="shared" si="207"/>
        <v>0</v>
      </c>
      <c r="S271" s="51">
        <f t="shared" si="208"/>
        <v>0</v>
      </c>
      <c r="T271" s="34">
        <f>'[2]พฤษภาคม 64'!E271</f>
        <v>0</v>
      </c>
      <c r="U271" s="51">
        <f t="shared" si="209"/>
        <v>0</v>
      </c>
      <c r="V271" s="51">
        <f t="shared" si="210"/>
        <v>0</v>
      </c>
      <c r="W271" s="34">
        <f>'[2]มิถุนายน 64 '!E271</f>
        <v>0</v>
      </c>
      <c r="X271" s="51">
        <f t="shared" si="211"/>
        <v>0</v>
      </c>
      <c r="Y271" s="51">
        <f t="shared" si="212"/>
        <v>0</v>
      </c>
      <c r="Z271" s="34">
        <f>'[2]กรกฏาคม 64 '!E271</f>
        <v>310</v>
      </c>
      <c r="AA271" s="51">
        <f t="shared" si="213"/>
        <v>15500</v>
      </c>
      <c r="AB271" s="51">
        <f t="shared" si="214"/>
        <v>93000</v>
      </c>
      <c r="AC271" s="34">
        <f>'[2]สิงหาคม 64 '!E271</f>
        <v>1119</v>
      </c>
      <c r="AD271" s="51">
        <f t="shared" si="215"/>
        <v>40450</v>
      </c>
      <c r="AE271" s="51">
        <f t="shared" si="216"/>
        <v>242700</v>
      </c>
      <c r="AF271" s="34">
        <f>'[2]กันยายน 64 '!E271</f>
        <v>1309</v>
      </c>
      <c r="AG271" s="51">
        <f t="shared" si="217"/>
        <v>9500</v>
      </c>
      <c r="AH271" s="51">
        <f t="shared" si="218"/>
        <v>57000</v>
      </c>
      <c r="AI271" s="34">
        <f>'[2]ตุลาคม 64 '!E271</f>
        <v>1351</v>
      </c>
      <c r="AJ271" s="51">
        <f t="shared" ref="AJ271:AJ272" si="219">(AI271-AF271)*50</f>
        <v>2100</v>
      </c>
      <c r="AK271" s="51">
        <f t="shared" ref="AK271:AK272" si="220">AJ271*6</f>
        <v>12600</v>
      </c>
      <c r="AL271" s="34">
        <f>'[2]พฤศจิกายน 64'!E271</f>
        <v>1375</v>
      </c>
      <c r="AM271" s="51">
        <f t="shared" ref="AM271:AM272" si="221">(AL271-AI271)*50</f>
        <v>1200</v>
      </c>
      <c r="AN271" s="51">
        <f t="shared" ref="AN271:AN272" si="222">AM271*6</f>
        <v>7200</v>
      </c>
      <c r="AO271" s="34">
        <f>'[2]ธันวาคม 64 '!E271</f>
        <v>1424</v>
      </c>
      <c r="AP271" s="51">
        <f t="shared" ref="AP271" si="223">(AO271-AL271)*50</f>
        <v>2450</v>
      </c>
      <c r="AQ271" s="51">
        <f t="shared" ref="AQ271" si="224">AP271*6</f>
        <v>14700</v>
      </c>
    </row>
    <row r="272" spans="1:43" s="54" customFormat="1" hidden="1" x14ac:dyDescent="0.55000000000000004">
      <c r="A272" s="43">
        <v>189</v>
      </c>
      <c r="B272" s="52" t="s">
        <v>314</v>
      </c>
      <c r="C272" s="53"/>
      <c r="D272" s="43">
        <v>150120189</v>
      </c>
      <c r="E272" s="32">
        <f>'[2]ธันวาคม 63 '!E273</f>
        <v>0</v>
      </c>
      <c r="F272" s="32"/>
      <c r="G272" s="33"/>
      <c r="H272" s="34">
        <f>'[2]มกราคม 64'!E273</f>
        <v>0</v>
      </c>
      <c r="I272" s="51">
        <f t="shared" si="201"/>
        <v>0</v>
      </c>
      <c r="J272" s="51">
        <f t="shared" si="202"/>
        <v>0</v>
      </c>
      <c r="K272" s="34">
        <f>'[2]กุมภาพันธ์ 64'!E272</f>
        <v>0</v>
      </c>
      <c r="L272" s="51">
        <f t="shared" si="203"/>
        <v>0</v>
      </c>
      <c r="M272" s="51">
        <f t="shared" si="204"/>
        <v>0</v>
      </c>
      <c r="N272" s="34">
        <f>'[2]มีนาคม 64'!E272</f>
        <v>0</v>
      </c>
      <c r="O272" s="51">
        <f t="shared" si="205"/>
        <v>0</v>
      </c>
      <c r="P272" s="51">
        <f t="shared" si="206"/>
        <v>0</v>
      </c>
      <c r="Q272" s="34">
        <f>'[2]เมษายน 64 '!E272</f>
        <v>0</v>
      </c>
      <c r="R272" s="51">
        <f t="shared" si="207"/>
        <v>0</v>
      </c>
      <c r="S272" s="51">
        <f t="shared" si="208"/>
        <v>0</v>
      </c>
      <c r="T272" s="34">
        <f>'[2]พฤษภาคม 64'!E272</f>
        <v>0</v>
      </c>
      <c r="U272" s="51">
        <f t="shared" si="209"/>
        <v>0</v>
      </c>
      <c r="V272" s="51">
        <f t="shared" si="210"/>
        <v>0</v>
      </c>
      <c r="W272" s="34">
        <f>'[2]มิถุนายน 64 '!E272</f>
        <v>0</v>
      </c>
      <c r="X272" s="51">
        <f t="shared" si="211"/>
        <v>0</v>
      </c>
      <c r="Y272" s="51">
        <f t="shared" si="212"/>
        <v>0</v>
      </c>
      <c r="Z272" s="34">
        <f>'[2]กรกฏาคม 64 '!E272</f>
        <v>1025</v>
      </c>
      <c r="AA272" s="51">
        <f t="shared" si="213"/>
        <v>51250</v>
      </c>
      <c r="AB272" s="51">
        <f t="shared" si="214"/>
        <v>307500</v>
      </c>
      <c r="AC272" s="34">
        <f>'[2]สิงหาคม 64 '!E272</f>
        <v>1082</v>
      </c>
      <c r="AD272" s="51">
        <f t="shared" si="215"/>
        <v>2850</v>
      </c>
      <c r="AE272" s="51">
        <f t="shared" si="216"/>
        <v>17100</v>
      </c>
      <c r="AF272" s="34">
        <f>'[2]กันยายน 64 '!E272</f>
        <v>1123</v>
      </c>
      <c r="AG272" s="51">
        <f t="shared" si="217"/>
        <v>2050</v>
      </c>
      <c r="AH272" s="51">
        <f t="shared" si="218"/>
        <v>12300</v>
      </c>
      <c r="AI272" s="34">
        <f>'[2]ตุลาคม 64 '!E272</f>
        <v>1129</v>
      </c>
      <c r="AJ272" s="51">
        <f t="shared" si="219"/>
        <v>300</v>
      </c>
      <c r="AK272" s="51">
        <f t="shared" si="220"/>
        <v>1800</v>
      </c>
      <c r="AL272" s="34">
        <f>'[2]พฤศจิกายน 64'!E272</f>
        <v>1149</v>
      </c>
      <c r="AM272" s="51">
        <f t="shared" si="221"/>
        <v>1000</v>
      </c>
      <c r="AN272" s="51">
        <f t="shared" si="222"/>
        <v>6000</v>
      </c>
      <c r="AO272" s="34" t="str">
        <f>'[2]ธันวาคม 64 '!E272</f>
        <v>เสร็จแล้ว</v>
      </c>
      <c r="AP272" s="73" t="s">
        <v>312</v>
      </c>
      <c r="AQ272" s="73" t="s">
        <v>312</v>
      </c>
    </row>
    <row r="273" spans="1:87" s="54" customFormat="1" x14ac:dyDescent="0.55000000000000004">
      <c r="A273" s="74" t="s">
        <v>315</v>
      </c>
      <c r="B273" s="75"/>
      <c r="C273" s="75"/>
      <c r="D273" s="75"/>
      <c r="E273" s="76"/>
      <c r="F273" s="77"/>
      <c r="G273" s="77"/>
      <c r="H273" s="78"/>
      <c r="I273" s="79">
        <f>SUM(I6:I272)</f>
        <v>45033</v>
      </c>
      <c r="J273" s="79">
        <f>SUM(J6:J272)</f>
        <v>227123.5</v>
      </c>
      <c r="K273" s="78"/>
      <c r="L273" s="79">
        <f>SUM(L6:L272)</f>
        <v>58806</v>
      </c>
      <c r="M273" s="79">
        <f>SUM(M6:M272)</f>
        <v>300219.5</v>
      </c>
      <c r="N273" s="78"/>
      <c r="O273" s="79">
        <f>SUM(O6:O272)</f>
        <v>58504</v>
      </c>
      <c r="P273" s="79">
        <f>SUM(P6:P272)</f>
        <v>297745</v>
      </c>
      <c r="Q273" s="78"/>
      <c r="R273" s="79">
        <f>SUM(R6:R272)</f>
        <v>50794</v>
      </c>
      <c r="S273" s="79">
        <f>SUM(S6:S272)</f>
        <v>257557</v>
      </c>
      <c r="T273" s="78"/>
      <c r="U273" s="79">
        <f>SUM(U6:U272)</f>
        <v>41943</v>
      </c>
      <c r="V273" s="79">
        <f>SUM(V6:V272)</f>
        <v>216258</v>
      </c>
      <c r="W273" s="78"/>
      <c r="X273" s="79">
        <f>SUM(X6:X272)</f>
        <v>47158.5</v>
      </c>
      <c r="Y273" s="79">
        <f>SUM(Y6:Y272)</f>
        <v>240612</v>
      </c>
      <c r="Z273" s="78"/>
      <c r="AA273" s="79">
        <f>SUM(AA6:AA272)</f>
        <v>110352.5</v>
      </c>
      <c r="AB273" s="79">
        <f>SUM(AB6:AB272)</f>
        <v>624479</v>
      </c>
      <c r="AC273" s="78"/>
      <c r="AD273" s="79">
        <f>SUM(AD6:AD272)</f>
        <v>97371</v>
      </c>
      <c r="AE273" s="79">
        <f>SUM(AE6:AE272)</f>
        <v>534607.5</v>
      </c>
      <c r="AF273" s="78"/>
      <c r="AG273" s="79">
        <f>SUM(AG6:AG272)</f>
        <v>51634</v>
      </c>
      <c r="AH273" s="79">
        <f>SUM(AH6:AH272)</f>
        <v>271625</v>
      </c>
      <c r="AI273" s="78"/>
      <c r="AJ273" s="79">
        <f>SUM(AJ6:AJ272)</f>
        <v>34595.9</v>
      </c>
      <c r="AK273" s="79">
        <f>SUM(AK6:AK272)</f>
        <v>176781</v>
      </c>
      <c r="AL273" s="78"/>
      <c r="AM273" s="79">
        <f>SUM(AM6:AM272)</f>
        <v>47759</v>
      </c>
      <c r="AN273" s="79">
        <f>SUM(AN6:AN272)</f>
        <v>240052</v>
      </c>
      <c r="AO273" s="78"/>
      <c r="AP273" s="79">
        <f>SUM(AP6:AP272)</f>
        <v>41633.199999999997</v>
      </c>
      <c r="AQ273" s="79">
        <f>SUM(AQ6:AQ272)</f>
        <v>211728.5</v>
      </c>
    </row>
    <row r="274" spans="1:87" s="54" customFormat="1" x14ac:dyDescent="0.55000000000000004">
      <c r="A274" s="24" t="s">
        <v>316</v>
      </c>
      <c r="B274" s="25"/>
      <c r="C274" s="47"/>
      <c r="D274" s="48"/>
      <c r="E274" s="26"/>
      <c r="F274" s="26"/>
      <c r="G274" s="28"/>
      <c r="H274" s="26"/>
      <c r="I274" s="26"/>
      <c r="J274" s="28"/>
      <c r="K274" s="26"/>
      <c r="L274" s="26"/>
      <c r="M274" s="28"/>
      <c r="N274" s="26"/>
      <c r="O274" s="26"/>
      <c r="P274" s="28"/>
      <c r="Q274" s="26"/>
      <c r="R274" s="26"/>
      <c r="S274" s="28"/>
      <c r="T274" s="26"/>
      <c r="U274" s="26"/>
      <c r="V274" s="28"/>
      <c r="W274" s="26"/>
      <c r="X274" s="26"/>
      <c r="Y274" s="28"/>
      <c r="Z274" s="26"/>
      <c r="AA274" s="26"/>
      <c r="AB274" s="28"/>
      <c r="AC274" s="26"/>
      <c r="AD274" s="26"/>
      <c r="AE274" s="28"/>
      <c r="AF274" s="26"/>
      <c r="AG274" s="26"/>
      <c r="AH274" s="28"/>
      <c r="AI274" s="26"/>
      <c r="AJ274" s="26"/>
      <c r="AK274" s="28"/>
      <c r="AL274" s="26"/>
      <c r="AM274" s="26"/>
      <c r="AN274" s="28"/>
      <c r="AO274" s="26"/>
      <c r="AP274" s="26"/>
      <c r="AQ274" s="28"/>
    </row>
    <row r="275" spans="1:87" s="54" customFormat="1" x14ac:dyDescent="0.55000000000000004">
      <c r="A275" s="14"/>
      <c r="B275" s="29" t="s">
        <v>159</v>
      </c>
      <c r="C275" s="30"/>
      <c r="D275" s="14">
        <v>21200024412</v>
      </c>
      <c r="E275" s="32">
        <f>'[2]ธันวาคม 63 '!E275</f>
        <v>0</v>
      </c>
      <c r="F275" s="32"/>
      <c r="G275" s="33"/>
      <c r="H275" s="34">
        <f>'[2]มกราคม 64'!E275</f>
        <v>0</v>
      </c>
      <c r="I275" s="32">
        <f>H275-E275</f>
        <v>0</v>
      </c>
      <c r="J275" s="33">
        <f>I275*$S$3</f>
        <v>0</v>
      </c>
      <c r="K275" s="34">
        <f>'[2]กุมภาพันธ์ 64'!E274</f>
        <v>0</v>
      </c>
      <c r="L275" s="32">
        <f>K275-H275</f>
        <v>0</v>
      </c>
      <c r="M275" s="33">
        <f>L275*$S$3</f>
        <v>0</v>
      </c>
      <c r="N275" s="34">
        <f>'[2]มีนาคม 64'!E274</f>
        <v>0</v>
      </c>
      <c r="O275" s="32">
        <f>N275-K275</f>
        <v>0</v>
      </c>
      <c r="P275" s="33">
        <f>O275*$S$3</f>
        <v>0</v>
      </c>
      <c r="Q275" s="34">
        <f>'[2]เมษายน 64 '!E274</f>
        <v>0</v>
      </c>
      <c r="R275" s="32">
        <f>Q275-N275</f>
        <v>0</v>
      </c>
      <c r="S275" s="33">
        <f>R275*$S$3</f>
        <v>0</v>
      </c>
      <c r="T275" s="34">
        <f>'[2]พฤษภาคม 64'!E274</f>
        <v>0</v>
      </c>
      <c r="U275" s="32">
        <f>T275-Q275</f>
        <v>0</v>
      </c>
      <c r="V275" s="33">
        <f>U275*$S$3</f>
        <v>0</v>
      </c>
      <c r="W275" s="34">
        <f>'[2]มิถุนายน 64 '!E274</f>
        <v>0</v>
      </c>
      <c r="X275" s="32">
        <f>W275-T275</f>
        <v>0</v>
      </c>
      <c r="Y275" s="33">
        <f>X275*$S$3</f>
        <v>0</v>
      </c>
      <c r="Z275" s="34">
        <f>'[2]กรกฏาคม 64 '!E274</f>
        <v>0</v>
      </c>
      <c r="AA275" s="32">
        <f>Z275-W275</f>
        <v>0</v>
      </c>
      <c r="AB275" s="33">
        <f>AA275*$S$3</f>
        <v>0</v>
      </c>
      <c r="AC275" s="34">
        <f>'[2]สิงหาคม 64 '!E274</f>
        <v>0</v>
      </c>
      <c r="AD275" s="32">
        <f>AC275-Z275</f>
        <v>0</v>
      </c>
      <c r="AE275" s="33">
        <f>AD275*$S$3</f>
        <v>0</v>
      </c>
      <c r="AF275" s="34">
        <f>'[2]กันยายน 64 '!E274</f>
        <v>0</v>
      </c>
      <c r="AG275" s="32">
        <f>AF275-AC275</f>
        <v>0</v>
      </c>
      <c r="AH275" s="33">
        <f>AG275*$S$3</f>
        <v>0</v>
      </c>
      <c r="AI275" s="34">
        <f>'[2]ตุลาคม 64 '!E274</f>
        <v>1451</v>
      </c>
      <c r="AJ275" s="32">
        <f>AI275-AF275</f>
        <v>1451</v>
      </c>
      <c r="AK275" s="33">
        <f>AJ275*$S$3</f>
        <v>7255</v>
      </c>
      <c r="AL275" s="34">
        <f>'[2]พฤศจิกายน 64'!E274</f>
        <v>1884</v>
      </c>
      <c r="AM275" s="32">
        <f>AL275-AI275</f>
        <v>433</v>
      </c>
      <c r="AN275" s="33">
        <f>AM275*$S$3</f>
        <v>2165</v>
      </c>
      <c r="AO275" s="34">
        <f>'[2]ธันวาคม 64 '!E274</f>
        <v>1962</v>
      </c>
      <c r="AP275" s="32">
        <f>AO275-AL275</f>
        <v>78</v>
      </c>
      <c r="AQ275" s="33">
        <f>AP275*$S$3</f>
        <v>390</v>
      </c>
    </row>
    <row r="276" spans="1:87" s="54" customFormat="1" x14ac:dyDescent="0.55000000000000004">
      <c r="A276" s="45" t="s">
        <v>317</v>
      </c>
      <c r="B276" s="46"/>
      <c r="C276" s="47"/>
      <c r="D276" s="48"/>
      <c r="E276" s="26"/>
      <c r="F276" s="26"/>
      <c r="G276" s="28"/>
      <c r="H276" s="26"/>
      <c r="I276" s="26"/>
      <c r="J276" s="28"/>
      <c r="K276" s="26"/>
      <c r="L276" s="26"/>
      <c r="M276" s="28"/>
      <c r="N276" s="26"/>
      <c r="O276" s="26"/>
      <c r="P276" s="28"/>
      <c r="Q276" s="26"/>
      <c r="R276" s="26"/>
      <c r="S276" s="28"/>
      <c r="T276" s="26"/>
      <c r="U276" s="26"/>
      <c r="V276" s="28"/>
      <c r="W276" s="26"/>
      <c r="X276" s="26"/>
      <c r="Y276" s="28"/>
      <c r="Z276" s="26"/>
      <c r="AA276" s="26"/>
      <c r="AB276" s="28"/>
      <c r="AC276" s="26"/>
      <c r="AD276" s="26"/>
      <c r="AE276" s="28"/>
      <c r="AF276" s="26"/>
      <c r="AG276" s="26"/>
      <c r="AH276" s="28"/>
      <c r="AI276" s="26"/>
      <c r="AJ276" s="26"/>
      <c r="AK276" s="28"/>
      <c r="AL276" s="26"/>
      <c r="AM276" s="26"/>
      <c r="AN276" s="28"/>
      <c r="AO276" s="26"/>
      <c r="AP276" s="26"/>
      <c r="AQ276" s="28"/>
    </row>
    <row r="277" spans="1:87" x14ac:dyDescent="0.55000000000000004">
      <c r="A277" s="14"/>
      <c r="B277" s="29" t="s">
        <v>318</v>
      </c>
      <c r="C277" s="30">
        <v>3796</v>
      </c>
      <c r="D277" s="14" t="s">
        <v>319</v>
      </c>
      <c r="E277" s="32">
        <f>'[2]ธันวาคม 63 '!E277</f>
        <v>0</v>
      </c>
      <c r="F277" s="32"/>
      <c r="G277" s="33"/>
      <c r="H277" s="34">
        <f>'[2]มกราคม 64'!E277</f>
        <v>0</v>
      </c>
      <c r="I277" s="32">
        <f t="shared" ref="I277:I278" si="225">H277-E277</f>
        <v>0</v>
      </c>
      <c r="J277" s="33">
        <f t="shared" ref="J277:J278" si="226">I277*$S$3</f>
        <v>0</v>
      </c>
      <c r="K277" s="34">
        <f>'[2]กุมภาพันธ์ 64'!E276</f>
        <v>0</v>
      </c>
      <c r="L277" s="32">
        <f t="shared" ref="L277:L278" si="227">K277-H277</f>
        <v>0</v>
      </c>
      <c r="M277" s="33">
        <f t="shared" ref="M277:M278" si="228">L277*$S$3</f>
        <v>0</v>
      </c>
      <c r="N277" s="34">
        <f>'[2]มีนาคม 64'!E276</f>
        <v>0</v>
      </c>
      <c r="O277" s="32">
        <f t="shared" ref="O277:O278" si="229">N277-K277</f>
        <v>0</v>
      </c>
      <c r="P277" s="33">
        <f t="shared" ref="P277:P278" si="230">O277*$S$3</f>
        <v>0</v>
      </c>
      <c r="Q277" s="34">
        <f>'[2]เมษายน 64 '!E276</f>
        <v>0</v>
      </c>
      <c r="R277" s="32">
        <f t="shared" ref="R277:R278" si="231">Q277-N277</f>
        <v>0</v>
      </c>
      <c r="S277" s="33">
        <f t="shared" ref="S277:S278" si="232">R277*$S$3</f>
        <v>0</v>
      </c>
      <c r="T277" s="34">
        <f>'[2]พฤษภาคม 64'!E276</f>
        <v>0</v>
      </c>
      <c r="U277" s="32">
        <f t="shared" ref="U277:U278" si="233">T277-Q277</f>
        <v>0</v>
      </c>
      <c r="V277" s="33">
        <f t="shared" ref="V277:V278" si="234">U277*$S$3</f>
        <v>0</v>
      </c>
      <c r="W277" s="34">
        <f>'[2]มิถุนายน 64 '!E276</f>
        <v>0</v>
      </c>
      <c r="X277" s="32">
        <f t="shared" ref="X277:X278" si="235">W277-T277</f>
        <v>0</v>
      </c>
      <c r="Y277" s="33">
        <f t="shared" ref="Y277:Y278" si="236">X277*$S$3</f>
        <v>0</v>
      </c>
      <c r="Z277" s="34">
        <f>'[2]กรกฏาคม 64 '!E276</f>
        <v>0</v>
      </c>
      <c r="AA277" s="32">
        <f t="shared" ref="AA277:AA278" si="237">Z277-W277</f>
        <v>0</v>
      </c>
      <c r="AB277" s="33">
        <f t="shared" ref="AB277:AB278" si="238">AA277*$S$3</f>
        <v>0</v>
      </c>
      <c r="AC277" s="34">
        <f>'[2]สิงหาคม 64 '!E276</f>
        <v>0</v>
      </c>
      <c r="AD277" s="32">
        <f t="shared" ref="AD277:AD278" si="239">AC277-Z277</f>
        <v>0</v>
      </c>
      <c r="AE277" s="33">
        <f t="shared" ref="AE277:AE278" si="240">AD277*$S$3</f>
        <v>0</v>
      </c>
      <c r="AF277" s="34">
        <f>'[2]กันยายน 64 '!E276</f>
        <v>0</v>
      </c>
      <c r="AG277" s="32">
        <f t="shared" ref="AG277:AG278" si="241">AF277-AC277</f>
        <v>0</v>
      </c>
      <c r="AH277" s="33">
        <f t="shared" ref="AH277:AH278" si="242">AG277*$S$3</f>
        <v>0</v>
      </c>
      <c r="AI277" s="34">
        <f>'[2]ตุลาคม 64 '!E276</f>
        <v>0</v>
      </c>
      <c r="AJ277" s="32">
        <f t="shared" ref="AJ277:AJ278" si="243">AI277-AF277</f>
        <v>0</v>
      </c>
      <c r="AK277" s="33">
        <f t="shared" ref="AK277:AK278" si="244">AJ277*$S$3</f>
        <v>0</v>
      </c>
      <c r="AL277" s="34">
        <f>'[2]พฤศจิกายน 64'!E276</f>
        <v>7160</v>
      </c>
      <c r="AM277" s="32">
        <f t="shared" ref="AM277:AM278" si="245">AL277-AI277</f>
        <v>7160</v>
      </c>
      <c r="AN277" s="33">
        <f t="shared" ref="AN277:AN278" si="246">AM277*$S$3</f>
        <v>35800</v>
      </c>
      <c r="AO277" s="34">
        <f>'[2]ธันวาคม 64 '!E276</f>
        <v>7160</v>
      </c>
      <c r="AP277" s="32">
        <f t="shared" ref="AP277:AP278" si="247">AO277-AL277</f>
        <v>0</v>
      </c>
      <c r="AQ277" s="33">
        <f t="shared" ref="AQ277:AQ278" si="248">AP277*$S$3</f>
        <v>0</v>
      </c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</row>
    <row r="278" spans="1:87" x14ac:dyDescent="0.55000000000000004">
      <c r="A278" s="14"/>
      <c r="B278" s="29" t="s">
        <v>320</v>
      </c>
      <c r="C278" s="30">
        <v>358</v>
      </c>
      <c r="D278" s="14">
        <v>1901143671</v>
      </c>
      <c r="E278" s="32">
        <f>'[2]ธันวาคม 63 '!E278</f>
        <v>0</v>
      </c>
      <c r="F278" s="32"/>
      <c r="G278" s="33"/>
      <c r="H278" s="34">
        <f>'[2]มกราคม 64'!E278</f>
        <v>0</v>
      </c>
      <c r="I278" s="32">
        <f t="shared" si="225"/>
        <v>0</v>
      </c>
      <c r="J278" s="33">
        <f t="shared" si="226"/>
        <v>0</v>
      </c>
      <c r="K278" s="34">
        <f>'[2]กุมภาพันธ์ 64'!E277</f>
        <v>0</v>
      </c>
      <c r="L278" s="32">
        <f t="shared" si="227"/>
        <v>0</v>
      </c>
      <c r="M278" s="33">
        <f t="shared" si="228"/>
        <v>0</v>
      </c>
      <c r="N278" s="34">
        <f>'[2]มีนาคม 64'!E277</f>
        <v>0</v>
      </c>
      <c r="O278" s="32">
        <f t="shared" si="229"/>
        <v>0</v>
      </c>
      <c r="P278" s="33">
        <f t="shared" si="230"/>
        <v>0</v>
      </c>
      <c r="Q278" s="34">
        <f>'[2]เมษายน 64 '!E277</f>
        <v>0</v>
      </c>
      <c r="R278" s="32">
        <f t="shared" si="231"/>
        <v>0</v>
      </c>
      <c r="S278" s="33">
        <f t="shared" si="232"/>
        <v>0</v>
      </c>
      <c r="T278" s="34">
        <f>'[2]พฤษภาคม 64'!E277</f>
        <v>0</v>
      </c>
      <c r="U278" s="32">
        <f t="shared" si="233"/>
        <v>0</v>
      </c>
      <c r="V278" s="33">
        <f t="shared" si="234"/>
        <v>0</v>
      </c>
      <c r="W278" s="34">
        <f>'[2]มิถุนายน 64 '!E277</f>
        <v>0</v>
      </c>
      <c r="X278" s="32">
        <f t="shared" si="235"/>
        <v>0</v>
      </c>
      <c r="Y278" s="33">
        <f t="shared" si="236"/>
        <v>0</v>
      </c>
      <c r="Z278" s="34">
        <f>'[2]กรกฏาคม 64 '!E277</f>
        <v>0</v>
      </c>
      <c r="AA278" s="32">
        <f t="shared" si="237"/>
        <v>0</v>
      </c>
      <c r="AB278" s="33">
        <f t="shared" si="238"/>
        <v>0</v>
      </c>
      <c r="AC278" s="34">
        <f>'[2]สิงหาคม 64 '!E277</f>
        <v>0</v>
      </c>
      <c r="AD278" s="32">
        <f t="shared" si="239"/>
        <v>0</v>
      </c>
      <c r="AE278" s="33">
        <f t="shared" si="240"/>
        <v>0</v>
      </c>
      <c r="AF278" s="34">
        <f>'[2]กันยายน 64 '!E277</f>
        <v>0</v>
      </c>
      <c r="AG278" s="32">
        <f t="shared" si="241"/>
        <v>0</v>
      </c>
      <c r="AH278" s="33">
        <f t="shared" si="242"/>
        <v>0</v>
      </c>
      <c r="AI278" s="34">
        <f>'[2]ตุลาคม 64 '!E277</f>
        <v>0</v>
      </c>
      <c r="AJ278" s="32">
        <f t="shared" si="243"/>
        <v>0</v>
      </c>
      <c r="AK278" s="33">
        <f t="shared" si="244"/>
        <v>0</v>
      </c>
      <c r="AL278" s="34">
        <f>'[2]พฤศจิกายน 64'!E277</f>
        <v>358</v>
      </c>
      <c r="AM278" s="32">
        <f t="shared" si="245"/>
        <v>358</v>
      </c>
      <c r="AN278" s="33">
        <f t="shared" si="246"/>
        <v>1790</v>
      </c>
      <c r="AO278" s="34">
        <f>'[2]ธันวาคม 64 '!E277</f>
        <v>358</v>
      </c>
      <c r="AP278" s="32">
        <f t="shared" si="247"/>
        <v>0</v>
      </c>
      <c r="AQ278" s="33">
        <f t="shared" si="248"/>
        <v>0</v>
      </c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</row>
    <row r="279" spans="1:87" x14ac:dyDescent="0.55000000000000004">
      <c r="B279" s="80"/>
      <c r="C279" s="81"/>
    </row>
    <row r="280" spans="1:87" x14ac:dyDescent="0.55000000000000004">
      <c r="B280" s="80"/>
      <c r="C280" s="81"/>
    </row>
    <row r="281" spans="1:87" x14ac:dyDescent="0.55000000000000004">
      <c r="B281" s="80"/>
      <c r="C281" s="81"/>
    </row>
    <row r="282" spans="1:87" x14ac:dyDescent="0.55000000000000004">
      <c r="B282" s="80"/>
    </row>
  </sheetData>
  <mergeCells count="1">
    <mergeCell ref="A273:D273"/>
  </mergeCells>
  <pageMargins left="0.59055118110236227" right="0.15748031496062992" top="0.59055118110236227" bottom="0.55118110236220474" header="0.51181102362204722" footer="0.1574803149606299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2023-02-28T09:18:36Z</dcterms:created>
  <dcterms:modified xsi:type="dcterms:W3CDTF">2023-02-28T09:20:39Z</dcterms:modified>
</cp:coreProperties>
</file>