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3040" windowHeight="8400"/>
  </bookViews>
  <sheets>
    <sheet name="2564-อาคาร-หักร้านค้าภายในอาคาร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vg" localSheetId="0">#REF!</definedName>
    <definedName name="_1vg">#REF!</definedName>
    <definedName name="_xlnm._FilterDatabase" localSheetId="0" hidden="1">'2564-อาคาร-หักร้านค้าภายในอาคาร'!$A$3:$AD$155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>[3]!ohind</definedName>
    <definedName name="Peak" localSheetId="0">[1]RE_DATA!#REF!</definedName>
    <definedName name="Peak">[1]RE_DATA!#REF!</definedName>
    <definedName name="_xlnm.Print_Titles" localSheetId="0">'2564-อาคาร-หักร้านค้าภายในอาคาร'!$2:$3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8" i="1" l="1"/>
  <c r="AA168" i="1"/>
  <c r="Z168" i="1"/>
  <c r="AH163" i="1" s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AC165" i="1"/>
  <c r="AC168" i="1" s="1"/>
  <c r="AI163" i="1" s="1"/>
  <c r="AG163" i="1"/>
  <c r="AI161" i="1"/>
  <c r="AH161" i="1"/>
  <c r="AG161" i="1"/>
  <c r="AF161" i="1"/>
  <c r="AE161" i="1"/>
  <c r="AD161" i="1"/>
  <c r="AI159" i="1"/>
  <c r="AH159" i="1"/>
  <c r="AG159" i="1"/>
  <c r="AF159" i="1"/>
  <c r="AE159" i="1"/>
  <c r="AD159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AI156" i="1"/>
  <c r="AH156" i="1"/>
  <c r="A156" i="1"/>
  <c r="AC154" i="1"/>
  <c r="AB154" i="1"/>
  <c r="AA154" i="1"/>
  <c r="AA155" i="1" s="1"/>
  <c r="Z154" i="1"/>
  <c r="Z155" i="1" s="1"/>
  <c r="Y154" i="1"/>
  <c r="X154" i="1"/>
  <c r="W154" i="1"/>
  <c r="V154" i="1"/>
  <c r="U154" i="1"/>
  <c r="T154" i="1"/>
  <c r="S154" i="1"/>
  <c r="R154" i="1"/>
  <c r="R155" i="1" s="1"/>
  <c r="Q154" i="1"/>
  <c r="P154" i="1"/>
  <c r="O154" i="1"/>
  <c r="N154" i="1"/>
  <c r="M154" i="1"/>
  <c r="L154" i="1"/>
  <c r="K154" i="1"/>
  <c r="K155" i="1" s="1"/>
  <c r="J154" i="1"/>
  <c r="J155" i="1" s="1"/>
  <c r="I154" i="1"/>
  <c r="H154" i="1"/>
  <c r="G154" i="1"/>
  <c r="F154" i="1"/>
  <c r="E154" i="1"/>
  <c r="D154" i="1"/>
  <c r="C154" i="1"/>
  <c r="B154" i="1"/>
  <c r="A154" i="1"/>
  <c r="AC153" i="1"/>
  <c r="AB153" i="1"/>
  <c r="AA153" i="1"/>
  <c r="Z153" i="1"/>
  <c r="Y153" i="1"/>
  <c r="X153" i="1"/>
  <c r="W153" i="1"/>
  <c r="V153" i="1"/>
  <c r="V155" i="1" s="1"/>
  <c r="U153" i="1"/>
  <c r="T153" i="1"/>
  <c r="S153" i="1"/>
  <c r="R153" i="1"/>
  <c r="Q153" i="1"/>
  <c r="P153" i="1"/>
  <c r="O153" i="1"/>
  <c r="N153" i="1"/>
  <c r="N155" i="1" s="1"/>
  <c r="M153" i="1"/>
  <c r="L153" i="1"/>
  <c r="K153" i="1"/>
  <c r="J153" i="1"/>
  <c r="I153" i="1"/>
  <c r="H153" i="1"/>
  <c r="G153" i="1"/>
  <c r="F153" i="1"/>
  <c r="F155" i="1" s="1"/>
  <c r="E153" i="1"/>
  <c r="D153" i="1"/>
  <c r="C153" i="1"/>
  <c r="B153" i="1"/>
  <c r="A153" i="1"/>
  <c r="AC152" i="1"/>
  <c r="AC155" i="1" s="1"/>
  <c r="AB152" i="1"/>
  <c r="AB155" i="1" s="1"/>
  <c r="AA152" i="1"/>
  <c r="Z152" i="1"/>
  <c r="X152" i="1"/>
  <c r="V152" i="1"/>
  <c r="W152" i="1" s="1"/>
  <c r="W155" i="1" s="1"/>
  <c r="U152" i="1"/>
  <c r="U155" i="1" s="1"/>
  <c r="T152" i="1"/>
  <c r="T155" i="1" s="1"/>
  <c r="S152" i="1"/>
  <c r="S155" i="1" s="1"/>
  <c r="R152" i="1"/>
  <c r="P152" i="1"/>
  <c r="N152" i="1"/>
  <c r="O152" i="1" s="1"/>
  <c r="O155" i="1" s="1"/>
  <c r="M152" i="1"/>
  <c r="M155" i="1" s="1"/>
  <c r="L152" i="1"/>
  <c r="L155" i="1" s="1"/>
  <c r="K152" i="1"/>
  <c r="J152" i="1"/>
  <c r="H152" i="1"/>
  <c r="H155" i="1" s="1"/>
  <c r="F152" i="1"/>
  <c r="G152" i="1" s="1"/>
  <c r="G155" i="1" s="1"/>
  <c r="E152" i="1"/>
  <c r="D152" i="1"/>
  <c r="C152" i="1"/>
  <c r="B152" i="1"/>
  <c r="A152" i="1"/>
  <c r="A151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B147" i="1"/>
  <c r="AC147" i="1" s="1"/>
  <c r="AA147" i="1"/>
  <c r="Z147" i="1"/>
  <c r="Y147" i="1"/>
  <c r="X147" i="1"/>
  <c r="V147" i="1"/>
  <c r="W147" i="1" s="1"/>
  <c r="T147" i="1"/>
  <c r="U147" i="1" s="1"/>
  <c r="S147" i="1"/>
  <c r="R147" i="1"/>
  <c r="Q147" i="1"/>
  <c r="P147" i="1"/>
  <c r="N147" i="1"/>
  <c r="O147" i="1" s="1"/>
  <c r="L147" i="1"/>
  <c r="M147" i="1" s="1"/>
  <c r="K147" i="1"/>
  <c r="J147" i="1"/>
  <c r="I147" i="1"/>
  <c r="H147" i="1"/>
  <c r="F147" i="1"/>
  <c r="G147" i="1" s="1"/>
  <c r="E147" i="1"/>
  <c r="D147" i="1"/>
  <c r="C147" i="1"/>
  <c r="B147" i="1"/>
  <c r="A147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C145" i="1"/>
  <c r="AB145" i="1"/>
  <c r="AA145" i="1"/>
  <c r="Z145" i="1"/>
  <c r="X145" i="1"/>
  <c r="Y145" i="1" s="1"/>
  <c r="Y150" i="1" s="1"/>
  <c r="V145" i="1"/>
  <c r="W145" i="1" s="1"/>
  <c r="U145" i="1"/>
  <c r="T145" i="1"/>
  <c r="S145" i="1"/>
  <c r="R145" i="1"/>
  <c r="P145" i="1"/>
  <c r="Q145" i="1" s="1"/>
  <c r="Q150" i="1" s="1"/>
  <c r="N145" i="1"/>
  <c r="O145" i="1" s="1"/>
  <c r="M145" i="1"/>
  <c r="L145" i="1"/>
  <c r="K145" i="1"/>
  <c r="J145" i="1"/>
  <c r="H145" i="1"/>
  <c r="I145" i="1" s="1"/>
  <c r="I150" i="1" s="1"/>
  <c r="F145" i="1"/>
  <c r="G145" i="1" s="1"/>
  <c r="G150" i="1" s="1"/>
  <c r="E145" i="1"/>
  <c r="D145" i="1"/>
  <c r="C145" i="1"/>
  <c r="B145" i="1"/>
  <c r="A145" i="1"/>
  <c r="AC144" i="1"/>
  <c r="AB144" i="1"/>
  <c r="AA144" i="1"/>
  <c r="Z144" i="1"/>
  <c r="Y144" i="1"/>
  <c r="X144" i="1"/>
  <c r="X150" i="1" s="1"/>
  <c r="W144" i="1"/>
  <c r="V144" i="1"/>
  <c r="U144" i="1"/>
  <c r="T144" i="1"/>
  <c r="S144" i="1"/>
  <c r="R144" i="1"/>
  <c r="Q144" i="1"/>
  <c r="P144" i="1"/>
  <c r="P150" i="1" s="1"/>
  <c r="O144" i="1"/>
  <c r="N144" i="1"/>
  <c r="M144" i="1"/>
  <c r="L144" i="1"/>
  <c r="K144" i="1"/>
  <c r="J144" i="1"/>
  <c r="I144" i="1"/>
  <c r="H144" i="1"/>
  <c r="H150" i="1" s="1"/>
  <c r="G144" i="1"/>
  <c r="F144" i="1"/>
  <c r="E144" i="1"/>
  <c r="D144" i="1"/>
  <c r="C144" i="1"/>
  <c r="B144" i="1"/>
  <c r="A144" i="1"/>
  <c r="AC143" i="1"/>
  <c r="AC150" i="1" s="1"/>
  <c r="AB143" i="1"/>
  <c r="Z143" i="1"/>
  <c r="AA143" i="1" s="1"/>
  <c r="X143" i="1"/>
  <c r="Y143" i="1" s="1"/>
  <c r="W143" i="1"/>
  <c r="W150" i="1" s="1"/>
  <c r="V143" i="1"/>
  <c r="U143" i="1"/>
  <c r="U150" i="1" s="1"/>
  <c r="T143" i="1"/>
  <c r="R143" i="1"/>
  <c r="S143" i="1" s="1"/>
  <c r="S150" i="1" s="1"/>
  <c r="P143" i="1"/>
  <c r="Q143" i="1" s="1"/>
  <c r="O143" i="1"/>
  <c r="O150" i="1" s="1"/>
  <c r="N143" i="1"/>
  <c r="M143" i="1"/>
  <c r="M150" i="1" s="1"/>
  <c r="L143" i="1"/>
  <c r="L150" i="1" s="1"/>
  <c r="J143" i="1"/>
  <c r="K143" i="1" s="1"/>
  <c r="K150" i="1" s="1"/>
  <c r="H143" i="1"/>
  <c r="I143" i="1" s="1"/>
  <c r="G143" i="1"/>
  <c r="F143" i="1"/>
  <c r="E143" i="1"/>
  <c r="D143" i="1"/>
  <c r="C143" i="1"/>
  <c r="B143" i="1"/>
  <c r="A143" i="1"/>
  <c r="A142" i="1"/>
  <c r="AC141" i="1"/>
  <c r="AB141" i="1"/>
  <c r="AA141" i="1"/>
  <c r="Z141" i="1"/>
  <c r="Y141" i="1"/>
  <c r="AI140" i="1" s="1"/>
  <c r="X141" i="1"/>
  <c r="AH140" i="1" s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AF140" i="1" s="1"/>
  <c r="E141" i="1"/>
  <c r="D141" i="1"/>
  <c r="C141" i="1"/>
  <c r="B141" i="1"/>
  <c r="A141" i="1"/>
  <c r="AD140" i="1"/>
  <c r="A140" i="1"/>
  <c r="AC139" i="1"/>
  <c r="AI138" i="1" s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AD138" i="1" s="1"/>
  <c r="E139" i="1"/>
  <c r="D139" i="1"/>
  <c r="C139" i="1"/>
  <c r="B139" i="1"/>
  <c r="A139" i="1"/>
  <c r="AH138" i="1"/>
  <c r="AF138" i="1"/>
  <c r="A138" i="1"/>
  <c r="AA137" i="1"/>
  <c r="Y137" i="1"/>
  <c r="Q137" i="1"/>
  <c r="K137" i="1"/>
  <c r="I137" i="1"/>
  <c r="W136" i="1"/>
  <c r="V136" i="1"/>
  <c r="U136" i="1"/>
  <c r="T136" i="1"/>
  <c r="S136" i="1"/>
  <c r="S137" i="1" s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AC133" i="1"/>
  <c r="AB133" i="1"/>
  <c r="AA133" i="1"/>
  <c r="Z133" i="1"/>
  <c r="Z137" i="1" s="1"/>
  <c r="Y133" i="1"/>
  <c r="X133" i="1"/>
  <c r="W133" i="1"/>
  <c r="V133" i="1"/>
  <c r="U133" i="1"/>
  <c r="T133" i="1"/>
  <c r="S133" i="1"/>
  <c r="R133" i="1"/>
  <c r="R137" i="1" s="1"/>
  <c r="Q133" i="1"/>
  <c r="P133" i="1"/>
  <c r="O133" i="1"/>
  <c r="N133" i="1"/>
  <c r="M133" i="1"/>
  <c r="L133" i="1"/>
  <c r="K133" i="1"/>
  <c r="J133" i="1"/>
  <c r="J137" i="1" s="1"/>
  <c r="I133" i="1"/>
  <c r="H133" i="1"/>
  <c r="G133" i="1"/>
  <c r="F133" i="1"/>
  <c r="E133" i="1"/>
  <c r="D133" i="1"/>
  <c r="C133" i="1"/>
  <c r="B133" i="1"/>
  <c r="A133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C131" i="1"/>
  <c r="AC137" i="1" s="1"/>
  <c r="AB131" i="1"/>
  <c r="AB137" i="1" s="1"/>
  <c r="AA131" i="1"/>
  <c r="Z131" i="1"/>
  <c r="Y131" i="1"/>
  <c r="X131" i="1"/>
  <c r="X137" i="1" s="1"/>
  <c r="W131" i="1"/>
  <c r="W137" i="1" s="1"/>
  <c r="V131" i="1"/>
  <c r="V137" i="1" s="1"/>
  <c r="U131" i="1"/>
  <c r="U137" i="1" s="1"/>
  <c r="T131" i="1"/>
  <c r="T137" i="1" s="1"/>
  <c r="S131" i="1"/>
  <c r="R131" i="1"/>
  <c r="Q131" i="1"/>
  <c r="P131" i="1"/>
  <c r="P137" i="1" s="1"/>
  <c r="O131" i="1"/>
  <c r="O137" i="1" s="1"/>
  <c r="N131" i="1"/>
  <c r="N137" i="1" s="1"/>
  <c r="M131" i="1"/>
  <c r="M137" i="1" s="1"/>
  <c r="L131" i="1"/>
  <c r="L137" i="1" s="1"/>
  <c r="K131" i="1"/>
  <c r="J131" i="1"/>
  <c r="I131" i="1"/>
  <c r="H131" i="1"/>
  <c r="H137" i="1" s="1"/>
  <c r="G131" i="1"/>
  <c r="G137" i="1" s="1"/>
  <c r="F131" i="1"/>
  <c r="F137" i="1" s="1"/>
  <c r="E131" i="1"/>
  <c r="D131" i="1"/>
  <c r="C131" i="1"/>
  <c r="B131" i="1"/>
  <c r="A131" i="1"/>
  <c r="A130" i="1"/>
  <c r="J129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B106" i="1"/>
  <c r="AC106" i="1" s="1"/>
  <c r="Z106" i="1"/>
  <c r="AA106" i="1" s="1"/>
  <c r="X106" i="1"/>
  <c r="Y106" i="1" s="1"/>
  <c r="V106" i="1"/>
  <c r="W106" i="1" s="1"/>
  <c r="T106" i="1"/>
  <c r="U106" i="1" s="1"/>
  <c r="R106" i="1"/>
  <c r="S106" i="1" s="1"/>
  <c r="P106" i="1"/>
  <c r="Q106" i="1" s="1"/>
  <c r="N106" i="1"/>
  <c r="O106" i="1" s="1"/>
  <c r="L106" i="1"/>
  <c r="M106" i="1" s="1"/>
  <c r="J106" i="1"/>
  <c r="K106" i="1" s="1"/>
  <c r="H106" i="1"/>
  <c r="I106" i="1" s="1"/>
  <c r="F106" i="1"/>
  <c r="G106" i="1" s="1"/>
  <c r="E106" i="1"/>
  <c r="D106" i="1"/>
  <c r="C106" i="1"/>
  <c r="B106" i="1"/>
  <c r="A106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B102" i="1"/>
  <c r="AC102" i="1" s="1"/>
  <c r="Z102" i="1"/>
  <c r="AA102" i="1" s="1"/>
  <c r="X102" i="1"/>
  <c r="Y102" i="1" s="1"/>
  <c r="V102" i="1"/>
  <c r="W102" i="1" s="1"/>
  <c r="T102" i="1"/>
  <c r="U102" i="1" s="1"/>
  <c r="R102" i="1"/>
  <c r="S102" i="1" s="1"/>
  <c r="P102" i="1"/>
  <c r="Q102" i="1" s="1"/>
  <c r="N102" i="1"/>
  <c r="O102" i="1" s="1"/>
  <c r="L102" i="1"/>
  <c r="M102" i="1" s="1"/>
  <c r="J102" i="1"/>
  <c r="K102" i="1" s="1"/>
  <c r="H102" i="1"/>
  <c r="I102" i="1" s="1"/>
  <c r="F102" i="1"/>
  <c r="G102" i="1" s="1"/>
  <c r="E102" i="1"/>
  <c r="D102" i="1"/>
  <c r="C102" i="1"/>
  <c r="B102" i="1"/>
  <c r="A102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C100" i="1"/>
  <c r="AB100" i="1"/>
  <c r="AA100" i="1"/>
  <c r="Z100" i="1"/>
  <c r="Z129" i="1" s="1"/>
  <c r="Y100" i="1"/>
  <c r="X100" i="1"/>
  <c r="X129" i="1" s="1"/>
  <c r="W100" i="1"/>
  <c r="W129" i="1" s="1"/>
  <c r="V100" i="1"/>
  <c r="U100" i="1"/>
  <c r="T100" i="1"/>
  <c r="S100" i="1"/>
  <c r="R100" i="1"/>
  <c r="R129" i="1" s="1"/>
  <c r="Q100" i="1"/>
  <c r="P100" i="1"/>
  <c r="P129" i="1" s="1"/>
  <c r="O100" i="1"/>
  <c r="O129" i="1" s="1"/>
  <c r="N100" i="1"/>
  <c r="M100" i="1"/>
  <c r="L100" i="1"/>
  <c r="K100" i="1"/>
  <c r="J100" i="1"/>
  <c r="I100" i="1"/>
  <c r="H100" i="1"/>
  <c r="H129" i="1" s="1"/>
  <c r="G100" i="1"/>
  <c r="G129" i="1" s="1"/>
  <c r="F100" i="1"/>
  <c r="E100" i="1"/>
  <c r="D100" i="1"/>
  <c r="C100" i="1"/>
  <c r="B100" i="1"/>
  <c r="A100" i="1"/>
  <c r="A99" i="1"/>
  <c r="N98" i="1"/>
  <c r="AC97" i="1"/>
  <c r="AB97" i="1"/>
  <c r="AB98" i="1" s="1"/>
  <c r="AA97" i="1"/>
  <c r="Z97" i="1"/>
  <c r="Y97" i="1"/>
  <c r="X97" i="1"/>
  <c r="X98" i="1" s="1"/>
  <c r="W97" i="1"/>
  <c r="V97" i="1"/>
  <c r="V98" i="1" s="1"/>
  <c r="U97" i="1"/>
  <c r="T97" i="1"/>
  <c r="T98" i="1" s="1"/>
  <c r="S97" i="1"/>
  <c r="R97" i="1"/>
  <c r="Q97" i="1"/>
  <c r="P97" i="1"/>
  <c r="P98" i="1" s="1"/>
  <c r="O97" i="1"/>
  <c r="N97" i="1"/>
  <c r="M97" i="1"/>
  <c r="L97" i="1"/>
  <c r="L98" i="1" s="1"/>
  <c r="K97" i="1"/>
  <c r="J97" i="1"/>
  <c r="I97" i="1"/>
  <c r="H97" i="1"/>
  <c r="H98" i="1" s="1"/>
  <c r="G97" i="1"/>
  <c r="F97" i="1"/>
  <c r="F98" i="1" s="1"/>
  <c r="E97" i="1"/>
  <c r="D97" i="1"/>
  <c r="C97" i="1"/>
  <c r="B97" i="1"/>
  <c r="A97" i="1"/>
  <c r="AC96" i="1"/>
  <c r="AC98" i="1" s="1"/>
  <c r="AB96" i="1"/>
  <c r="AA96" i="1"/>
  <c r="AA98" i="1" s="1"/>
  <c r="Z96" i="1"/>
  <c r="Z98" i="1" s="1"/>
  <c r="Y96" i="1"/>
  <c r="Y98" i="1" s="1"/>
  <c r="AI95" i="1" s="1"/>
  <c r="X96" i="1"/>
  <c r="W96" i="1"/>
  <c r="W98" i="1" s="1"/>
  <c r="V96" i="1"/>
  <c r="U96" i="1"/>
  <c r="U98" i="1" s="1"/>
  <c r="T96" i="1"/>
  <c r="S96" i="1"/>
  <c r="S98" i="1" s="1"/>
  <c r="R96" i="1"/>
  <c r="R98" i="1" s="1"/>
  <c r="Q96" i="1"/>
  <c r="Q98" i="1" s="1"/>
  <c r="P96" i="1"/>
  <c r="O96" i="1"/>
  <c r="O98" i="1" s="1"/>
  <c r="N96" i="1"/>
  <c r="M96" i="1"/>
  <c r="M98" i="1" s="1"/>
  <c r="L96" i="1"/>
  <c r="K96" i="1"/>
  <c r="K98" i="1" s="1"/>
  <c r="J96" i="1"/>
  <c r="J98" i="1" s="1"/>
  <c r="I96" i="1"/>
  <c r="I98" i="1" s="1"/>
  <c r="H96" i="1"/>
  <c r="G96" i="1"/>
  <c r="G98" i="1" s="1"/>
  <c r="F96" i="1"/>
  <c r="E96" i="1"/>
  <c r="D96" i="1"/>
  <c r="C96" i="1"/>
  <c r="B96" i="1"/>
  <c r="A96" i="1"/>
  <c r="A95" i="1"/>
  <c r="AC94" i="1"/>
  <c r="AB94" i="1"/>
  <c r="AA94" i="1"/>
  <c r="Z94" i="1"/>
  <c r="Y94" i="1"/>
  <c r="AI93" i="1" s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AD93" i="1" s="1"/>
  <c r="E94" i="1"/>
  <c r="D94" i="1"/>
  <c r="C94" i="1"/>
  <c r="B94" i="1"/>
  <c r="A94" i="1"/>
  <c r="AH93" i="1"/>
  <c r="AF93" i="1"/>
  <c r="A93" i="1"/>
  <c r="AC92" i="1"/>
  <c r="AB92" i="1"/>
  <c r="AA92" i="1"/>
  <c r="Z92" i="1"/>
  <c r="AH91" i="1" s="1"/>
  <c r="Y92" i="1"/>
  <c r="AI91" i="1" s="1"/>
  <c r="X92" i="1"/>
  <c r="V92" i="1"/>
  <c r="W92" i="1" s="1"/>
  <c r="U92" i="1"/>
  <c r="T92" i="1"/>
  <c r="S92" i="1"/>
  <c r="R92" i="1"/>
  <c r="Q92" i="1"/>
  <c r="P92" i="1"/>
  <c r="N92" i="1"/>
  <c r="O92" i="1" s="1"/>
  <c r="M92" i="1"/>
  <c r="L92" i="1"/>
  <c r="K92" i="1"/>
  <c r="J92" i="1"/>
  <c r="I92" i="1"/>
  <c r="H92" i="1"/>
  <c r="F92" i="1"/>
  <c r="G92" i="1" s="1"/>
  <c r="E92" i="1"/>
  <c r="D92" i="1"/>
  <c r="C92" i="1"/>
  <c r="B92" i="1"/>
  <c r="A92" i="1"/>
  <c r="AF91" i="1"/>
  <c r="AD91" i="1"/>
  <c r="A91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B87" i="1"/>
  <c r="AC87" i="1" s="1"/>
  <c r="AA87" i="1"/>
  <c r="Z87" i="1"/>
  <c r="Y87" i="1"/>
  <c r="X87" i="1"/>
  <c r="W87" i="1"/>
  <c r="V87" i="1"/>
  <c r="T87" i="1"/>
  <c r="U87" i="1" s="1"/>
  <c r="S87" i="1"/>
  <c r="R87" i="1"/>
  <c r="Q87" i="1"/>
  <c r="P87" i="1"/>
  <c r="O87" i="1"/>
  <c r="N87" i="1"/>
  <c r="L87" i="1"/>
  <c r="M87" i="1" s="1"/>
  <c r="K87" i="1"/>
  <c r="J87" i="1"/>
  <c r="I87" i="1"/>
  <c r="H87" i="1"/>
  <c r="G87" i="1"/>
  <c r="F87" i="1"/>
  <c r="E87" i="1"/>
  <c r="D87" i="1"/>
  <c r="C87" i="1"/>
  <c r="B87" i="1"/>
  <c r="A87" i="1"/>
  <c r="AB86" i="1"/>
  <c r="AC86" i="1" s="1"/>
  <c r="Z86" i="1"/>
  <c r="AA86" i="1" s="1"/>
  <c r="X86" i="1"/>
  <c r="Y86" i="1" s="1"/>
  <c r="V86" i="1"/>
  <c r="W86" i="1" s="1"/>
  <c r="T86" i="1"/>
  <c r="U86" i="1" s="1"/>
  <c r="R86" i="1"/>
  <c r="S86" i="1" s="1"/>
  <c r="P86" i="1"/>
  <c r="Q86" i="1" s="1"/>
  <c r="N86" i="1"/>
  <c r="O86" i="1" s="1"/>
  <c r="L86" i="1"/>
  <c r="M86" i="1" s="1"/>
  <c r="J86" i="1"/>
  <c r="K86" i="1" s="1"/>
  <c r="H86" i="1"/>
  <c r="I86" i="1" s="1"/>
  <c r="F86" i="1"/>
  <c r="G86" i="1" s="1"/>
  <c r="E86" i="1"/>
  <c r="D86" i="1"/>
  <c r="C86" i="1"/>
  <c r="B86" i="1"/>
  <c r="A86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B84" i="1"/>
  <c r="AB90" i="1" s="1"/>
  <c r="Z84" i="1"/>
  <c r="X84" i="1"/>
  <c r="V84" i="1"/>
  <c r="T84" i="1"/>
  <c r="T90" i="1" s="1"/>
  <c r="R84" i="1"/>
  <c r="R90" i="1" s="1"/>
  <c r="P84" i="1"/>
  <c r="N84" i="1"/>
  <c r="L84" i="1"/>
  <c r="L90" i="1" s="1"/>
  <c r="J84" i="1"/>
  <c r="H84" i="1"/>
  <c r="F84" i="1"/>
  <c r="E84" i="1"/>
  <c r="D84" i="1"/>
  <c r="C84" i="1"/>
  <c r="B84" i="1"/>
  <c r="A84" i="1"/>
  <c r="A83" i="1"/>
  <c r="AB82" i="1"/>
  <c r="T82" i="1"/>
  <c r="R82" i="1"/>
  <c r="L82" i="1"/>
  <c r="AC81" i="1"/>
  <c r="AC82" i="1" s="1"/>
  <c r="AB81" i="1"/>
  <c r="AA81" i="1"/>
  <c r="Z81" i="1"/>
  <c r="Z82" i="1" s="1"/>
  <c r="Y81" i="1"/>
  <c r="X81" i="1"/>
  <c r="X82" i="1" s="1"/>
  <c r="W81" i="1"/>
  <c r="V81" i="1"/>
  <c r="U81" i="1"/>
  <c r="U82" i="1" s="1"/>
  <c r="T81" i="1"/>
  <c r="S81" i="1"/>
  <c r="R81" i="1"/>
  <c r="Q81" i="1"/>
  <c r="P81" i="1"/>
  <c r="P82" i="1" s="1"/>
  <c r="O81" i="1"/>
  <c r="N81" i="1"/>
  <c r="M81" i="1"/>
  <c r="M82" i="1" s="1"/>
  <c r="L81" i="1"/>
  <c r="K81" i="1"/>
  <c r="J81" i="1"/>
  <c r="J82" i="1" s="1"/>
  <c r="I81" i="1"/>
  <c r="H81" i="1"/>
  <c r="H82" i="1" s="1"/>
  <c r="G81" i="1"/>
  <c r="F81" i="1"/>
  <c r="E81" i="1"/>
  <c r="D81" i="1"/>
  <c r="C81" i="1"/>
  <c r="B81" i="1"/>
  <c r="A81" i="1"/>
  <c r="AC80" i="1"/>
  <c r="AB80" i="1"/>
  <c r="AA80" i="1"/>
  <c r="AA82" i="1" s="1"/>
  <c r="Z80" i="1"/>
  <c r="Y80" i="1"/>
  <c r="Y82" i="1" s="1"/>
  <c r="AI79" i="1" s="1"/>
  <c r="X80" i="1"/>
  <c r="W80" i="1"/>
  <c r="W82" i="1" s="1"/>
  <c r="V80" i="1"/>
  <c r="V82" i="1" s="1"/>
  <c r="U80" i="1"/>
  <c r="T80" i="1"/>
  <c r="S80" i="1"/>
  <c r="S82" i="1" s="1"/>
  <c r="R80" i="1"/>
  <c r="Q80" i="1"/>
  <c r="Q82" i="1" s="1"/>
  <c r="P80" i="1"/>
  <c r="O80" i="1"/>
  <c r="O82" i="1" s="1"/>
  <c r="N80" i="1"/>
  <c r="N82" i="1" s="1"/>
  <c r="M80" i="1"/>
  <c r="L80" i="1"/>
  <c r="K80" i="1"/>
  <c r="K82" i="1" s="1"/>
  <c r="J80" i="1"/>
  <c r="I80" i="1"/>
  <c r="I82" i="1" s="1"/>
  <c r="H80" i="1"/>
  <c r="G80" i="1"/>
  <c r="G82" i="1" s="1"/>
  <c r="F80" i="1"/>
  <c r="F82" i="1" s="1"/>
  <c r="E80" i="1"/>
  <c r="D80" i="1"/>
  <c r="C80" i="1"/>
  <c r="B80" i="1"/>
  <c r="A80" i="1"/>
  <c r="A79" i="1"/>
  <c r="AC78" i="1"/>
  <c r="AB78" i="1"/>
  <c r="AA78" i="1"/>
  <c r="Z78" i="1"/>
  <c r="AH77" i="1" s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AG77" i="1" s="1"/>
  <c r="J78" i="1"/>
  <c r="I78" i="1"/>
  <c r="H78" i="1"/>
  <c r="G78" i="1"/>
  <c r="F78" i="1"/>
  <c r="E78" i="1"/>
  <c r="D78" i="1"/>
  <c r="C78" i="1"/>
  <c r="B78" i="1"/>
  <c r="A78" i="1"/>
  <c r="AF77" i="1"/>
  <c r="AD77" i="1"/>
  <c r="A77" i="1"/>
  <c r="Q76" i="1"/>
  <c r="AC75" i="1"/>
  <c r="AB75" i="1"/>
  <c r="Z75" i="1"/>
  <c r="AA75" i="1" s="1"/>
  <c r="Y75" i="1"/>
  <c r="Y76" i="1" s="1"/>
  <c r="X75" i="1"/>
  <c r="W75" i="1"/>
  <c r="V75" i="1"/>
  <c r="U75" i="1"/>
  <c r="T75" i="1"/>
  <c r="R75" i="1"/>
  <c r="S75" i="1" s="1"/>
  <c r="Q75" i="1"/>
  <c r="P75" i="1"/>
  <c r="O75" i="1"/>
  <c r="N75" i="1"/>
  <c r="M75" i="1"/>
  <c r="L75" i="1"/>
  <c r="J75" i="1"/>
  <c r="K75" i="1" s="1"/>
  <c r="I75" i="1"/>
  <c r="H75" i="1"/>
  <c r="G75" i="1"/>
  <c r="F75" i="1"/>
  <c r="E75" i="1"/>
  <c r="D75" i="1"/>
  <c r="C75" i="1"/>
  <c r="B75" i="1"/>
  <c r="A75" i="1"/>
  <c r="AB74" i="1"/>
  <c r="AA74" i="1"/>
  <c r="AA76" i="1" s="1"/>
  <c r="Z74" i="1"/>
  <c r="X74" i="1"/>
  <c r="Y74" i="1" s="1"/>
  <c r="V74" i="1"/>
  <c r="T74" i="1"/>
  <c r="S74" i="1"/>
  <c r="R74" i="1"/>
  <c r="P74" i="1"/>
  <c r="Q74" i="1" s="1"/>
  <c r="N74" i="1"/>
  <c r="L74" i="1"/>
  <c r="K74" i="1"/>
  <c r="J74" i="1"/>
  <c r="H74" i="1"/>
  <c r="I74" i="1" s="1"/>
  <c r="I76" i="1" s="1"/>
  <c r="F74" i="1"/>
  <c r="E74" i="1"/>
  <c r="D74" i="1"/>
  <c r="C74" i="1"/>
  <c r="B74" i="1"/>
  <c r="A74" i="1"/>
  <c r="A73" i="1"/>
  <c r="Z72" i="1"/>
  <c r="R72" i="1"/>
  <c r="P72" i="1"/>
  <c r="AB71" i="1"/>
  <c r="AC71" i="1" s="1"/>
  <c r="Z71" i="1"/>
  <c r="AA71" i="1" s="1"/>
  <c r="AA72" i="1" s="1"/>
  <c r="X71" i="1"/>
  <c r="Y71" i="1" s="1"/>
  <c r="W71" i="1"/>
  <c r="V71" i="1"/>
  <c r="T71" i="1"/>
  <c r="U71" i="1" s="1"/>
  <c r="R71" i="1"/>
  <c r="S71" i="1" s="1"/>
  <c r="S72" i="1" s="1"/>
  <c r="P71" i="1"/>
  <c r="Q71" i="1" s="1"/>
  <c r="O71" i="1"/>
  <c r="N71" i="1"/>
  <c r="L71" i="1"/>
  <c r="M71" i="1" s="1"/>
  <c r="J71" i="1"/>
  <c r="K71" i="1" s="1"/>
  <c r="K72" i="1" s="1"/>
  <c r="I71" i="1"/>
  <c r="H71" i="1"/>
  <c r="H72" i="1" s="1"/>
  <c r="G71" i="1"/>
  <c r="F71" i="1"/>
  <c r="E71" i="1"/>
  <c r="D71" i="1"/>
  <c r="C71" i="1"/>
  <c r="B71" i="1"/>
  <c r="A71" i="1"/>
  <c r="AC70" i="1"/>
  <c r="AB70" i="1"/>
  <c r="AB72" i="1" s="1"/>
  <c r="AA70" i="1"/>
  <c r="Z70" i="1"/>
  <c r="Y70" i="1"/>
  <c r="Y72" i="1" s="1"/>
  <c r="X70" i="1"/>
  <c r="W70" i="1"/>
  <c r="W72" i="1" s="1"/>
  <c r="V70" i="1"/>
  <c r="V72" i="1" s="1"/>
  <c r="U70" i="1"/>
  <c r="T70" i="1"/>
  <c r="T72" i="1" s="1"/>
  <c r="S70" i="1"/>
  <c r="R70" i="1"/>
  <c r="Q70" i="1"/>
  <c r="P70" i="1"/>
  <c r="O70" i="1"/>
  <c r="O72" i="1" s="1"/>
  <c r="N70" i="1"/>
  <c r="N72" i="1" s="1"/>
  <c r="M70" i="1"/>
  <c r="L70" i="1"/>
  <c r="L72" i="1" s="1"/>
  <c r="K70" i="1"/>
  <c r="J70" i="1"/>
  <c r="I70" i="1"/>
  <c r="H70" i="1"/>
  <c r="G70" i="1"/>
  <c r="G72" i="1" s="1"/>
  <c r="F70" i="1"/>
  <c r="F72" i="1" s="1"/>
  <c r="E70" i="1"/>
  <c r="D70" i="1"/>
  <c r="C70" i="1"/>
  <c r="B70" i="1"/>
  <c r="A70" i="1"/>
  <c r="A69" i="1"/>
  <c r="AB68" i="1"/>
  <c r="AC68" i="1" s="1"/>
  <c r="Z68" i="1"/>
  <c r="AH67" i="1" s="1"/>
  <c r="Y68" i="1"/>
  <c r="X68" i="1"/>
  <c r="W68" i="1"/>
  <c r="V68" i="1"/>
  <c r="T68" i="1"/>
  <c r="U68" i="1" s="1"/>
  <c r="R68" i="1"/>
  <c r="S68" i="1" s="1"/>
  <c r="Q68" i="1"/>
  <c r="P68" i="1"/>
  <c r="O68" i="1"/>
  <c r="N68" i="1"/>
  <c r="L68" i="1"/>
  <c r="M68" i="1" s="1"/>
  <c r="J68" i="1"/>
  <c r="K68" i="1" s="1"/>
  <c r="I68" i="1"/>
  <c r="H68" i="1"/>
  <c r="G68" i="1"/>
  <c r="F68" i="1"/>
  <c r="AF67" i="1" s="1"/>
  <c r="E68" i="1"/>
  <c r="D68" i="1"/>
  <c r="C68" i="1"/>
  <c r="B68" i="1"/>
  <c r="A68" i="1"/>
  <c r="AD67" i="1"/>
  <c r="A67" i="1"/>
  <c r="V66" i="1"/>
  <c r="AC65" i="1"/>
  <c r="AB65" i="1"/>
  <c r="AA65" i="1"/>
  <c r="Z65" i="1"/>
  <c r="Y65" i="1"/>
  <c r="X65" i="1"/>
  <c r="W65" i="1"/>
  <c r="V65" i="1"/>
  <c r="U65" i="1"/>
  <c r="U66" i="1" s="1"/>
  <c r="T65" i="1"/>
  <c r="S65" i="1"/>
  <c r="R65" i="1"/>
  <c r="Q65" i="1"/>
  <c r="P65" i="1"/>
  <c r="O65" i="1"/>
  <c r="N65" i="1"/>
  <c r="N66" i="1" s="1"/>
  <c r="M65" i="1"/>
  <c r="M66" i="1" s="1"/>
  <c r="L65" i="1"/>
  <c r="K65" i="1"/>
  <c r="J65" i="1"/>
  <c r="I65" i="1"/>
  <c r="H65" i="1"/>
  <c r="G65" i="1"/>
  <c r="G66" i="1" s="1"/>
  <c r="F65" i="1"/>
  <c r="F66" i="1" s="1"/>
  <c r="E65" i="1"/>
  <c r="D65" i="1"/>
  <c r="C65" i="1"/>
  <c r="B65" i="1"/>
  <c r="A65" i="1"/>
  <c r="AB64" i="1"/>
  <c r="AA64" i="1"/>
  <c r="Z64" i="1"/>
  <c r="X64" i="1"/>
  <c r="Y64" i="1" s="1"/>
  <c r="V64" i="1"/>
  <c r="W64" i="1" s="1"/>
  <c r="W66" i="1" s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C63" i="1"/>
  <c r="AB63" i="1"/>
  <c r="Z63" i="1"/>
  <c r="Z66" i="1" s="1"/>
  <c r="X63" i="1"/>
  <c r="X66" i="1" s="1"/>
  <c r="W63" i="1"/>
  <c r="V63" i="1"/>
  <c r="U63" i="1"/>
  <c r="T63" i="1"/>
  <c r="T66" i="1" s="1"/>
  <c r="R63" i="1"/>
  <c r="R66" i="1" s="1"/>
  <c r="Q63" i="1"/>
  <c r="Q66" i="1" s="1"/>
  <c r="P63" i="1"/>
  <c r="P66" i="1" s="1"/>
  <c r="O63" i="1"/>
  <c r="O66" i="1" s="1"/>
  <c r="N63" i="1"/>
  <c r="M63" i="1"/>
  <c r="L63" i="1"/>
  <c r="L66" i="1" s="1"/>
  <c r="J63" i="1"/>
  <c r="H63" i="1"/>
  <c r="H66" i="1" s="1"/>
  <c r="G63" i="1"/>
  <c r="F63" i="1"/>
  <c r="E63" i="1"/>
  <c r="D63" i="1"/>
  <c r="C63" i="1"/>
  <c r="B63" i="1"/>
  <c r="A63" i="1"/>
  <c r="A62" i="1"/>
  <c r="AD60" i="1"/>
  <c r="AC60" i="1"/>
  <c r="AB60" i="1"/>
  <c r="AA60" i="1"/>
  <c r="Z60" i="1"/>
  <c r="X60" i="1"/>
  <c r="Y60" i="1" s="1"/>
  <c r="V60" i="1"/>
  <c r="W60" i="1" s="1"/>
  <c r="U60" i="1"/>
  <c r="T60" i="1"/>
  <c r="S60" i="1"/>
  <c r="R60" i="1"/>
  <c r="P60" i="1"/>
  <c r="Q60" i="1" s="1"/>
  <c r="N60" i="1"/>
  <c r="O60" i="1" s="1"/>
  <c r="M60" i="1"/>
  <c r="L60" i="1"/>
  <c r="K60" i="1"/>
  <c r="J60" i="1"/>
  <c r="H60" i="1"/>
  <c r="I60" i="1" s="1"/>
  <c r="F60" i="1"/>
  <c r="G60" i="1" s="1"/>
  <c r="E60" i="1"/>
  <c r="D60" i="1"/>
  <c r="C60" i="1"/>
  <c r="B60" i="1"/>
  <c r="A60" i="1"/>
  <c r="AB59" i="1"/>
  <c r="AC59" i="1" s="1"/>
  <c r="Z59" i="1"/>
  <c r="AA59" i="1" s="1"/>
  <c r="Y59" i="1"/>
  <c r="X59" i="1"/>
  <c r="V59" i="1"/>
  <c r="W59" i="1" s="1"/>
  <c r="T59" i="1"/>
  <c r="U59" i="1" s="1"/>
  <c r="R59" i="1"/>
  <c r="S59" i="1" s="1"/>
  <c r="Q59" i="1"/>
  <c r="P59" i="1"/>
  <c r="N59" i="1"/>
  <c r="O59" i="1" s="1"/>
  <c r="M59" i="1"/>
  <c r="L59" i="1"/>
  <c r="J59" i="1"/>
  <c r="K59" i="1" s="1"/>
  <c r="H59" i="1"/>
  <c r="I59" i="1" s="1"/>
  <c r="F59" i="1"/>
  <c r="G59" i="1" s="1"/>
  <c r="E59" i="1"/>
  <c r="D59" i="1"/>
  <c r="C59" i="1"/>
  <c r="B59" i="1"/>
  <c r="A59" i="1"/>
  <c r="AB58" i="1"/>
  <c r="AC58" i="1" s="1"/>
  <c r="AA58" i="1"/>
  <c r="Z58" i="1"/>
  <c r="Y58" i="1"/>
  <c r="X58" i="1"/>
  <c r="V58" i="1"/>
  <c r="W58" i="1" s="1"/>
  <c r="T58" i="1"/>
  <c r="U58" i="1" s="1"/>
  <c r="S58" i="1"/>
  <c r="R58" i="1"/>
  <c r="Q58" i="1"/>
  <c r="P58" i="1"/>
  <c r="N58" i="1"/>
  <c r="O58" i="1" s="1"/>
  <c r="M58" i="1"/>
  <c r="L58" i="1"/>
  <c r="K58" i="1"/>
  <c r="J58" i="1"/>
  <c r="I58" i="1"/>
  <c r="H58" i="1"/>
  <c r="F58" i="1"/>
  <c r="G58" i="1" s="1"/>
  <c r="E58" i="1"/>
  <c r="D58" i="1"/>
  <c r="C58" i="1"/>
  <c r="B58" i="1"/>
  <c r="A58" i="1"/>
  <c r="AB57" i="1"/>
  <c r="AC57" i="1" s="1"/>
  <c r="Z57" i="1"/>
  <c r="AA57" i="1" s="1"/>
  <c r="X57" i="1"/>
  <c r="Y57" i="1" s="1"/>
  <c r="W57" i="1"/>
  <c r="V57" i="1"/>
  <c r="T57" i="1"/>
  <c r="U57" i="1" s="1"/>
  <c r="S57" i="1"/>
  <c r="R57" i="1"/>
  <c r="P57" i="1"/>
  <c r="Q57" i="1" s="1"/>
  <c r="N57" i="1"/>
  <c r="O57" i="1" s="1"/>
  <c r="L57" i="1"/>
  <c r="M57" i="1" s="1"/>
  <c r="K57" i="1"/>
  <c r="J57" i="1"/>
  <c r="H57" i="1"/>
  <c r="I57" i="1" s="1"/>
  <c r="F57" i="1"/>
  <c r="G57" i="1" s="1"/>
  <c r="E57" i="1"/>
  <c r="D57" i="1"/>
  <c r="C57" i="1"/>
  <c r="B57" i="1"/>
  <c r="A57" i="1"/>
  <c r="AB56" i="1"/>
  <c r="AC56" i="1" s="1"/>
  <c r="Z56" i="1"/>
  <c r="AA56" i="1" s="1"/>
  <c r="Y56" i="1"/>
  <c r="X56" i="1"/>
  <c r="W56" i="1"/>
  <c r="V56" i="1"/>
  <c r="T56" i="1"/>
  <c r="U56" i="1" s="1"/>
  <c r="R56" i="1"/>
  <c r="S56" i="1" s="1"/>
  <c r="Q56" i="1"/>
  <c r="P56" i="1"/>
  <c r="O56" i="1"/>
  <c r="N56" i="1"/>
  <c r="L56" i="1"/>
  <c r="M56" i="1" s="1"/>
  <c r="K56" i="1"/>
  <c r="J56" i="1"/>
  <c r="I56" i="1"/>
  <c r="H56" i="1"/>
  <c r="G56" i="1"/>
  <c r="F56" i="1"/>
  <c r="E56" i="1"/>
  <c r="D56" i="1"/>
  <c r="C56" i="1"/>
  <c r="B56" i="1"/>
  <c r="A56" i="1"/>
  <c r="AC55" i="1"/>
  <c r="AB55" i="1"/>
  <c r="Z55" i="1"/>
  <c r="AA55" i="1" s="1"/>
  <c r="X55" i="1"/>
  <c r="Y55" i="1" s="1"/>
  <c r="V55" i="1"/>
  <c r="W55" i="1" s="1"/>
  <c r="U55" i="1"/>
  <c r="T55" i="1"/>
  <c r="R55" i="1"/>
  <c r="S55" i="1" s="1"/>
  <c r="P55" i="1"/>
  <c r="Q55" i="1" s="1"/>
  <c r="N55" i="1"/>
  <c r="O55" i="1" s="1"/>
  <c r="L55" i="1"/>
  <c r="M55" i="1" s="1"/>
  <c r="J55" i="1"/>
  <c r="K55" i="1" s="1"/>
  <c r="H55" i="1"/>
  <c r="I55" i="1" s="1"/>
  <c r="F55" i="1"/>
  <c r="G55" i="1" s="1"/>
  <c r="E55" i="1"/>
  <c r="D55" i="1"/>
  <c r="C55" i="1"/>
  <c r="B55" i="1"/>
  <c r="A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E54" i="1" s="1"/>
  <c r="F54" i="1"/>
  <c r="E54" i="1"/>
  <c r="D54" i="1"/>
  <c r="C54" i="1"/>
  <c r="B54" i="1"/>
  <c r="A54" i="1"/>
  <c r="AB53" i="1"/>
  <c r="AC53" i="1" s="1"/>
  <c r="Z53" i="1"/>
  <c r="AA53" i="1" s="1"/>
  <c r="X53" i="1"/>
  <c r="Y53" i="1" s="1"/>
  <c r="V53" i="1"/>
  <c r="W53" i="1" s="1"/>
  <c r="T53" i="1"/>
  <c r="U53" i="1" s="1"/>
  <c r="R53" i="1"/>
  <c r="S53" i="1" s="1"/>
  <c r="P53" i="1"/>
  <c r="Q53" i="1" s="1"/>
  <c r="N53" i="1"/>
  <c r="AD53" i="1" s="1"/>
  <c r="L53" i="1"/>
  <c r="M53" i="1" s="1"/>
  <c r="J53" i="1"/>
  <c r="K53" i="1" s="1"/>
  <c r="H53" i="1"/>
  <c r="I53" i="1" s="1"/>
  <c r="F53" i="1"/>
  <c r="G53" i="1" s="1"/>
  <c r="E53" i="1"/>
  <c r="D53" i="1"/>
  <c r="C53" i="1"/>
  <c r="B53" i="1"/>
  <c r="A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E52" i="1" s="1"/>
  <c r="F52" i="1"/>
  <c r="AD52" i="1" s="1"/>
  <c r="E52" i="1"/>
  <c r="D52" i="1"/>
  <c r="C52" i="1"/>
  <c r="B52" i="1"/>
  <c r="A52" i="1"/>
  <c r="AB51" i="1"/>
  <c r="AC51" i="1" s="1"/>
  <c r="Z51" i="1"/>
  <c r="AA51" i="1" s="1"/>
  <c r="X51" i="1"/>
  <c r="Y51" i="1" s="1"/>
  <c r="V51" i="1"/>
  <c r="W51" i="1" s="1"/>
  <c r="T51" i="1"/>
  <c r="U51" i="1" s="1"/>
  <c r="R51" i="1"/>
  <c r="S51" i="1" s="1"/>
  <c r="P51" i="1"/>
  <c r="Q51" i="1" s="1"/>
  <c r="N51" i="1"/>
  <c r="O51" i="1" s="1"/>
  <c r="L51" i="1"/>
  <c r="M51" i="1" s="1"/>
  <c r="J51" i="1"/>
  <c r="K51" i="1" s="1"/>
  <c r="H51" i="1"/>
  <c r="I51" i="1" s="1"/>
  <c r="F51" i="1"/>
  <c r="G51" i="1" s="1"/>
  <c r="E51" i="1"/>
  <c r="D51" i="1"/>
  <c r="C51" i="1"/>
  <c r="B51" i="1"/>
  <c r="A51" i="1"/>
  <c r="AC50" i="1"/>
  <c r="AB50" i="1"/>
  <c r="AB61" i="1" s="1"/>
  <c r="AA50" i="1"/>
  <c r="AA61" i="1" s="1"/>
  <c r="Z50" i="1"/>
  <c r="Y50" i="1"/>
  <c r="X50" i="1"/>
  <c r="W50" i="1"/>
  <c r="V50" i="1"/>
  <c r="V61" i="1" s="1"/>
  <c r="U50" i="1"/>
  <c r="U61" i="1" s="1"/>
  <c r="T50" i="1"/>
  <c r="T61" i="1" s="1"/>
  <c r="S50" i="1"/>
  <c r="S61" i="1" s="1"/>
  <c r="R50" i="1"/>
  <c r="Q50" i="1"/>
  <c r="P50" i="1"/>
  <c r="O50" i="1"/>
  <c r="N50" i="1"/>
  <c r="M50" i="1"/>
  <c r="M61" i="1" s="1"/>
  <c r="L50" i="1"/>
  <c r="L61" i="1" s="1"/>
  <c r="K50" i="1"/>
  <c r="K61" i="1" s="1"/>
  <c r="J50" i="1"/>
  <c r="I50" i="1"/>
  <c r="H50" i="1"/>
  <c r="G50" i="1"/>
  <c r="F50" i="1"/>
  <c r="E50" i="1"/>
  <c r="D50" i="1"/>
  <c r="C50" i="1"/>
  <c r="B50" i="1"/>
  <c r="A50" i="1"/>
  <c r="A49" i="1"/>
  <c r="AC48" i="1"/>
  <c r="AB48" i="1"/>
  <c r="Z48" i="1"/>
  <c r="AA48" i="1" s="1"/>
  <c r="Y48" i="1"/>
  <c r="AI47" i="1" s="1"/>
  <c r="X48" i="1"/>
  <c r="V48" i="1"/>
  <c r="W48" i="1" s="1"/>
  <c r="T48" i="1"/>
  <c r="U48" i="1" s="1"/>
  <c r="R48" i="1"/>
  <c r="S48" i="1" s="1"/>
  <c r="Q48" i="1"/>
  <c r="P48" i="1"/>
  <c r="N48" i="1"/>
  <c r="O48" i="1" s="1"/>
  <c r="L48" i="1"/>
  <c r="M48" i="1" s="1"/>
  <c r="J48" i="1"/>
  <c r="K48" i="1" s="1"/>
  <c r="I48" i="1"/>
  <c r="H48" i="1"/>
  <c r="F48" i="1"/>
  <c r="AF47" i="1" s="1"/>
  <c r="E48" i="1"/>
  <c r="D48" i="1"/>
  <c r="C48" i="1"/>
  <c r="B48" i="1"/>
  <c r="A48" i="1"/>
  <c r="AH47" i="1"/>
  <c r="A47" i="1"/>
  <c r="AC46" i="1"/>
  <c r="AB46" i="1"/>
  <c r="Z46" i="1"/>
  <c r="AH45" i="1" s="1"/>
  <c r="X46" i="1"/>
  <c r="Y46" i="1" s="1"/>
  <c r="V46" i="1"/>
  <c r="W46" i="1" s="1"/>
  <c r="U46" i="1"/>
  <c r="T46" i="1"/>
  <c r="R46" i="1"/>
  <c r="S46" i="1" s="1"/>
  <c r="P46" i="1"/>
  <c r="Q46" i="1" s="1"/>
  <c r="N46" i="1"/>
  <c r="O46" i="1" s="1"/>
  <c r="M46" i="1"/>
  <c r="L46" i="1"/>
  <c r="J46" i="1"/>
  <c r="K46" i="1" s="1"/>
  <c r="H46" i="1"/>
  <c r="I46" i="1" s="1"/>
  <c r="F46" i="1"/>
  <c r="G46" i="1" s="1"/>
  <c r="E46" i="1"/>
  <c r="D46" i="1"/>
  <c r="C46" i="1"/>
  <c r="B46" i="1"/>
  <c r="A46" i="1"/>
  <c r="A45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C35" i="1"/>
  <c r="AB35" i="1"/>
  <c r="AA35" i="1"/>
  <c r="Z35" i="1"/>
  <c r="Y35" i="1"/>
  <c r="X35" i="1"/>
  <c r="W35" i="1"/>
  <c r="V35" i="1"/>
  <c r="V44" i="1" s="1"/>
  <c r="U35" i="1"/>
  <c r="T35" i="1"/>
  <c r="S35" i="1"/>
  <c r="R35" i="1"/>
  <c r="Q35" i="1"/>
  <c r="P35" i="1"/>
  <c r="O35" i="1"/>
  <c r="N35" i="1"/>
  <c r="N44" i="1" s="1"/>
  <c r="M35" i="1"/>
  <c r="L35" i="1"/>
  <c r="K35" i="1"/>
  <c r="J35" i="1"/>
  <c r="I35" i="1"/>
  <c r="H35" i="1"/>
  <c r="G35" i="1"/>
  <c r="F35" i="1"/>
  <c r="F44" i="1" s="1"/>
  <c r="E35" i="1"/>
  <c r="D35" i="1"/>
  <c r="C35" i="1"/>
  <c r="B35" i="1"/>
  <c r="A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C33" i="1" s="1"/>
  <c r="AA33" i="1"/>
  <c r="Z33" i="1"/>
  <c r="X33" i="1"/>
  <c r="Y33" i="1" s="1"/>
  <c r="V33" i="1"/>
  <c r="W33" i="1" s="1"/>
  <c r="T33" i="1"/>
  <c r="U33" i="1" s="1"/>
  <c r="S33" i="1"/>
  <c r="R33" i="1"/>
  <c r="P33" i="1"/>
  <c r="Q33" i="1" s="1"/>
  <c r="N33" i="1"/>
  <c r="O33" i="1" s="1"/>
  <c r="L33" i="1"/>
  <c r="M33" i="1" s="1"/>
  <c r="K33" i="1"/>
  <c r="J33" i="1"/>
  <c r="H33" i="1"/>
  <c r="I33" i="1" s="1"/>
  <c r="F33" i="1"/>
  <c r="G33" i="1" s="1"/>
  <c r="E33" i="1"/>
  <c r="D33" i="1"/>
  <c r="C33" i="1"/>
  <c r="B33" i="1"/>
  <c r="A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C31" i="1"/>
  <c r="AB31" i="1"/>
  <c r="Z31" i="1"/>
  <c r="AA31" i="1" s="1"/>
  <c r="X31" i="1"/>
  <c r="Y31" i="1" s="1"/>
  <c r="V31" i="1"/>
  <c r="W31" i="1" s="1"/>
  <c r="U31" i="1"/>
  <c r="T31" i="1"/>
  <c r="R31" i="1"/>
  <c r="S31" i="1" s="1"/>
  <c r="P31" i="1"/>
  <c r="Q31" i="1" s="1"/>
  <c r="N31" i="1"/>
  <c r="O31" i="1" s="1"/>
  <c r="M31" i="1"/>
  <c r="L31" i="1"/>
  <c r="J31" i="1"/>
  <c r="K31" i="1" s="1"/>
  <c r="H31" i="1"/>
  <c r="I31" i="1" s="1"/>
  <c r="F31" i="1"/>
  <c r="G31" i="1" s="1"/>
  <c r="E31" i="1"/>
  <c r="D31" i="1"/>
  <c r="C31" i="1"/>
  <c r="B31" i="1"/>
  <c r="A31" i="1"/>
  <c r="AB30" i="1"/>
  <c r="AB44" i="1" s="1"/>
  <c r="Z30" i="1"/>
  <c r="Z44" i="1" s="1"/>
  <c r="X30" i="1"/>
  <c r="X44" i="1" s="1"/>
  <c r="W30" i="1"/>
  <c r="V30" i="1"/>
  <c r="T30" i="1"/>
  <c r="T44" i="1" s="1"/>
  <c r="R30" i="1"/>
  <c r="R44" i="1" s="1"/>
  <c r="P30" i="1"/>
  <c r="P44" i="1" s="1"/>
  <c r="O30" i="1"/>
  <c r="O44" i="1" s="1"/>
  <c r="N30" i="1"/>
  <c r="L30" i="1"/>
  <c r="L44" i="1" s="1"/>
  <c r="J30" i="1"/>
  <c r="J44" i="1" s="1"/>
  <c r="H30" i="1"/>
  <c r="H44" i="1" s="1"/>
  <c r="G30" i="1"/>
  <c r="F30" i="1"/>
  <c r="E30" i="1"/>
  <c r="D30" i="1"/>
  <c r="C30" i="1"/>
  <c r="B30" i="1"/>
  <c r="A30" i="1"/>
  <c r="A29" i="1"/>
  <c r="AB27" i="1"/>
  <c r="AC27" i="1" s="1"/>
  <c r="AA27" i="1"/>
  <c r="Z27" i="1"/>
  <c r="X27" i="1"/>
  <c r="Y27" i="1" s="1"/>
  <c r="V27" i="1"/>
  <c r="W27" i="1" s="1"/>
  <c r="T27" i="1"/>
  <c r="U27" i="1" s="1"/>
  <c r="S27" i="1"/>
  <c r="R27" i="1"/>
  <c r="P27" i="1"/>
  <c r="Q27" i="1" s="1"/>
  <c r="N27" i="1"/>
  <c r="O27" i="1" s="1"/>
  <c r="L27" i="1"/>
  <c r="M27" i="1" s="1"/>
  <c r="K27" i="1"/>
  <c r="J27" i="1"/>
  <c r="H27" i="1"/>
  <c r="I27" i="1" s="1"/>
  <c r="F27" i="1"/>
  <c r="G27" i="1" s="1"/>
  <c r="E27" i="1"/>
  <c r="D27" i="1"/>
  <c r="C27" i="1"/>
  <c r="B27" i="1"/>
  <c r="A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C21" i="1" s="1"/>
  <c r="Z21" i="1"/>
  <c r="AA21" i="1" s="1"/>
  <c r="Y21" i="1"/>
  <c r="X21" i="1"/>
  <c r="V21" i="1"/>
  <c r="W21" i="1" s="1"/>
  <c r="T21" i="1"/>
  <c r="U21" i="1" s="1"/>
  <c r="R21" i="1"/>
  <c r="S21" i="1" s="1"/>
  <c r="Q21" i="1"/>
  <c r="P21" i="1"/>
  <c r="N21" i="1"/>
  <c r="O21" i="1" s="1"/>
  <c r="L21" i="1"/>
  <c r="M21" i="1" s="1"/>
  <c r="J21" i="1"/>
  <c r="K21" i="1" s="1"/>
  <c r="I21" i="1"/>
  <c r="H21" i="1"/>
  <c r="F21" i="1"/>
  <c r="G21" i="1" s="1"/>
  <c r="E21" i="1"/>
  <c r="D21" i="1"/>
  <c r="C21" i="1"/>
  <c r="B21" i="1"/>
  <c r="A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B18" i="1"/>
  <c r="AC18" i="1" s="1"/>
  <c r="AA18" i="1"/>
  <c r="Z18" i="1"/>
  <c r="X18" i="1"/>
  <c r="Y18" i="1" s="1"/>
  <c r="W18" i="1"/>
  <c r="V18" i="1"/>
  <c r="T18" i="1"/>
  <c r="U18" i="1" s="1"/>
  <c r="S18" i="1"/>
  <c r="R18" i="1"/>
  <c r="P18" i="1"/>
  <c r="Q18" i="1" s="1"/>
  <c r="O18" i="1"/>
  <c r="N18" i="1"/>
  <c r="L18" i="1"/>
  <c r="M18" i="1" s="1"/>
  <c r="K18" i="1"/>
  <c r="J18" i="1"/>
  <c r="H18" i="1"/>
  <c r="I18" i="1" s="1"/>
  <c r="F18" i="1"/>
  <c r="G18" i="1" s="1"/>
  <c r="E18" i="1"/>
  <c r="D18" i="1"/>
  <c r="C18" i="1"/>
  <c r="B18" i="1"/>
  <c r="A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B14" i="1"/>
  <c r="AC14" i="1" s="1"/>
  <c r="Z14" i="1"/>
  <c r="AA14" i="1" s="1"/>
  <c r="X14" i="1"/>
  <c r="Y14" i="1" s="1"/>
  <c r="W14" i="1"/>
  <c r="V14" i="1"/>
  <c r="T14" i="1"/>
  <c r="U14" i="1" s="1"/>
  <c r="R14" i="1"/>
  <c r="S14" i="1" s="1"/>
  <c r="P14" i="1"/>
  <c r="Q14" i="1" s="1"/>
  <c r="O14" i="1"/>
  <c r="N14" i="1"/>
  <c r="L14" i="1"/>
  <c r="M14" i="1" s="1"/>
  <c r="J14" i="1"/>
  <c r="K14" i="1" s="1"/>
  <c r="H14" i="1"/>
  <c r="I14" i="1" s="1"/>
  <c r="G14" i="1"/>
  <c r="F14" i="1"/>
  <c r="E14" i="1"/>
  <c r="D14" i="1"/>
  <c r="C14" i="1"/>
  <c r="B14" i="1"/>
  <c r="A14" i="1"/>
  <c r="AB13" i="1"/>
  <c r="AC13" i="1" s="1"/>
  <c r="Z13" i="1"/>
  <c r="AA13" i="1" s="1"/>
  <c r="Y13" i="1"/>
  <c r="X13" i="1"/>
  <c r="W13" i="1"/>
  <c r="V13" i="1"/>
  <c r="T13" i="1"/>
  <c r="U13" i="1" s="1"/>
  <c r="R13" i="1"/>
  <c r="S13" i="1" s="1"/>
  <c r="Q13" i="1"/>
  <c r="P13" i="1"/>
  <c r="O13" i="1"/>
  <c r="N13" i="1"/>
  <c r="L13" i="1"/>
  <c r="M13" i="1" s="1"/>
  <c r="J13" i="1"/>
  <c r="K13" i="1" s="1"/>
  <c r="I13" i="1"/>
  <c r="H13" i="1"/>
  <c r="G13" i="1"/>
  <c r="F13" i="1"/>
  <c r="E13" i="1"/>
  <c r="D13" i="1"/>
  <c r="C13" i="1"/>
  <c r="B13" i="1"/>
  <c r="A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C11" i="1"/>
  <c r="AB11" i="1"/>
  <c r="AA11" i="1"/>
  <c r="AA28" i="1" s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C6" i="1"/>
  <c r="AB6" i="1"/>
  <c r="AB28" i="1" s="1"/>
  <c r="AA6" i="1"/>
  <c r="Z6" i="1"/>
  <c r="Y6" i="1"/>
  <c r="X6" i="1"/>
  <c r="W6" i="1"/>
  <c r="V6" i="1"/>
  <c r="U6" i="1"/>
  <c r="T6" i="1"/>
  <c r="T28" i="1" s="1"/>
  <c r="S6" i="1"/>
  <c r="R6" i="1"/>
  <c r="Q6" i="1"/>
  <c r="P6" i="1"/>
  <c r="O6" i="1"/>
  <c r="N6" i="1"/>
  <c r="M6" i="1"/>
  <c r="L6" i="1"/>
  <c r="L28" i="1" s="1"/>
  <c r="K6" i="1"/>
  <c r="J6" i="1"/>
  <c r="I6" i="1"/>
  <c r="H6" i="1"/>
  <c r="G6" i="1"/>
  <c r="F6" i="1"/>
  <c r="E6" i="1"/>
  <c r="D6" i="1"/>
  <c r="C6" i="1"/>
  <c r="B6" i="1"/>
  <c r="A6" i="1"/>
  <c r="AC5" i="1"/>
  <c r="AB5" i="1"/>
  <c r="AA5" i="1"/>
  <c r="Z5" i="1"/>
  <c r="Z28" i="1" s="1"/>
  <c r="Y5" i="1"/>
  <c r="Y28" i="1" s="1"/>
  <c r="X5" i="1"/>
  <c r="X28" i="1" s="1"/>
  <c r="AH4" i="1" s="1"/>
  <c r="W5" i="1"/>
  <c r="W28" i="1" s="1"/>
  <c r="V5" i="1"/>
  <c r="V28" i="1" s="1"/>
  <c r="U5" i="1"/>
  <c r="U28" i="1" s="1"/>
  <c r="T5" i="1"/>
  <c r="S5" i="1"/>
  <c r="R5" i="1"/>
  <c r="R28" i="1" s="1"/>
  <c r="Q5" i="1"/>
  <c r="Q28" i="1" s="1"/>
  <c r="P5" i="1"/>
  <c r="P28" i="1" s="1"/>
  <c r="O5" i="1"/>
  <c r="O28" i="1" s="1"/>
  <c r="N5" i="1"/>
  <c r="N28" i="1" s="1"/>
  <c r="M5" i="1"/>
  <c r="M28" i="1" s="1"/>
  <c r="L5" i="1"/>
  <c r="K5" i="1"/>
  <c r="J5" i="1"/>
  <c r="J28" i="1" s="1"/>
  <c r="I5" i="1"/>
  <c r="I28" i="1" s="1"/>
  <c r="H5" i="1"/>
  <c r="H28" i="1" s="1"/>
  <c r="G5" i="1"/>
  <c r="F5" i="1"/>
  <c r="F28" i="1" s="1"/>
  <c r="E5" i="1"/>
  <c r="D5" i="1"/>
  <c r="C5" i="1"/>
  <c r="B5" i="1"/>
  <c r="A5" i="1"/>
  <c r="A4" i="1"/>
  <c r="K28" i="1" l="1"/>
  <c r="G44" i="1"/>
  <c r="AG130" i="1"/>
  <c r="AG142" i="1"/>
  <c r="AF95" i="1"/>
  <c r="AD95" i="1"/>
  <c r="W44" i="1"/>
  <c r="AE130" i="1"/>
  <c r="AC28" i="1"/>
  <c r="AI4" i="1" s="1"/>
  <c r="AF4" i="1"/>
  <c r="AD4" i="1"/>
  <c r="AH29" i="1"/>
  <c r="AG45" i="1"/>
  <c r="AE60" i="1"/>
  <c r="AH79" i="1"/>
  <c r="G28" i="1"/>
  <c r="AF29" i="1"/>
  <c r="AD29" i="1"/>
  <c r="S28" i="1"/>
  <c r="AC61" i="1"/>
  <c r="L76" i="1"/>
  <c r="M74" i="1"/>
  <c r="M76" i="1" s="1"/>
  <c r="AG140" i="1"/>
  <c r="AE140" i="1"/>
  <c r="G48" i="1"/>
  <c r="I30" i="1"/>
  <c r="I44" i="1" s="1"/>
  <c r="Q30" i="1"/>
  <c r="Q44" i="1" s="1"/>
  <c r="Y30" i="1"/>
  <c r="Y44" i="1" s="1"/>
  <c r="O53" i="1"/>
  <c r="AE53" i="1" s="1"/>
  <c r="AD54" i="1"/>
  <c r="J66" i="1"/>
  <c r="AF62" i="1" s="1"/>
  <c r="X72" i="1"/>
  <c r="AH69" i="1" s="1"/>
  <c r="AB76" i="1"/>
  <c r="AC74" i="1"/>
  <c r="AC76" i="1" s="1"/>
  <c r="AI73" i="1" s="1"/>
  <c r="AF79" i="1"/>
  <c r="AD79" i="1"/>
  <c r="P90" i="1"/>
  <c r="Q84" i="1"/>
  <c r="Q90" i="1" s="1"/>
  <c r="I129" i="1"/>
  <c r="AG99" i="1" s="1"/>
  <c r="Q129" i="1"/>
  <c r="Y129" i="1"/>
  <c r="AE163" i="1"/>
  <c r="AE51" i="1"/>
  <c r="AE55" i="1"/>
  <c r="AD59" i="1"/>
  <c r="AA46" i="1"/>
  <c r="AI45" i="1" s="1"/>
  <c r="I63" i="1"/>
  <c r="I66" i="1" s="1"/>
  <c r="AG62" i="1" s="1"/>
  <c r="AF45" i="1"/>
  <c r="F61" i="1"/>
  <c r="AD50" i="1"/>
  <c r="N61" i="1"/>
  <c r="AG67" i="1"/>
  <c r="I72" i="1"/>
  <c r="AE69" i="1" s="1"/>
  <c r="Q72" i="1"/>
  <c r="AG79" i="1"/>
  <c r="AE79" i="1"/>
  <c r="N150" i="1"/>
  <c r="AD45" i="1"/>
  <c r="K30" i="1"/>
  <c r="K44" i="1" s="1"/>
  <c r="S30" i="1"/>
  <c r="S44" i="1" s="1"/>
  <c r="AA30" i="1"/>
  <c r="AA44" i="1" s="1"/>
  <c r="G61" i="1"/>
  <c r="O61" i="1"/>
  <c r="W61" i="1"/>
  <c r="AB66" i="1"/>
  <c r="AH62" i="1" s="1"/>
  <c r="AC64" i="1"/>
  <c r="AC66" i="1" s="1"/>
  <c r="F76" i="1"/>
  <c r="G74" i="1"/>
  <c r="G76" i="1" s="1"/>
  <c r="S76" i="1"/>
  <c r="AH95" i="1"/>
  <c r="K129" i="1"/>
  <c r="S129" i="1"/>
  <c r="AA129" i="1"/>
  <c r="AI130" i="1"/>
  <c r="AA150" i="1"/>
  <c r="AE142" i="1" s="1"/>
  <c r="X155" i="1"/>
  <c r="AH151" i="1" s="1"/>
  <c r="AE57" i="1"/>
  <c r="AD47" i="1"/>
  <c r="H61" i="1"/>
  <c r="P61" i="1"/>
  <c r="X61" i="1"/>
  <c r="AE58" i="1"/>
  <c r="AA68" i="1"/>
  <c r="AI67" i="1" s="1"/>
  <c r="T76" i="1"/>
  <c r="U74" i="1"/>
  <c r="U76" i="1" s="1"/>
  <c r="F90" i="1"/>
  <c r="G84" i="1"/>
  <c r="G90" i="1" s="1"/>
  <c r="V90" i="1"/>
  <c r="W84" i="1"/>
  <c r="W90" i="1" s="1"/>
  <c r="L129" i="1"/>
  <c r="T129" i="1"/>
  <c r="AB129" i="1"/>
  <c r="AH99" i="1" s="1"/>
  <c r="AD130" i="1"/>
  <c r="AF130" i="1"/>
  <c r="F150" i="1"/>
  <c r="AB150" i="1"/>
  <c r="AF163" i="1"/>
  <c r="AD163" i="1"/>
  <c r="N76" i="1"/>
  <c r="O74" i="1"/>
  <c r="O76" i="1" s="1"/>
  <c r="N90" i="1"/>
  <c r="O84" i="1"/>
  <c r="O90" i="1" s="1"/>
  <c r="AG91" i="1"/>
  <c r="AE91" i="1"/>
  <c r="V150" i="1"/>
  <c r="M30" i="1"/>
  <c r="M44" i="1" s="1"/>
  <c r="U30" i="1"/>
  <c r="U44" i="1" s="1"/>
  <c r="AC30" i="1"/>
  <c r="AC44" i="1" s="1"/>
  <c r="I61" i="1"/>
  <c r="Q61" i="1"/>
  <c r="Y61" i="1"/>
  <c r="AI49" i="1" s="1"/>
  <c r="AD56" i="1"/>
  <c r="V76" i="1"/>
  <c r="W74" i="1"/>
  <c r="W76" i="1" s="1"/>
  <c r="AE77" i="1"/>
  <c r="AI77" i="1"/>
  <c r="H90" i="1"/>
  <c r="I84" i="1"/>
  <c r="I90" i="1" s="1"/>
  <c r="X90" i="1"/>
  <c r="AH83" i="1" s="1"/>
  <c r="Y84" i="1"/>
  <c r="Y90" i="1" s="1"/>
  <c r="AG95" i="1"/>
  <c r="AE95" i="1"/>
  <c r="M129" i="1"/>
  <c r="U129" i="1"/>
  <c r="AC129" i="1"/>
  <c r="P155" i="1"/>
  <c r="AD151" i="1" s="1"/>
  <c r="AD69" i="1"/>
  <c r="J61" i="1"/>
  <c r="R61" i="1"/>
  <c r="Z61" i="1"/>
  <c r="AD51" i="1"/>
  <c r="AE56" i="1"/>
  <c r="AE59" i="1"/>
  <c r="Y63" i="1"/>
  <c r="Y66" i="1" s="1"/>
  <c r="M72" i="1"/>
  <c r="AG69" i="1" s="1"/>
  <c r="U72" i="1"/>
  <c r="AC72" i="1"/>
  <c r="AI69" i="1" s="1"/>
  <c r="J72" i="1"/>
  <c r="AF69" i="1" s="1"/>
  <c r="K76" i="1"/>
  <c r="J90" i="1"/>
  <c r="Z90" i="1"/>
  <c r="AE93" i="1"/>
  <c r="AG93" i="1"/>
  <c r="F129" i="1"/>
  <c r="N129" i="1"/>
  <c r="V129" i="1"/>
  <c r="AH130" i="1"/>
  <c r="AE138" i="1"/>
  <c r="AG138" i="1"/>
  <c r="T150" i="1"/>
  <c r="AG151" i="1"/>
  <c r="H76" i="1"/>
  <c r="P76" i="1"/>
  <c r="X76" i="1"/>
  <c r="AD58" i="1"/>
  <c r="J76" i="1"/>
  <c r="R76" i="1"/>
  <c r="Z76" i="1"/>
  <c r="J150" i="1"/>
  <c r="R150" i="1"/>
  <c r="Z150" i="1"/>
  <c r="AH142" i="1" s="1"/>
  <c r="AE50" i="1"/>
  <c r="AD57" i="1"/>
  <c r="K63" i="1"/>
  <c r="K66" i="1" s="1"/>
  <c r="S63" i="1"/>
  <c r="S66" i="1" s="1"/>
  <c r="AA63" i="1"/>
  <c r="AA66" i="1" s="1"/>
  <c r="K84" i="1"/>
  <c r="K90" i="1" s="1"/>
  <c r="S84" i="1"/>
  <c r="S90" i="1" s="1"/>
  <c r="AA84" i="1"/>
  <c r="AA90" i="1" s="1"/>
  <c r="AD55" i="1"/>
  <c r="I152" i="1"/>
  <c r="I155" i="1" s="1"/>
  <c r="AE151" i="1" s="1"/>
  <c r="Q152" i="1"/>
  <c r="Q155" i="1" s="1"/>
  <c r="Y152" i="1"/>
  <c r="Y155" i="1" s="1"/>
  <c r="AI151" i="1" s="1"/>
  <c r="M84" i="1"/>
  <c r="M90" i="1" s="1"/>
  <c r="U84" i="1"/>
  <c r="U90" i="1" s="1"/>
  <c r="AC84" i="1"/>
  <c r="AC90" i="1" s="1"/>
  <c r="AI62" i="1" l="1"/>
  <c r="AD142" i="1"/>
  <c r="AF142" i="1"/>
  <c r="AE83" i="1"/>
  <c r="AG83" i="1"/>
  <c r="AI142" i="1"/>
  <c r="AE45" i="1"/>
  <c r="AF83" i="1"/>
  <c r="AD83" i="1"/>
  <c r="AG49" i="1"/>
  <c r="AE49" i="1"/>
  <c r="AD49" i="1"/>
  <c r="AF49" i="1"/>
  <c r="AF157" i="1" s="1"/>
  <c r="AI99" i="1"/>
  <c r="AF151" i="1"/>
  <c r="AG29" i="1"/>
  <c r="AE29" i="1"/>
  <c r="AH73" i="1"/>
  <c r="AE47" i="1"/>
  <c r="AG47" i="1"/>
  <c r="AD62" i="1"/>
  <c r="AG73" i="1"/>
  <c r="AE73" i="1"/>
  <c r="AE4" i="1"/>
  <c r="AG4" i="1"/>
  <c r="AE67" i="1"/>
  <c r="AD73" i="1"/>
  <c r="AF73" i="1"/>
  <c r="AE62" i="1"/>
  <c r="AF99" i="1"/>
  <c r="AD99" i="1"/>
  <c r="AI83" i="1"/>
  <c r="AE99" i="1"/>
  <c r="AH49" i="1"/>
  <c r="AH157" i="1" s="1"/>
  <c r="AI29" i="1"/>
  <c r="AF168" i="1" l="1"/>
  <c r="AG157" i="1"/>
  <c r="AG168" i="1"/>
  <c r="AH168" i="1"/>
  <c r="AI157" i="1"/>
  <c r="AI168" i="1" s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<sst xmlns="http://schemas.openxmlformats.org/spreadsheetml/2006/main" count="108" uniqueCount="47">
  <si>
    <t>การคำนวณหน่วยการใช้ของแต่ละอาคาร</t>
  </si>
  <si>
    <t>ลำดับ</t>
  </si>
  <si>
    <t>ชื่ออาคาร</t>
  </si>
  <si>
    <t>หมาย</t>
  </si>
  <si>
    <t>CT</t>
  </si>
  <si>
    <t>หมายเลข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</si>
  <si>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</si>
  <si>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</si>
  <si>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</si>
  <si>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</si>
  <si>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</si>
  <si>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มิถุนายน 64</t>
  </si>
  <si>
    <t>กรกฏาคม 64</t>
  </si>
  <si>
    <t>สิงหาคม 64</t>
  </si>
  <si>
    <t>กันยายน 64</t>
  </si>
  <si>
    <t>ตุลาคม 64</t>
  </si>
  <si>
    <t>พฤศจิกายน 64</t>
  </si>
  <si>
    <t>ธันวาคม 64</t>
  </si>
  <si>
    <t>ผลรวมแต่ละหน่วยงาน/ปี</t>
  </si>
  <si>
    <t>ม.ค.-ก.ย. 64</t>
  </si>
  <si>
    <t>ต.ค.-ธ.ค. 64</t>
  </si>
  <si>
    <t>เหตุ</t>
  </si>
  <si>
    <t>มิเตอร์</t>
  </si>
  <si>
    <t>kWh</t>
  </si>
  <si>
    <t>3.46/บาท</t>
  </si>
  <si>
    <t>3.64/บาท</t>
  </si>
  <si>
    <t>3.80/บาท</t>
  </si>
  <si>
    <t>3.62/บาท</t>
  </si>
  <si>
    <t>3.73/บาท</t>
  </si>
  <si>
    <t>3.81/บาท</t>
  </si>
  <si>
    <t>3.76/บาท</t>
  </si>
  <si>
    <t>3.72/บาท</t>
  </si>
  <si>
    <t>3.67/บาท</t>
  </si>
  <si>
    <t>3.75/บาท</t>
  </si>
  <si>
    <t>3.56/บาท</t>
  </si>
  <si>
    <t>บาท</t>
  </si>
  <si>
    <t>รวม</t>
  </si>
  <si>
    <t>รื้อถอน</t>
  </si>
  <si>
    <t>ยังไม่เปิด</t>
  </si>
  <si>
    <t>บ้านพักและแฟลต ข้าราชการ</t>
  </si>
  <si>
    <t>ร้านค้าภายในมหาวิทยาลัย</t>
  </si>
  <si>
    <t>อาคารสมาคมศิษย์เก่า</t>
  </si>
  <si>
    <t>ปิด</t>
  </si>
  <si>
    <t>อาคารสมาคมศิษย์เก่า (ปั๊มน้ำ)</t>
  </si>
  <si>
    <t>ยังไม่ได้ติดตั้ง</t>
  </si>
  <si>
    <t>อาคารเรือนพักสมาคมศิษย์เก่า 1</t>
  </si>
  <si>
    <t>อาคารเรือนพักสมาคมศิษย์เก่า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</si>
</sst>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sz val="10"/>
      <name val="Arial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FF0000"/>
      <name val="AngsanaUPC"/>
      <family val="1"/>
    </font>
    <font>
      <b/>
      <sz val="14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color rgb="FFCC00FF"/>
      <name val="AngsanaUPC"/>
      <family val="1"/>
    </font>
    <font>
      <b/>
      <sz val="14"/>
      <color indexed="10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color theme="1"/>
      <name val="AngsanaUPC"/>
      <family val="1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17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shrinkToFit="1"/>
    </xf>
    <xf numFmtId="0" fontId="4" fillId="0" borderId="0" xfId="1" applyFont="1" applyAlignment="1">
      <alignment horizont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4" fontId="5" fillId="0" borderId="0" xfId="1" applyNumberFormat="1" applyFont="1"/>
    <xf numFmtId="4" fontId="6" fillId="0" borderId="0" xfId="1" applyNumberFormat="1" applyFont="1" applyAlignment="1">
      <alignment horizontal="center"/>
    </xf>
    <xf numFmtId="0" fontId="7" fillId="0" borderId="0" xfId="1" applyFont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 shrinkToFit="1"/>
    </xf>
    <xf numFmtId="0" fontId="6" fillId="0" borderId="2" xfId="1" applyFont="1" applyBorder="1" applyAlignment="1">
      <alignment horizontal="center" shrinkToFit="1"/>
    </xf>
    <xf numFmtId="17" fontId="9" fillId="0" borderId="3" xfId="1" quotePrefix="1" applyNumberFormat="1" applyFont="1" applyBorder="1" applyAlignment="1">
      <alignment horizontal="centerContinuous"/>
    </xf>
    <xf numFmtId="0" fontId="10" fillId="0" borderId="4" xfId="1" applyFont="1" applyBorder="1" applyAlignment="1">
      <alignment horizontal="centerContinuous"/>
    </xf>
    <xf numFmtId="0" fontId="9" fillId="0" borderId="4" xfId="1" quotePrefix="1" applyFont="1" applyBorder="1" applyAlignment="1">
      <alignment horizontal="centerContinuous"/>
    </xf>
    <xf numFmtId="0" fontId="9" fillId="0" borderId="5" xfId="1" applyFont="1" applyBorder="1" applyAlignment="1">
      <alignment horizontal="centerContinuous"/>
    </xf>
    <xf numFmtId="0" fontId="9" fillId="0" borderId="4" xfId="1" applyFont="1" applyBorder="1" applyAlignment="1">
      <alignment horizontal="centerContinuous"/>
    </xf>
    <xf numFmtId="0" fontId="9" fillId="0" borderId="3" xfId="1" quotePrefix="1" applyFont="1" applyBorder="1" applyAlignment="1">
      <alignment horizontal="centerContinuous"/>
    </xf>
    <xf numFmtId="17" fontId="9" fillId="0" borderId="6" xfId="1" quotePrefix="1" applyNumberFormat="1" applyFont="1" applyBorder="1" applyAlignment="1">
      <alignment horizontal="centerContinuous"/>
    </xf>
    <xf numFmtId="17" fontId="9" fillId="0" borderId="4" xfId="1" quotePrefix="1" applyNumberFormat="1" applyFont="1" applyBorder="1" applyAlignment="1">
      <alignment horizontal="centerContinuous"/>
    </xf>
    <xf numFmtId="0" fontId="10" fillId="0" borderId="5" xfId="1" applyFont="1" applyBorder="1" applyAlignment="1">
      <alignment horizontal="centerContinuous"/>
    </xf>
    <xf numFmtId="17" fontId="9" fillId="0" borderId="5" xfId="1" quotePrefix="1" applyNumberFormat="1" applyFont="1" applyBorder="1" applyAlignment="1">
      <alignment horizontal="centerContinuous"/>
    </xf>
    <xf numFmtId="0" fontId="8" fillId="0" borderId="7" xfId="1" applyFont="1" applyBorder="1"/>
    <xf numFmtId="2" fontId="8" fillId="0" borderId="7" xfId="1" applyNumberFormat="1" applyFont="1" applyBorder="1" applyAlignment="1">
      <alignment shrinkToFit="1"/>
    </xf>
    <xf numFmtId="0" fontId="6" fillId="0" borderId="7" xfId="1" applyFont="1" applyBorder="1" applyAlignment="1">
      <alignment horizontal="center" shrinkToFit="1"/>
    </xf>
    <xf numFmtId="0" fontId="8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8" fillId="0" borderId="6" xfId="1" applyFont="1" applyBorder="1" applyAlignment="1">
      <alignment horizontal="left"/>
    </xf>
    <xf numFmtId="2" fontId="8" fillId="0" borderId="3" xfId="1" applyNumberFormat="1" applyFont="1" applyBorder="1" applyAlignment="1">
      <alignment shrinkToFit="1"/>
    </xf>
    <xf numFmtId="0" fontId="6" fillId="0" borderId="3" xfId="1" applyFont="1" applyBorder="1" applyAlignment="1">
      <alignment horizontal="center" shrinkToFit="1"/>
    </xf>
    <xf numFmtId="0" fontId="3" fillId="0" borderId="4" xfId="1" applyFont="1" applyBorder="1"/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0" fontId="5" fillId="0" borderId="2" xfId="1" applyFont="1" applyBorder="1"/>
    <xf numFmtId="4" fontId="12" fillId="2" borderId="4" xfId="1" applyNumberFormat="1" applyFont="1" applyFill="1" applyBorder="1"/>
    <xf numFmtId="4" fontId="9" fillId="2" borderId="5" xfId="1" applyNumberFormat="1" applyFont="1" applyFill="1" applyBorder="1" applyAlignment="1">
      <alignment horizontal="center"/>
    </xf>
    <xf numFmtId="4" fontId="12" fillId="2" borderId="5" xfId="1" applyNumberFormat="1" applyFont="1" applyFill="1" applyBorder="1"/>
    <xf numFmtId="0" fontId="8" fillId="0" borderId="6" xfId="1" applyFont="1" applyBorder="1" applyAlignment="1">
      <alignment horizontal="center"/>
    </xf>
    <xf numFmtId="2" fontId="8" fillId="0" borderId="6" xfId="1" applyNumberFormat="1" applyFont="1" applyBorder="1" applyAlignment="1">
      <alignment horizontal="center" shrinkToFit="1"/>
    </xf>
    <xf numFmtId="0" fontId="8" fillId="0" borderId="5" xfId="1" applyFont="1" applyBorder="1" applyAlignment="1">
      <alignment horizontal="center"/>
    </xf>
    <xf numFmtId="4" fontId="11" fillId="0" borderId="4" xfId="1" applyNumberFormat="1" applyFont="1" applyBorder="1" applyAlignment="1">
      <alignment horizontal="center"/>
    </xf>
    <xf numFmtId="4" fontId="6" fillId="0" borderId="5" xfId="1" applyNumberFormat="1" applyFont="1" applyBorder="1" applyAlignment="1">
      <alignment horizontal="center"/>
    </xf>
    <xf numFmtId="4" fontId="11" fillId="0" borderId="5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4" fontId="3" fillId="0" borderId="0" xfId="1" applyNumberFormat="1" applyFont="1"/>
    <xf numFmtId="0" fontId="8" fillId="3" borderId="6" xfId="1" applyFont="1" applyFill="1" applyBorder="1" applyAlignment="1">
      <alignment horizontal="center"/>
    </xf>
    <xf numFmtId="2" fontId="8" fillId="3" borderId="6" xfId="1" applyNumberFormat="1" applyFont="1" applyFill="1" applyBorder="1" applyAlignment="1">
      <alignment horizontal="center" shrinkToFit="1"/>
    </xf>
    <xf numFmtId="0" fontId="8" fillId="3" borderId="5" xfId="1" applyFont="1" applyFill="1" applyBorder="1" applyAlignment="1">
      <alignment horizontal="center"/>
    </xf>
    <xf numFmtId="4" fontId="11" fillId="3" borderId="4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center"/>
    </xf>
    <xf numFmtId="4" fontId="11" fillId="3" borderId="5" xfId="1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/>
    <xf numFmtId="0" fontId="7" fillId="0" borderId="0" xfId="1" applyFont="1" applyFill="1"/>
    <xf numFmtId="0" fontId="3" fillId="0" borderId="0" xfId="1" applyFont="1" applyFill="1"/>
    <xf numFmtId="0" fontId="8" fillId="2" borderId="6" xfId="1" applyFont="1" applyFill="1" applyBorder="1" applyAlignment="1">
      <alignment horizontal="center"/>
    </xf>
    <xf numFmtId="2" fontId="8" fillId="2" borderId="6" xfId="1" applyNumberFormat="1" applyFont="1" applyFill="1" applyBorder="1" applyAlignment="1">
      <alignment horizontal="center" shrinkToFit="1"/>
    </xf>
    <xf numFmtId="0" fontId="8" fillId="2" borderId="5" xfId="1" applyFont="1" applyFill="1" applyBorder="1" applyAlignment="1">
      <alignment horizontal="center"/>
    </xf>
    <xf numFmtId="4" fontId="11" fillId="2" borderId="4" xfId="1" applyNumberFormat="1" applyFont="1" applyFill="1" applyBorder="1" applyAlignment="1">
      <alignment horizontal="center"/>
    </xf>
    <xf numFmtId="4" fontId="6" fillId="2" borderId="5" xfId="1" applyNumberFormat="1" applyFont="1" applyFill="1" applyBorder="1" applyAlignment="1">
      <alignment horizontal="center"/>
    </xf>
    <xf numFmtId="4" fontId="11" fillId="2" borderId="5" xfId="1" applyNumberFormat="1" applyFont="1" applyFill="1" applyBorder="1" applyAlignment="1">
      <alignment horizontal="center"/>
    </xf>
    <xf numFmtId="4" fontId="11" fillId="4" borderId="4" xfId="1" applyNumberFormat="1" applyFont="1" applyFill="1" applyBorder="1" applyAlignment="1">
      <alignment horizontal="center"/>
    </xf>
    <xf numFmtId="4" fontId="6" fillId="4" borderId="5" xfId="1" applyNumberFormat="1" applyFont="1" applyFill="1" applyBorder="1" applyAlignment="1">
      <alignment horizontal="center"/>
    </xf>
    <xf numFmtId="4" fontId="11" fillId="4" borderId="5" xfId="1" applyNumberFormat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Continuous"/>
    </xf>
    <xf numFmtId="2" fontId="9" fillId="2" borderId="3" xfId="1" applyNumberFormat="1" applyFont="1" applyFill="1" applyBorder="1" applyAlignment="1">
      <alignment horizontal="centerContinuous" shrinkToFit="1"/>
    </xf>
    <xf numFmtId="0" fontId="9" fillId="2" borderId="3" xfId="1" applyFont="1" applyFill="1" applyBorder="1" applyAlignment="1">
      <alignment horizontal="centerContinuous"/>
    </xf>
    <xf numFmtId="0" fontId="9" fillId="2" borderId="4" xfId="1" applyFont="1" applyFill="1" applyBorder="1" applyAlignment="1">
      <alignment horizontal="centerContinuous"/>
    </xf>
    <xf numFmtId="4" fontId="12" fillId="2" borderId="4" xfId="1" applyNumberFormat="1" applyFont="1" applyFill="1" applyBorder="1" applyAlignment="1">
      <alignment horizontal="center"/>
    </xf>
    <xf numFmtId="4" fontId="13" fillId="2" borderId="5" xfId="1" applyNumberFormat="1" applyFont="1" applyFill="1" applyBorder="1" applyAlignment="1">
      <alignment horizontal="center"/>
    </xf>
    <xf numFmtId="4" fontId="12" fillId="2" borderId="5" xfId="1" applyNumberFormat="1" applyFont="1" applyFill="1" applyBorder="1" applyAlignment="1">
      <alignment horizontal="center"/>
    </xf>
    <xf numFmtId="2" fontId="8" fillId="0" borderId="11" xfId="1" applyNumberFormat="1" applyFont="1" applyBorder="1" applyAlignment="1">
      <alignment shrinkToFit="1"/>
    </xf>
    <xf numFmtId="0" fontId="6" fillId="0" borderId="11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11" fillId="0" borderId="11" xfId="1" applyFont="1" applyBorder="1" applyAlignment="1">
      <alignment horizontal="center" shrinkToFit="1"/>
    </xf>
    <xf numFmtId="0" fontId="11" fillId="0" borderId="12" xfId="1" applyFont="1" applyBorder="1" applyAlignment="1">
      <alignment horizontal="center" shrinkToFit="1"/>
    </xf>
    <xf numFmtId="0" fontId="6" fillId="0" borderId="4" xfId="1" applyFont="1" applyBorder="1" applyAlignment="1">
      <alignment horizontal="center" shrinkToFit="1"/>
    </xf>
    <xf numFmtId="0" fontId="14" fillId="0" borderId="0" xfId="1" applyFont="1"/>
    <xf numFmtId="0" fontId="8" fillId="5" borderId="6" xfId="1" applyFont="1" applyFill="1" applyBorder="1" applyAlignment="1">
      <alignment horizontal="center"/>
    </xf>
    <xf numFmtId="2" fontId="8" fillId="5" borderId="6" xfId="1" applyNumberFormat="1" applyFont="1" applyFill="1" applyBorder="1" applyAlignment="1">
      <alignment horizontal="center" shrinkToFit="1"/>
    </xf>
    <xf numFmtId="0" fontId="8" fillId="5" borderId="5" xfId="1" applyFont="1" applyFill="1" applyBorder="1" applyAlignment="1">
      <alignment horizontal="center"/>
    </xf>
    <xf numFmtId="4" fontId="11" fillId="5" borderId="4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11" fillId="5" borderId="5" xfId="1" applyNumberFormat="1" applyFont="1" applyFill="1" applyBorder="1" applyAlignment="1">
      <alignment horizontal="center"/>
    </xf>
    <xf numFmtId="4" fontId="12" fillId="6" borderId="4" xfId="1" applyNumberFormat="1" applyFont="1" applyFill="1" applyBorder="1"/>
    <xf numFmtId="4" fontId="9" fillId="6" borderId="5" xfId="1" applyNumberFormat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2" fontId="8" fillId="0" borderId="6" xfId="1" applyNumberFormat="1" applyFont="1" applyFill="1" applyBorder="1" applyAlignment="1">
      <alignment horizontal="center" shrinkToFit="1"/>
    </xf>
    <xf numFmtId="0" fontId="8" fillId="0" borderId="5" xfId="1" applyFont="1" applyFill="1" applyBorder="1" applyAlignment="1">
      <alignment horizontal="center"/>
    </xf>
    <xf numFmtId="4" fontId="11" fillId="0" borderId="4" xfId="1" applyNumberFormat="1" applyFont="1" applyFill="1" applyBorder="1" applyAlignment="1">
      <alignment horizontal="center"/>
    </xf>
    <xf numFmtId="4" fontId="6" fillId="0" borderId="5" xfId="1" applyNumberFormat="1" applyFont="1" applyFill="1" applyBorder="1" applyAlignment="1">
      <alignment horizontal="center"/>
    </xf>
    <xf numFmtId="4" fontId="11" fillId="0" borderId="5" xfId="1" applyNumberFormat="1" applyFont="1" applyFill="1" applyBorder="1" applyAlignment="1">
      <alignment horizontal="center" shrinkToFit="1"/>
    </xf>
    <xf numFmtId="4" fontId="9" fillId="0" borderId="5" xfId="1" applyNumberFormat="1" applyFont="1" applyFill="1" applyBorder="1" applyAlignment="1">
      <alignment horizontal="center" shrinkToFit="1"/>
    </xf>
    <xf numFmtId="4" fontId="11" fillId="0" borderId="5" xfId="1" applyNumberFormat="1" applyFont="1" applyFill="1" applyBorder="1" applyAlignment="1">
      <alignment horizontal="center"/>
    </xf>
    <xf numFmtId="4" fontId="15" fillId="0" borderId="0" xfId="1" applyNumberFormat="1" applyFont="1" applyBorder="1" applyAlignment="1">
      <alignment horizontal="center"/>
    </xf>
    <xf numFmtId="4" fontId="14" fillId="0" borderId="0" xfId="1" applyNumberFormat="1" applyFont="1"/>
    <xf numFmtId="0" fontId="15" fillId="0" borderId="0" xfId="1" applyFont="1"/>
    <xf numFmtId="2" fontId="8" fillId="0" borderId="6" xfId="1" applyNumberFormat="1" applyFont="1" applyBorder="1" applyAlignment="1">
      <alignment horizontal="left" shrinkToFit="1"/>
    </xf>
    <xf numFmtId="4" fontId="11" fillId="0" borderId="4" xfId="1" applyNumberFormat="1" applyFont="1" applyBorder="1" applyAlignment="1">
      <alignment horizontal="center" vertical="top" shrinkToFit="1"/>
    </xf>
    <xf numFmtId="4" fontId="9" fillId="0" borderId="4" xfId="1" applyNumberFormat="1" applyFont="1" applyBorder="1" applyAlignment="1">
      <alignment horizontal="center" vertical="top" shrinkToFit="1"/>
    </xf>
    <xf numFmtId="4" fontId="11" fillId="0" borderId="4" xfId="1" applyNumberFormat="1" applyFont="1" applyBorder="1" applyAlignment="1">
      <alignment horizontal="center" shrinkToFit="1"/>
    </xf>
    <xf numFmtId="4" fontId="9" fillId="0" borderId="4" xfId="1" applyNumberFormat="1" applyFont="1" applyBorder="1" applyAlignment="1">
      <alignment horizontal="center" shrinkToFit="1"/>
    </xf>
    <xf numFmtId="4" fontId="9" fillId="0" borderId="5" xfId="1" applyNumberFormat="1" applyFont="1" applyBorder="1" applyAlignment="1">
      <alignment horizontal="center" shrinkToFit="1"/>
    </xf>
    <xf numFmtId="4" fontId="7" fillId="2" borderId="5" xfId="1" applyNumberFormat="1" applyFont="1" applyFill="1" applyBorder="1"/>
    <xf numFmtId="0" fontId="8" fillId="0" borderId="13" xfId="1" applyFont="1" applyBorder="1" applyAlignment="1">
      <alignment horizontal="center"/>
    </xf>
    <xf numFmtId="0" fontId="3" fillId="0" borderId="14" xfId="1" applyFont="1" applyBorder="1"/>
    <xf numFmtId="0" fontId="6" fillId="0" borderId="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3" xfId="1" applyFont="1" applyBorder="1"/>
    <xf numFmtId="0" fontId="8" fillId="0" borderId="6" xfId="0" applyFont="1" applyFill="1" applyBorder="1" applyAlignment="1">
      <alignment horizontal="left"/>
    </xf>
    <xf numFmtId="2" fontId="8" fillId="0" borderId="3" xfId="0" applyNumberFormat="1" applyFont="1" applyFill="1" applyBorder="1" applyAlignment="1">
      <alignment shrinkToFit="1"/>
    </xf>
    <xf numFmtId="0" fontId="9" fillId="0" borderId="3" xfId="0" applyFont="1" applyFill="1" applyBorder="1" applyAlignment="1">
      <alignment horizontal="center" shrinkToFit="1"/>
    </xf>
    <xf numFmtId="0" fontId="16" fillId="0" borderId="4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0" fontId="17" fillId="0" borderId="0" xfId="0" applyFont="1" applyFill="1"/>
    <xf numFmtId="0" fontId="8" fillId="2" borderId="5" xfId="0" applyFont="1" applyFill="1" applyBorder="1" applyAlignment="1">
      <alignment horizontal="center"/>
    </xf>
    <xf numFmtId="2" fontId="8" fillId="2" borderId="6" xfId="0" applyNumberFormat="1" applyFont="1" applyFill="1" applyBorder="1" applyAlignment="1">
      <alignment horizontal="left" shrinkToFit="1"/>
    </xf>
    <xf numFmtId="0" fontId="9" fillId="2" borderId="6" xfId="0" applyFont="1" applyFill="1" applyBorder="1" applyAlignment="1">
      <alignment horizontal="center" shrinkToFit="1"/>
    </xf>
    <xf numFmtId="0" fontId="9" fillId="2" borderId="3" xfId="0" applyFont="1" applyFill="1" applyBorder="1" applyAlignment="1">
      <alignment horizontal="center" shrinkToFit="1"/>
    </xf>
    <xf numFmtId="0" fontId="16" fillId="2" borderId="4" xfId="0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8" fillId="0" borderId="13" xfId="0" applyFont="1" applyFill="1" applyBorder="1" applyAlignment="1">
      <alignment horizontal="left"/>
    </xf>
    <xf numFmtId="2" fontId="3" fillId="0" borderId="0" xfId="0" applyNumberFormat="1" applyFont="1" applyFill="1" applyAlignment="1">
      <alignment shrinkToFit="1"/>
    </xf>
    <xf numFmtId="0" fontId="4" fillId="0" borderId="0" xfId="0" applyFont="1" applyFill="1" applyAlignment="1">
      <alignment horizontal="center" shrinkToFit="1"/>
    </xf>
    <xf numFmtId="0" fontId="3" fillId="0" borderId="14" xfId="0" applyFont="1" applyFill="1" applyBorder="1"/>
    <xf numFmtId="0" fontId="5" fillId="0" borderId="0" xfId="0" applyFont="1" applyFill="1"/>
    <xf numFmtId="0" fontId="9" fillId="0" borderId="14" xfId="0" applyFont="1" applyFill="1" applyBorder="1" applyAlignment="1">
      <alignment horizontal="center"/>
    </xf>
    <xf numFmtId="0" fontId="5" fillId="0" borderId="0" xfId="0" applyFont="1"/>
    <xf numFmtId="0" fontId="9" fillId="0" borderId="14" xfId="0" applyFont="1" applyBorder="1" applyAlignment="1">
      <alignment horizontal="center"/>
    </xf>
    <xf numFmtId="0" fontId="5" fillId="0" borderId="13" xfId="0" applyFont="1" applyBorder="1"/>
    <xf numFmtId="0" fontId="3" fillId="0" borderId="0" xfId="0" applyFont="1" applyFill="1"/>
    <xf numFmtId="0" fontId="8" fillId="0" borderId="5" xfId="0" applyFont="1" applyFill="1" applyBorder="1" applyAlignment="1">
      <alignment horizontal="center"/>
    </xf>
    <xf numFmtId="2" fontId="8" fillId="7" borderId="3" xfId="0" applyNumberFormat="1" applyFont="1" applyFill="1" applyBorder="1" applyAlignment="1">
      <alignment horizontal="left" shrinkToFit="1"/>
    </xf>
    <xf numFmtId="0" fontId="9" fillId="0" borderId="6" xfId="0" applyFont="1" applyFill="1" applyBorder="1" applyAlignment="1">
      <alignment horizontal="center" shrinkToFit="1"/>
    </xf>
    <xf numFmtId="0" fontId="18" fillId="0" borderId="5" xfId="0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4" fontId="11" fillId="0" borderId="4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 shrinkToFit="1"/>
    </xf>
    <xf numFmtId="4" fontId="9" fillId="0" borderId="5" xfId="0" quotePrefix="1" applyNumberFormat="1" applyFont="1" applyFill="1" applyBorder="1" applyAlignment="1">
      <alignment horizontal="center" shrinkToFit="1"/>
    </xf>
    <xf numFmtId="0" fontId="9" fillId="2" borderId="6" xfId="0" applyFont="1" applyFill="1" applyBorder="1" applyAlignment="1">
      <alignment horizontal="centerContinuous"/>
    </xf>
    <xf numFmtId="2" fontId="3" fillId="2" borderId="3" xfId="0" applyNumberFormat="1" applyFont="1" applyFill="1" applyBorder="1" applyAlignment="1">
      <alignment horizontal="centerContinuous" shrinkToFit="1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4" fontId="11" fillId="2" borderId="5" xfId="0" applyNumberFormat="1" applyFont="1" applyFill="1" applyBorder="1" applyAlignment="1">
      <alignment horizontal="center" shrinkToFit="1"/>
    </xf>
    <xf numFmtId="4" fontId="9" fillId="2" borderId="5" xfId="0" applyNumberFormat="1" applyFont="1" applyFill="1" applyBorder="1" applyAlignment="1">
      <alignment horizontal="center" shrinkToFit="1"/>
    </xf>
    <xf numFmtId="4" fontId="11" fillId="2" borderId="4" xfId="0" applyNumberFormat="1" applyFont="1" applyFill="1" applyBorder="1" applyAlignment="1">
      <alignment horizontal="center" shrinkToFit="1"/>
    </xf>
    <xf numFmtId="4" fontId="7" fillId="2" borderId="5" xfId="0" applyNumberFormat="1" applyFont="1" applyFill="1" applyBorder="1"/>
    <xf numFmtId="0" fontId="8" fillId="0" borderId="0" xfId="1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64/&#3592;&#3604;&#3617;&#3636;&#3648;&#3605;&#3629;&#3619;&#3660;_&#3619;&#3657;&#3634;&#3609;&#3588;&#3657;&#3634;6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3 "/>
      <sheetName val="มกราคม 64"/>
      <sheetName val="กุมภาพันธ์ 64"/>
      <sheetName val="มีนาคม 64"/>
      <sheetName val="เมษายน 64"/>
      <sheetName val="พฤษภาคม 64"/>
      <sheetName val="มิถุนายน 64"/>
      <sheetName val="กรกฏาคม 64"/>
      <sheetName val="สิงหาคม 64"/>
      <sheetName val="กันยายน 64"/>
      <sheetName val="ตุลาคม 64"/>
      <sheetName val="พฤศจิกายน 64"/>
      <sheetName val="ธันวาคม 64"/>
      <sheetName val="คำนวณหน่วย"/>
      <sheetName val="ค่าไฟฟ้า-25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C5">
            <v>0</v>
          </cell>
          <cell r="D5">
            <v>60</v>
          </cell>
          <cell r="E5">
            <v>8419187</v>
          </cell>
          <cell r="L5">
            <v>1320</v>
          </cell>
          <cell r="M5">
            <v>4567.2</v>
          </cell>
          <cell r="P5">
            <v>1980</v>
          </cell>
          <cell r="Q5">
            <v>7207.2</v>
          </cell>
          <cell r="T5">
            <v>3180</v>
          </cell>
          <cell r="U5">
            <v>12084</v>
          </cell>
          <cell r="X5">
            <v>2340</v>
          </cell>
          <cell r="Y5">
            <v>8470.8000000000011</v>
          </cell>
          <cell r="AB5">
            <v>3660</v>
          </cell>
          <cell r="AC5">
            <v>13651.8</v>
          </cell>
          <cell r="AF5">
            <v>3840</v>
          </cell>
          <cell r="AG5">
            <v>14630.4</v>
          </cell>
          <cell r="AJ5">
            <v>2760</v>
          </cell>
          <cell r="AK5">
            <v>10377.599999999999</v>
          </cell>
          <cell r="AN5">
            <v>3060</v>
          </cell>
          <cell r="AO5">
            <v>11383.2</v>
          </cell>
          <cell r="AR5">
            <v>3120</v>
          </cell>
          <cell r="AS5">
            <v>11637.6</v>
          </cell>
          <cell r="AV5">
            <v>4080</v>
          </cell>
          <cell r="AW5">
            <v>14973.6</v>
          </cell>
          <cell r="AZ5">
            <v>4740</v>
          </cell>
          <cell r="BA5">
            <v>17775</v>
          </cell>
          <cell r="BD5">
            <v>3060</v>
          </cell>
          <cell r="BE5">
            <v>10893.6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D6">
            <v>1</v>
          </cell>
          <cell r="E6">
            <v>8419168</v>
          </cell>
          <cell r="L6">
            <v>1</v>
          </cell>
          <cell r="M6">
            <v>3.46</v>
          </cell>
          <cell r="P6">
            <v>11</v>
          </cell>
          <cell r="Q6">
            <v>40.04</v>
          </cell>
          <cell r="T6">
            <v>6</v>
          </cell>
          <cell r="U6">
            <v>22.799999999999997</v>
          </cell>
          <cell r="X6">
            <v>3</v>
          </cell>
          <cell r="Y6">
            <v>10.86</v>
          </cell>
          <cell r="AB6">
            <v>0</v>
          </cell>
          <cell r="AC6">
            <v>0</v>
          </cell>
          <cell r="AF6">
            <v>0</v>
          </cell>
          <cell r="AG6">
            <v>0</v>
          </cell>
          <cell r="AJ6">
            <v>0</v>
          </cell>
          <cell r="AK6">
            <v>0</v>
          </cell>
          <cell r="AN6">
            <v>0</v>
          </cell>
          <cell r="AO6">
            <v>0</v>
          </cell>
          <cell r="AR6">
            <v>4</v>
          </cell>
          <cell r="AS6">
            <v>14.92</v>
          </cell>
          <cell r="AV6">
            <v>4</v>
          </cell>
          <cell r="AW6">
            <v>14.68</v>
          </cell>
          <cell r="AZ6">
            <v>1</v>
          </cell>
          <cell r="BA6">
            <v>3.75</v>
          </cell>
          <cell r="BD6">
            <v>1</v>
          </cell>
          <cell r="BE6">
            <v>3.56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D7">
            <v>1</v>
          </cell>
          <cell r="E7">
            <v>8708273</v>
          </cell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D8">
            <v>1</v>
          </cell>
          <cell r="E8">
            <v>8586262</v>
          </cell>
          <cell r="L8">
            <v>4</v>
          </cell>
          <cell r="M8">
            <v>13.84</v>
          </cell>
          <cell r="P8">
            <v>79</v>
          </cell>
          <cell r="Q8">
            <v>287.56</v>
          </cell>
          <cell r="T8">
            <v>80</v>
          </cell>
          <cell r="U8">
            <v>304</v>
          </cell>
          <cell r="X8">
            <v>16</v>
          </cell>
          <cell r="Y8">
            <v>57.92</v>
          </cell>
          <cell r="AB8">
            <v>0</v>
          </cell>
          <cell r="AC8">
            <v>0</v>
          </cell>
          <cell r="AF8">
            <v>12</v>
          </cell>
          <cell r="AG8">
            <v>45.72</v>
          </cell>
          <cell r="AJ8">
            <v>2</v>
          </cell>
          <cell r="AK8">
            <v>7.52</v>
          </cell>
          <cell r="AN8">
            <v>0</v>
          </cell>
          <cell r="AO8">
            <v>0</v>
          </cell>
          <cell r="AR8">
            <v>25</v>
          </cell>
          <cell r="AS8">
            <v>93.25</v>
          </cell>
          <cell r="AV8">
            <v>39</v>
          </cell>
          <cell r="AW8">
            <v>143.13</v>
          </cell>
          <cell r="AZ8">
            <v>0</v>
          </cell>
          <cell r="BA8">
            <v>0</v>
          </cell>
          <cell r="BD8">
            <v>0</v>
          </cell>
          <cell r="BE8">
            <v>0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D9">
            <v>1</v>
          </cell>
          <cell r="E9">
            <v>9842044</v>
          </cell>
          <cell r="L9">
            <v>2628</v>
          </cell>
          <cell r="M9">
            <v>9092.8799999999992</v>
          </cell>
          <cell r="P9">
            <v>2710</v>
          </cell>
          <cell r="Q9">
            <v>9864.4</v>
          </cell>
          <cell r="T9">
            <v>2706</v>
          </cell>
          <cell r="U9">
            <v>10282.799999999999</v>
          </cell>
          <cell r="X9">
            <v>3052</v>
          </cell>
          <cell r="Y9">
            <v>11048.24</v>
          </cell>
          <cell r="AB9">
            <v>2149</v>
          </cell>
          <cell r="AC9">
            <v>8015.7699999999995</v>
          </cell>
          <cell r="AF9">
            <v>2632</v>
          </cell>
          <cell r="AG9">
            <v>10027.92</v>
          </cell>
          <cell r="AJ9">
            <v>2225</v>
          </cell>
          <cell r="AK9">
            <v>8366</v>
          </cell>
          <cell r="AN9">
            <v>2032</v>
          </cell>
          <cell r="AO9">
            <v>7559.04</v>
          </cell>
          <cell r="AR9">
            <v>2147</v>
          </cell>
          <cell r="AS9">
            <v>8008.31</v>
          </cell>
          <cell r="AV9">
            <v>2182</v>
          </cell>
          <cell r="AW9">
            <v>8007.94</v>
          </cell>
          <cell r="AZ9">
            <v>2068</v>
          </cell>
          <cell r="BA9">
            <v>7755</v>
          </cell>
          <cell r="BD9">
            <v>2268</v>
          </cell>
          <cell r="BE9">
            <v>8074.08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D10">
            <v>20</v>
          </cell>
          <cell r="E10">
            <v>41293</v>
          </cell>
          <cell r="L10">
            <v>380</v>
          </cell>
          <cell r="M10">
            <v>1314.8</v>
          </cell>
          <cell r="P10">
            <v>480</v>
          </cell>
          <cell r="Q10">
            <v>1747.2</v>
          </cell>
          <cell r="T10">
            <v>580</v>
          </cell>
          <cell r="U10">
            <v>2204</v>
          </cell>
          <cell r="X10">
            <v>460</v>
          </cell>
          <cell r="Y10">
            <v>1665.2</v>
          </cell>
          <cell r="AB10">
            <v>500</v>
          </cell>
          <cell r="AC10">
            <v>1865</v>
          </cell>
          <cell r="AF10">
            <v>600</v>
          </cell>
          <cell r="AG10">
            <v>2286</v>
          </cell>
          <cell r="AJ10">
            <v>460</v>
          </cell>
          <cell r="AK10">
            <v>1729.6</v>
          </cell>
          <cell r="AN10">
            <v>500</v>
          </cell>
          <cell r="AO10">
            <v>1860</v>
          </cell>
          <cell r="AR10">
            <v>420</v>
          </cell>
          <cell r="AS10">
            <v>1566.6</v>
          </cell>
          <cell r="AV10">
            <v>420</v>
          </cell>
          <cell r="AW10">
            <v>1541.3999999999999</v>
          </cell>
          <cell r="AZ10">
            <v>500</v>
          </cell>
          <cell r="BA10">
            <v>1875</v>
          </cell>
          <cell r="BD10">
            <v>580</v>
          </cell>
          <cell r="BE10">
            <v>2064.8000000000002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D11">
            <v>1</v>
          </cell>
          <cell r="E11">
            <v>9860772</v>
          </cell>
          <cell r="L11">
            <v>1080</v>
          </cell>
          <cell r="M11">
            <v>3736.8</v>
          </cell>
          <cell r="P11">
            <v>1444</v>
          </cell>
          <cell r="Q11">
            <v>5256.16</v>
          </cell>
          <cell r="T11">
            <v>1954</v>
          </cell>
          <cell r="U11">
            <v>7425.2</v>
          </cell>
          <cell r="X11">
            <v>1739</v>
          </cell>
          <cell r="Y11">
            <v>6295.18</v>
          </cell>
          <cell r="AB11">
            <v>2568</v>
          </cell>
          <cell r="AC11">
            <v>9578.64</v>
          </cell>
          <cell r="AF11">
            <v>2821</v>
          </cell>
          <cell r="AG11">
            <v>10748.01</v>
          </cell>
          <cell r="AJ11">
            <v>2324</v>
          </cell>
          <cell r="AK11">
            <v>8738.24</v>
          </cell>
          <cell r="AN11">
            <v>2530</v>
          </cell>
          <cell r="AO11">
            <v>9411.6</v>
          </cell>
          <cell r="AR11">
            <v>3335</v>
          </cell>
          <cell r="AS11">
            <v>12439.55</v>
          </cell>
          <cell r="AV11">
            <v>3482</v>
          </cell>
          <cell r="AW11">
            <v>12778.94</v>
          </cell>
          <cell r="AZ11">
            <v>3796</v>
          </cell>
          <cell r="BA11">
            <v>14235</v>
          </cell>
          <cell r="BD11">
            <v>2937</v>
          </cell>
          <cell r="BE11">
            <v>10455.719999999999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D12">
            <v>200</v>
          </cell>
          <cell r="E12">
            <v>8419207</v>
          </cell>
          <cell r="L12">
            <v>1001.18</v>
          </cell>
          <cell r="M12">
            <v>3464.0827999999997</v>
          </cell>
          <cell r="P12">
            <v>2992.08</v>
          </cell>
          <cell r="Q12">
            <v>10891.171200000001</v>
          </cell>
          <cell r="T12">
            <v>6072.31</v>
          </cell>
          <cell r="U12">
            <v>23074.778000000002</v>
          </cell>
          <cell r="X12">
            <v>66259.91</v>
          </cell>
          <cell r="Y12">
            <v>239860.87420000002</v>
          </cell>
          <cell r="AB12">
            <v>14768.28</v>
          </cell>
          <cell r="AC12">
            <v>55085.684400000006</v>
          </cell>
          <cell r="AF12">
            <v>1368.92</v>
          </cell>
          <cell r="AG12">
            <v>5215.5852000000004</v>
          </cell>
          <cell r="AJ12">
            <v>1345.67</v>
          </cell>
          <cell r="AK12">
            <v>5059.7191999999995</v>
          </cell>
          <cell r="AN12">
            <v>1249.6400000000001</v>
          </cell>
          <cell r="AO12">
            <v>4648.6608000000006</v>
          </cell>
          <cell r="AR12">
            <v>1080.3699999999999</v>
          </cell>
          <cell r="AS12">
            <v>4029.7800999999995</v>
          </cell>
          <cell r="AV12">
            <v>2431.9299999999998</v>
          </cell>
          <cell r="AW12">
            <v>8925.1830999999984</v>
          </cell>
          <cell r="AZ12">
            <v>3451.03</v>
          </cell>
          <cell r="BA12">
            <v>12941.362500000001</v>
          </cell>
          <cell r="BD12">
            <v>10560.24</v>
          </cell>
          <cell r="BE12">
            <v>37594.454400000002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D13">
            <v>200</v>
          </cell>
          <cell r="E13">
            <v>8419191</v>
          </cell>
          <cell r="L13">
            <v>3756.05</v>
          </cell>
          <cell r="P13">
            <v>4488.12</v>
          </cell>
          <cell r="T13">
            <v>8609.56</v>
          </cell>
          <cell r="X13">
            <v>25586.92</v>
          </cell>
          <cell r="AB13">
            <v>11868.59</v>
          </cell>
          <cell r="AF13">
            <v>3205.74</v>
          </cell>
          <cell r="AJ13">
            <v>2625.85</v>
          </cell>
          <cell r="AN13">
            <v>2106.7199999999998</v>
          </cell>
          <cell r="AR13">
            <v>1913.96</v>
          </cell>
          <cell r="AV13">
            <v>2198.35</v>
          </cell>
          <cell r="AZ13">
            <v>5969.88</v>
          </cell>
          <cell r="BD13">
            <v>6166.27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D14">
            <v>80</v>
          </cell>
          <cell r="E14">
            <v>8279819</v>
          </cell>
          <cell r="L14">
            <v>1425.73</v>
          </cell>
          <cell r="P14">
            <v>3017.37</v>
          </cell>
          <cell r="T14">
            <v>2732.34</v>
          </cell>
          <cell r="X14">
            <v>1332.9</v>
          </cell>
          <cell r="AB14">
            <v>1185.6099999999999</v>
          </cell>
          <cell r="AF14">
            <v>1015.53</v>
          </cell>
          <cell r="AJ14">
            <v>935.02</v>
          </cell>
          <cell r="AN14">
            <v>941.51</v>
          </cell>
          <cell r="AR14">
            <v>2149.6999999999998</v>
          </cell>
          <cell r="AV14">
            <v>3064.69</v>
          </cell>
          <cell r="AZ14">
            <v>1003.31</v>
          </cell>
          <cell r="BD14">
            <v>1238.3399999999999</v>
          </cell>
        </row>
        <row r="15">
          <cell r="A15">
            <v>11</v>
          </cell>
          <cell r="B15" t="str">
            <v>โรงประปา 2</v>
          </cell>
          <cell r="C15">
            <v>0</v>
          </cell>
          <cell r="D15">
            <v>80</v>
          </cell>
          <cell r="E15">
            <v>9846196</v>
          </cell>
          <cell r="L15">
            <v>1520</v>
          </cell>
          <cell r="M15">
            <v>5259.2</v>
          </cell>
          <cell r="P15">
            <v>2080</v>
          </cell>
          <cell r="Q15">
            <v>7571.2</v>
          </cell>
          <cell r="T15">
            <v>2000</v>
          </cell>
          <cell r="U15">
            <v>7600</v>
          </cell>
          <cell r="X15">
            <v>1280</v>
          </cell>
          <cell r="Y15">
            <v>4633.6000000000004</v>
          </cell>
          <cell r="AB15">
            <v>1200</v>
          </cell>
          <cell r="AC15">
            <v>4476</v>
          </cell>
          <cell r="AF15">
            <v>960</v>
          </cell>
          <cell r="AG15">
            <v>3657.6</v>
          </cell>
          <cell r="AJ15">
            <v>720</v>
          </cell>
          <cell r="AK15">
            <v>2707.2</v>
          </cell>
          <cell r="AN15">
            <v>640</v>
          </cell>
          <cell r="AO15">
            <v>2380.8000000000002</v>
          </cell>
          <cell r="AR15">
            <v>560</v>
          </cell>
          <cell r="AS15">
            <v>2088.8000000000002</v>
          </cell>
          <cell r="AV15">
            <v>560</v>
          </cell>
          <cell r="AW15">
            <v>2055.1999999999998</v>
          </cell>
          <cell r="AZ15">
            <v>800</v>
          </cell>
          <cell r="BA15">
            <v>3000</v>
          </cell>
          <cell r="BD15">
            <v>960</v>
          </cell>
          <cell r="BE15">
            <v>3417.6</v>
          </cell>
        </row>
        <row r="16">
          <cell r="A16">
            <v>12</v>
          </cell>
          <cell r="B16" t="str">
            <v>อาคารเรือนธรรม</v>
          </cell>
          <cell r="C16">
            <v>0</v>
          </cell>
          <cell r="D16">
            <v>1</v>
          </cell>
          <cell r="E16">
            <v>9100349</v>
          </cell>
          <cell r="L16">
            <v>206</v>
          </cell>
          <cell r="M16">
            <v>712.76</v>
          </cell>
          <cell r="P16">
            <v>183</v>
          </cell>
          <cell r="Q16">
            <v>666.12</v>
          </cell>
          <cell r="T16">
            <v>64</v>
          </cell>
          <cell r="U16">
            <v>243.2</v>
          </cell>
          <cell r="X16">
            <v>146</v>
          </cell>
          <cell r="Y16">
            <v>528.52</v>
          </cell>
          <cell r="AB16">
            <v>126</v>
          </cell>
          <cell r="AC16">
            <v>469.98</v>
          </cell>
          <cell r="AF16">
            <v>5</v>
          </cell>
          <cell r="AG16">
            <v>19.05</v>
          </cell>
          <cell r="AJ16">
            <v>0</v>
          </cell>
          <cell r="AK16">
            <v>0</v>
          </cell>
          <cell r="AN16">
            <v>1</v>
          </cell>
          <cell r="AO16">
            <v>3.72</v>
          </cell>
          <cell r="AR16">
            <v>70</v>
          </cell>
          <cell r="AS16">
            <v>261.10000000000002</v>
          </cell>
          <cell r="AV16">
            <v>19</v>
          </cell>
          <cell r="AW16">
            <v>69.73</v>
          </cell>
          <cell r="AZ16">
            <v>35</v>
          </cell>
          <cell r="BA16">
            <v>131.25</v>
          </cell>
          <cell r="BD16">
            <v>118</v>
          </cell>
          <cell r="BE16">
            <v>420.08</v>
          </cell>
        </row>
        <row r="17">
          <cell r="A17">
            <v>13</v>
          </cell>
          <cell r="B17" t="str">
            <v>อาคารพิพิธภัณฑ์เกษตรไทย</v>
          </cell>
          <cell r="C17">
            <v>0</v>
          </cell>
          <cell r="D17">
            <v>1</v>
          </cell>
          <cell r="E17">
            <v>8011304</v>
          </cell>
          <cell r="L17">
            <v>169</v>
          </cell>
          <cell r="M17">
            <v>584.74</v>
          </cell>
          <cell r="P17">
            <v>321</v>
          </cell>
          <cell r="Q17">
            <v>1168.44</v>
          </cell>
          <cell r="T17">
            <v>249</v>
          </cell>
          <cell r="U17">
            <v>946.19999999999993</v>
          </cell>
          <cell r="X17">
            <v>189</v>
          </cell>
          <cell r="Y17">
            <v>684.18000000000006</v>
          </cell>
          <cell r="AB17">
            <v>148</v>
          </cell>
          <cell r="AC17">
            <v>552.04</v>
          </cell>
          <cell r="AF17">
            <v>211</v>
          </cell>
          <cell r="AG17">
            <v>803.91</v>
          </cell>
          <cell r="AJ17">
            <v>123</v>
          </cell>
          <cell r="AK17">
            <v>462.47999999999996</v>
          </cell>
          <cell r="AN17">
            <v>80</v>
          </cell>
          <cell r="AO17">
            <v>297.60000000000002</v>
          </cell>
          <cell r="AR17">
            <v>151</v>
          </cell>
          <cell r="AS17">
            <v>563.23</v>
          </cell>
          <cell r="AV17">
            <v>114</v>
          </cell>
          <cell r="AW17">
            <v>418.38</v>
          </cell>
          <cell r="AZ17">
            <v>255</v>
          </cell>
          <cell r="BA17">
            <v>956.25</v>
          </cell>
          <cell r="BD17">
            <v>215</v>
          </cell>
          <cell r="BE17">
            <v>765.4</v>
          </cell>
        </row>
        <row r="18">
          <cell r="A18">
            <v>14</v>
          </cell>
          <cell r="B18" t="str">
            <v>อาคารเรียนรวมแม่โจ้  70  ปี</v>
          </cell>
          <cell r="C18">
            <v>0</v>
          </cell>
          <cell r="D18">
            <v>200</v>
          </cell>
          <cell r="E18">
            <v>27425</v>
          </cell>
          <cell r="L18">
            <v>12450.1</v>
          </cell>
          <cell r="P18">
            <v>26090.58</v>
          </cell>
          <cell r="T18">
            <v>34554.980000000003</v>
          </cell>
          <cell r="X18">
            <v>13616.23</v>
          </cell>
          <cell r="AB18">
            <v>14510.23</v>
          </cell>
          <cell r="AF18">
            <v>17309.71</v>
          </cell>
          <cell r="AJ18">
            <v>15855.82</v>
          </cell>
          <cell r="AN18">
            <v>14203.88</v>
          </cell>
          <cell r="AR18">
            <v>13665.43</v>
          </cell>
          <cell r="AV18">
            <v>12966.41</v>
          </cell>
          <cell r="AZ18">
            <v>14203.2</v>
          </cell>
          <cell r="BD18">
            <v>12184.74</v>
          </cell>
        </row>
        <row r="19">
          <cell r="A19">
            <v>15</v>
          </cell>
          <cell r="B19" t="str">
            <v>อาคารเฉลิมพระเกียรติสมเด็จพระเทพรัตนราชสุดา</v>
          </cell>
          <cell r="C19">
            <v>0</v>
          </cell>
          <cell r="D19">
            <v>600</v>
          </cell>
          <cell r="E19">
            <v>8662045</v>
          </cell>
          <cell r="L19">
            <v>22868.27</v>
          </cell>
          <cell r="M19">
            <v>79124.214200000002</v>
          </cell>
          <cell r="P19">
            <v>25946.87</v>
          </cell>
          <cell r="Q19">
            <v>94446.606799999994</v>
          </cell>
          <cell r="T19">
            <v>34266.99</v>
          </cell>
          <cell r="U19">
            <v>130214.56199999999</v>
          </cell>
          <cell r="X19">
            <v>31276.83</v>
          </cell>
          <cell r="Y19">
            <v>113222.12460000001</v>
          </cell>
          <cell r="AB19">
            <v>43966.25</v>
          </cell>
          <cell r="AC19">
            <v>163994.11249999999</v>
          </cell>
          <cell r="AF19">
            <v>42497.54</v>
          </cell>
          <cell r="AG19">
            <v>161915.6274</v>
          </cell>
          <cell r="AJ19">
            <v>36377.39</v>
          </cell>
          <cell r="AK19">
            <v>136778.98639999999</v>
          </cell>
          <cell r="AN19">
            <v>39220.22</v>
          </cell>
          <cell r="AO19">
            <v>145899.21840000001</v>
          </cell>
          <cell r="AR19">
            <v>38489.620000000003</v>
          </cell>
          <cell r="AS19">
            <v>143566.28260000001</v>
          </cell>
          <cell r="AV19">
            <v>30948.560000000001</v>
          </cell>
          <cell r="AW19">
            <v>113581.21520000001</v>
          </cell>
          <cell r="AZ19">
            <v>32386.35</v>
          </cell>
          <cell r="BA19">
            <v>121448.8125</v>
          </cell>
          <cell r="BD19">
            <v>23736.03</v>
          </cell>
          <cell r="BE19">
            <v>84500.266799999998</v>
          </cell>
        </row>
        <row r="20">
          <cell r="A20">
            <v>16</v>
          </cell>
          <cell r="B20" t="str">
            <v>อาคารเรือนกระจก</v>
          </cell>
          <cell r="C20">
            <v>0</v>
          </cell>
          <cell r="D20">
            <v>1</v>
          </cell>
          <cell r="E20">
            <v>9841446</v>
          </cell>
          <cell r="L20" t="str">
            <v>ชำรุด</v>
          </cell>
          <cell r="M20" t="str">
            <v>ชำรุด</v>
          </cell>
          <cell r="P20" t="str">
            <v>ชำรุด</v>
          </cell>
          <cell r="Q20" t="str">
            <v>ชำรุด</v>
          </cell>
          <cell r="T20" t="str">
            <v>ชำรุด</v>
          </cell>
          <cell r="U20" t="str">
            <v>ชำรุด</v>
          </cell>
          <cell r="X20" t="str">
            <v>ชำรุด</v>
          </cell>
          <cell r="Y20" t="str">
            <v>ชำรุด</v>
          </cell>
          <cell r="AB20">
            <v>0.60000000000002274</v>
          </cell>
          <cell r="AC20">
            <v>2.2380000000000848</v>
          </cell>
          <cell r="AF20">
            <v>0</v>
          </cell>
          <cell r="AG20">
            <v>0</v>
          </cell>
          <cell r="AJ20">
            <v>1</v>
          </cell>
          <cell r="AK20">
            <v>3.76</v>
          </cell>
          <cell r="AN20">
            <v>2</v>
          </cell>
          <cell r="AO20">
            <v>7.44</v>
          </cell>
          <cell r="AR20">
            <v>2</v>
          </cell>
          <cell r="AS20">
            <v>7.46</v>
          </cell>
          <cell r="AV20">
            <v>1</v>
          </cell>
          <cell r="AW20">
            <v>3.67</v>
          </cell>
          <cell r="AZ20">
            <v>2</v>
          </cell>
          <cell r="BA20">
            <v>7.5</v>
          </cell>
          <cell r="BD20">
            <v>2.3999999999999773</v>
          </cell>
          <cell r="BE20">
            <v>8.5439999999999188</v>
          </cell>
        </row>
        <row r="21">
          <cell r="A21">
            <v>17</v>
          </cell>
          <cell r="B21" t="str">
            <v>อาคาร 80 ปี</v>
          </cell>
          <cell r="C21" t="str">
            <v>MWh</v>
          </cell>
          <cell r="D21">
            <v>1000</v>
          </cell>
          <cell r="E21" t="str">
            <v>Digital</v>
          </cell>
          <cell r="L21">
            <v>6050.0000000000682</v>
          </cell>
          <cell r="P21">
            <v>12069.999999999936</v>
          </cell>
          <cell r="T21">
            <v>15850.000000000022</v>
          </cell>
          <cell r="X21">
            <v>8529.9999999999727</v>
          </cell>
          <cell r="AB21">
            <v>7200.0000000000455</v>
          </cell>
          <cell r="AF21">
            <v>8259.9999999999909</v>
          </cell>
          <cell r="AJ21">
            <v>7330.0000000000409</v>
          </cell>
          <cell r="AN21">
            <v>5199.9999999999318</v>
          </cell>
          <cell r="AR21">
            <v>8150.0000000000909</v>
          </cell>
          <cell r="AV21">
            <v>7819.9999999999363</v>
          </cell>
          <cell r="AZ21">
            <v>7409.9999999999682</v>
          </cell>
          <cell r="BD21">
            <v>10050.000000000069</v>
          </cell>
        </row>
        <row r="22">
          <cell r="A22">
            <v>18</v>
          </cell>
          <cell r="B22" t="str">
            <v>อาคารเกษตรทฤษฎีใหม่</v>
          </cell>
          <cell r="C22">
            <v>0</v>
          </cell>
          <cell r="D22">
            <v>1</v>
          </cell>
          <cell r="E22">
            <v>8673816</v>
          </cell>
          <cell r="L22">
            <v>181</v>
          </cell>
          <cell r="M22">
            <v>626.26</v>
          </cell>
          <cell r="P22">
            <v>168</v>
          </cell>
          <cell r="Q22">
            <v>611.52</v>
          </cell>
          <cell r="T22">
            <v>196</v>
          </cell>
          <cell r="U22">
            <v>744.8</v>
          </cell>
          <cell r="X22">
            <v>238</v>
          </cell>
          <cell r="Y22">
            <v>861.56000000000006</v>
          </cell>
          <cell r="AB22">
            <v>181</v>
          </cell>
          <cell r="AC22">
            <v>675.13</v>
          </cell>
          <cell r="AF22">
            <v>190</v>
          </cell>
          <cell r="AG22">
            <v>723.9</v>
          </cell>
          <cell r="AJ22">
            <v>252</v>
          </cell>
          <cell r="AK22">
            <v>947.52</v>
          </cell>
          <cell r="AN22">
            <v>192</v>
          </cell>
          <cell r="AO22">
            <v>714.24</v>
          </cell>
          <cell r="AR22">
            <v>169</v>
          </cell>
          <cell r="AS22">
            <v>630.37</v>
          </cell>
          <cell r="AV22">
            <v>170</v>
          </cell>
          <cell r="AW22">
            <v>623.9</v>
          </cell>
          <cell r="AZ22">
            <v>196</v>
          </cell>
          <cell r="BA22">
            <v>735</v>
          </cell>
          <cell r="BD22">
            <v>185</v>
          </cell>
          <cell r="BE22">
            <v>658.6</v>
          </cell>
        </row>
        <row r="23">
          <cell r="A23">
            <v>19</v>
          </cell>
          <cell r="B23" t="str">
            <v>อาคารโรงสูบน้ำแรงดันต่ำ</v>
          </cell>
          <cell r="C23">
            <v>0</v>
          </cell>
          <cell r="D23">
            <v>1</v>
          </cell>
          <cell r="E23">
            <v>8673823</v>
          </cell>
          <cell r="L23">
            <v>4771</v>
          </cell>
          <cell r="M23">
            <v>16507.66</v>
          </cell>
          <cell r="P23">
            <v>5644</v>
          </cell>
          <cell r="Q23">
            <v>20544.16</v>
          </cell>
          <cell r="T23">
            <v>5381</v>
          </cell>
          <cell r="U23">
            <v>20447.8</v>
          </cell>
          <cell r="X23">
            <v>4319</v>
          </cell>
          <cell r="Y23">
            <v>15634.78</v>
          </cell>
          <cell r="AB23">
            <v>3422</v>
          </cell>
          <cell r="AC23">
            <v>12764.06</v>
          </cell>
          <cell r="AF23">
            <v>3245</v>
          </cell>
          <cell r="AG23">
            <v>12363.45</v>
          </cell>
          <cell r="AJ23">
            <v>5066</v>
          </cell>
          <cell r="AK23">
            <v>19048.16</v>
          </cell>
          <cell r="AN23">
            <v>3766</v>
          </cell>
          <cell r="AO23">
            <v>14009.52</v>
          </cell>
          <cell r="AR23">
            <v>3145</v>
          </cell>
          <cell r="AS23">
            <v>11730.85</v>
          </cell>
          <cell r="AV23">
            <v>3165</v>
          </cell>
          <cell r="AW23">
            <v>11615.55</v>
          </cell>
          <cell r="AZ23">
            <v>3188</v>
          </cell>
          <cell r="BA23">
            <v>11955</v>
          </cell>
          <cell r="BD23">
            <v>3746</v>
          </cell>
          <cell r="BE23">
            <v>13335.76</v>
          </cell>
        </row>
        <row r="24">
          <cell r="A24">
            <v>20</v>
          </cell>
          <cell r="B24" t="str">
            <v>อาคารโรงสูบน้ำแรงดันสูง</v>
          </cell>
          <cell r="C24">
            <v>0</v>
          </cell>
          <cell r="D24">
            <v>50</v>
          </cell>
          <cell r="E24">
            <v>8661987</v>
          </cell>
          <cell r="L24">
            <v>9255.31</v>
          </cell>
          <cell r="M24">
            <v>32023.372599999999</v>
          </cell>
          <cell r="P24">
            <v>8769.33</v>
          </cell>
          <cell r="Q24">
            <v>31920.361199999999</v>
          </cell>
          <cell r="T24">
            <v>10236.120000000001</v>
          </cell>
          <cell r="U24">
            <v>38897.256000000001</v>
          </cell>
          <cell r="X24">
            <v>7695.9</v>
          </cell>
          <cell r="Y24">
            <v>27859.157999999999</v>
          </cell>
          <cell r="AB24">
            <v>7461.7</v>
          </cell>
          <cell r="AC24">
            <v>27832.141</v>
          </cell>
          <cell r="AF24">
            <v>6631.82</v>
          </cell>
          <cell r="AG24">
            <v>25267.234199999999</v>
          </cell>
          <cell r="AJ24">
            <v>8321.58</v>
          </cell>
          <cell r="AK24">
            <v>31289.140799999997</v>
          </cell>
          <cell r="AN24">
            <v>8362.19</v>
          </cell>
          <cell r="AO24">
            <v>31107.346800000003</v>
          </cell>
          <cell r="AR24">
            <v>6753.55</v>
          </cell>
          <cell r="AS24">
            <v>25190.7415</v>
          </cell>
          <cell r="AV24">
            <v>6725.71</v>
          </cell>
          <cell r="AW24">
            <v>24683.3557</v>
          </cell>
          <cell r="AZ24">
            <v>6354.93</v>
          </cell>
          <cell r="BA24">
            <v>23830.987500000003</v>
          </cell>
          <cell r="BD24">
            <v>7221.99</v>
          </cell>
          <cell r="BE24">
            <v>25710.2844</v>
          </cell>
        </row>
        <row r="25">
          <cell r="A25">
            <v>21</v>
          </cell>
          <cell r="B25" t="str">
            <v>อาคารจ่ายสารเคมีและเก็บสารเคมี</v>
          </cell>
          <cell r="C25">
            <v>0</v>
          </cell>
          <cell r="D25">
            <v>1</v>
          </cell>
          <cell r="E25">
            <v>8648698</v>
          </cell>
          <cell r="L25">
            <v>26</v>
          </cell>
          <cell r="M25">
            <v>89.96</v>
          </cell>
          <cell r="P25">
            <v>30</v>
          </cell>
          <cell r="Q25">
            <v>109.2</v>
          </cell>
          <cell r="T25">
            <v>27</v>
          </cell>
          <cell r="U25">
            <v>102.6</v>
          </cell>
          <cell r="X25">
            <v>38</v>
          </cell>
          <cell r="Y25">
            <v>137.56</v>
          </cell>
          <cell r="AB25">
            <v>36</v>
          </cell>
          <cell r="AC25">
            <v>134.28</v>
          </cell>
          <cell r="AF25">
            <v>26</v>
          </cell>
          <cell r="AG25">
            <v>99.06</v>
          </cell>
          <cell r="AJ25">
            <v>34</v>
          </cell>
          <cell r="AK25">
            <v>127.83999999999999</v>
          </cell>
          <cell r="AN25">
            <v>40</v>
          </cell>
          <cell r="AO25">
            <v>148.80000000000001</v>
          </cell>
          <cell r="AR25">
            <v>43</v>
          </cell>
          <cell r="AS25">
            <v>160.38999999999999</v>
          </cell>
          <cell r="AV25">
            <v>13</v>
          </cell>
          <cell r="AW25">
            <v>47.71</v>
          </cell>
          <cell r="AZ25">
            <v>31</v>
          </cell>
          <cell r="BA25">
            <v>116.25</v>
          </cell>
          <cell r="BD25">
            <v>46</v>
          </cell>
          <cell r="BE25">
            <v>163.76</v>
          </cell>
        </row>
        <row r="26">
          <cell r="A26">
            <v>22</v>
          </cell>
          <cell r="B26" t="str">
            <v>ป้าย LED หน้ามหาวิทยาลัยแม่โจ้</v>
          </cell>
          <cell r="C26">
            <v>0</v>
          </cell>
          <cell r="D26">
            <v>1</v>
          </cell>
          <cell r="E26">
            <v>9769127</v>
          </cell>
          <cell r="L26">
            <v>2816</v>
          </cell>
          <cell r="M26">
            <v>9743.36</v>
          </cell>
          <cell r="P26">
            <v>2601</v>
          </cell>
          <cell r="Q26">
            <v>9467.64</v>
          </cell>
          <cell r="T26">
            <v>2374</v>
          </cell>
          <cell r="U26">
            <v>9021.1999999999989</v>
          </cell>
          <cell r="X26">
            <v>1363</v>
          </cell>
          <cell r="Y26">
            <v>4934.0600000000004</v>
          </cell>
          <cell r="AB26">
            <v>1730</v>
          </cell>
          <cell r="AC26">
            <v>6452.9</v>
          </cell>
          <cell r="AF26">
            <v>679</v>
          </cell>
          <cell r="AG26">
            <v>2586.9900000000002</v>
          </cell>
          <cell r="AJ26">
            <v>597</v>
          </cell>
          <cell r="AK26">
            <v>2244.7199999999998</v>
          </cell>
          <cell r="AN26">
            <v>560</v>
          </cell>
          <cell r="AO26">
            <v>2083.2000000000003</v>
          </cell>
          <cell r="AR26">
            <v>533</v>
          </cell>
          <cell r="AS26">
            <v>1988.09</v>
          </cell>
          <cell r="AV26">
            <v>1453</v>
          </cell>
          <cell r="AW26">
            <v>5332.51</v>
          </cell>
          <cell r="AZ26">
            <v>3760</v>
          </cell>
          <cell r="BA26">
            <v>14100</v>
          </cell>
          <cell r="BD26">
            <v>3994</v>
          </cell>
          <cell r="BE26">
            <v>14218.64</v>
          </cell>
        </row>
        <row r="27">
          <cell r="A27">
            <v>23</v>
          </cell>
          <cell r="B27" t="str">
            <v>อาคารช่วงเกษตรศิลป์</v>
          </cell>
          <cell r="C27">
            <v>0</v>
          </cell>
          <cell r="D27">
            <v>1</v>
          </cell>
          <cell r="E27">
            <v>8142008</v>
          </cell>
          <cell r="L27">
            <v>235</v>
          </cell>
          <cell r="P27">
            <v>454</v>
          </cell>
          <cell r="T27">
            <v>400</v>
          </cell>
          <cell r="X27">
            <v>514</v>
          </cell>
          <cell r="AB27">
            <v>564</v>
          </cell>
          <cell r="AF27">
            <v>871</v>
          </cell>
          <cell r="AJ27">
            <v>423</v>
          </cell>
          <cell r="AN27">
            <v>490</v>
          </cell>
          <cell r="AR27">
            <v>468</v>
          </cell>
          <cell r="AV27">
            <v>50</v>
          </cell>
          <cell r="AZ27">
            <v>57</v>
          </cell>
          <cell r="BD27">
            <v>501</v>
          </cell>
        </row>
        <row r="28">
          <cell r="A28" t="str">
            <v>สำนักงานมหาวิทยาลัย</v>
          </cell>
        </row>
        <row r="29">
          <cell r="A29">
            <v>24</v>
          </cell>
          <cell r="B29" t="str">
            <v>อาคารสำนักงานมหาวิทยาลัย 1 (สำนักมาตราฐานการศึกษา เดิม)</v>
          </cell>
          <cell r="C29">
            <v>0</v>
          </cell>
          <cell r="D29">
            <v>40</v>
          </cell>
          <cell r="E29">
            <v>8509795</v>
          </cell>
          <cell r="L29">
            <v>2520</v>
          </cell>
          <cell r="P29">
            <v>3160</v>
          </cell>
          <cell r="T29">
            <v>4320</v>
          </cell>
          <cell r="X29">
            <v>4600</v>
          </cell>
          <cell r="AB29">
            <v>4800</v>
          </cell>
          <cell r="AF29">
            <v>5880</v>
          </cell>
          <cell r="AJ29">
            <v>4680</v>
          </cell>
          <cell r="AN29">
            <v>3200</v>
          </cell>
          <cell r="AR29">
            <v>3080</v>
          </cell>
          <cell r="AV29">
            <v>2120</v>
          </cell>
          <cell r="AZ29">
            <v>2640</v>
          </cell>
          <cell r="BD29">
            <v>2240</v>
          </cell>
        </row>
        <row r="30">
          <cell r="A30">
            <v>25</v>
          </cell>
          <cell r="B30" t="str">
            <v>อาคารสำนักงานมหาวิทยาลัย 2 (สำนักงานอธิการบดี เดิม)</v>
          </cell>
          <cell r="C30">
            <v>0</v>
          </cell>
          <cell r="D30">
            <v>80</v>
          </cell>
          <cell r="E30">
            <v>8379366</v>
          </cell>
          <cell r="L30">
            <v>5763.69</v>
          </cell>
          <cell r="P30">
            <v>6022.97</v>
          </cell>
          <cell r="T30">
            <v>13975.78</v>
          </cell>
          <cell r="X30">
            <v>9618.06</v>
          </cell>
          <cell r="AB30">
            <v>18012.97</v>
          </cell>
          <cell r="AF30">
            <v>16930.189999999999</v>
          </cell>
          <cell r="AJ30">
            <v>15090.64</v>
          </cell>
          <cell r="AN30">
            <v>16728.72</v>
          </cell>
          <cell r="AR30">
            <v>16533.79</v>
          </cell>
          <cell r="AV30">
            <v>12728.02</v>
          </cell>
          <cell r="AZ30">
            <v>13328.55</v>
          </cell>
          <cell r="BD30">
            <v>5694.15</v>
          </cell>
        </row>
        <row r="31">
          <cell r="A31">
            <v>26</v>
          </cell>
          <cell r="B31" t="str">
            <v>อาคารสำนักงานมหาวิทยาลัย 3  มิเตอร์ตัวที่ 1 (อิงคศรีกสิการ เดิม)</v>
          </cell>
          <cell r="C31">
            <v>0</v>
          </cell>
          <cell r="D31">
            <v>50</v>
          </cell>
          <cell r="E31">
            <v>8752785</v>
          </cell>
          <cell r="L31">
            <v>350</v>
          </cell>
          <cell r="M31">
            <v>1211</v>
          </cell>
          <cell r="P31">
            <v>650</v>
          </cell>
          <cell r="Q31">
            <v>2366</v>
          </cell>
          <cell r="T31">
            <v>1700</v>
          </cell>
          <cell r="U31">
            <v>6460</v>
          </cell>
          <cell r="X31">
            <v>1800</v>
          </cell>
          <cell r="Y31">
            <v>6516</v>
          </cell>
          <cell r="AB31">
            <v>2200</v>
          </cell>
          <cell r="AC31">
            <v>8206</v>
          </cell>
          <cell r="AF31">
            <v>1750</v>
          </cell>
          <cell r="AG31">
            <v>6667.5</v>
          </cell>
          <cell r="AJ31">
            <v>2000</v>
          </cell>
          <cell r="AK31">
            <v>7520</v>
          </cell>
          <cell r="AN31">
            <v>1200</v>
          </cell>
          <cell r="AO31">
            <v>4464</v>
          </cell>
          <cell r="AR31">
            <v>1750</v>
          </cell>
          <cell r="AS31">
            <v>6527.5</v>
          </cell>
          <cell r="AV31">
            <v>1250</v>
          </cell>
          <cell r="AW31">
            <v>4587.5</v>
          </cell>
          <cell r="AZ31">
            <v>1350</v>
          </cell>
          <cell r="BA31">
            <v>5062.5</v>
          </cell>
          <cell r="BD31">
            <v>500</v>
          </cell>
          <cell r="BE31">
            <v>1780</v>
          </cell>
        </row>
        <row r="32">
          <cell r="A32">
            <v>27</v>
          </cell>
          <cell r="B32" t="str">
            <v>อาคารสำนักงานมหาวิทยาลัย 3  มิเตอร์ตัวที่ 2  (อิงคศรีกสิการ เดิม)</v>
          </cell>
          <cell r="C32">
            <v>0</v>
          </cell>
          <cell r="D32">
            <v>100</v>
          </cell>
          <cell r="E32">
            <v>8752914</v>
          </cell>
          <cell r="L32">
            <v>1700</v>
          </cell>
          <cell r="P32">
            <v>2000</v>
          </cell>
          <cell r="T32">
            <v>2600</v>
          </cell>
          <cell r="X32">
            <v>2400</v>
          </cell>
          <cell r="AB32">
            <v>2800</v>
          </cell>
          <cell r="AF32">
            <v>2600</v>
          </cell>
          <cell r="AJ32">
            <v>2200</v>
          </cell>
          <cell r="AN32">
            <v>1500</v>
          </cell>
          <cell r="AR32">
            <v>2600</v>
          </cell>
          <cell r="AV32">
            <v>1700</v>
          </cell>
          <cell r="AZ32">
            <v>2200</v>
          </cell>
          <cell r="BD32">
            <v>1700</v>
          </cell>
        </row>
        <row r="33">
          <cell r="A33">
            <v>28</v>
          </cell>
          <cell r="B33" t="str">
            <v>โรงจอดรถกองกิจการนักศึกษา</v>
          </cell>
          <cell r="C33">
            <v>0</v>
          </cell>
          <cell r="D33">
            <v>1</v>
          </cell>
          <cell r="E33">
            <v>8753464</v>
          </cell>
          <cell r="L33">
            <v>128</v>
          </cell>
          <cell r="M33">
            <v>442.88</v>
          </cell>
          <cell r="P33">
            <v>330</v>
          </cell>
          <cell r="Q33">
            <v>1201.2</v>
          </cell>
          <cell r="T33">
            <v>465</v>
          </cell>
          <cell r="U33">
            <v>1767</v>
          </cell>
          <cell r="X33">
            <v>130</v>
          </cell>
          <cell r="Y33">
            <v>470.6</v>
          </cell>
          <cell r="AB33">
            <v>231</v>
          </cell>
          <cell r="AC33">
            <v>861.63</v>
          </cell>
          <cell r="AF33">
            <v>150</v>
          </cell>
          <cell r="AG33">
            <v>571.5</v>
          </cell>
          <cell r="AJ33">
            <v>102</v>
          </cell>
          <cell r="AK33">
            <v>383.52</v>
          </cell>
          <cell r="AN33">
            <v>62</v>
          </cell>
          <cell r="AO33">
            <v>230.64000000000001</v>
          </cell>
          <cell r="AR33">
            <v>64</v>
          </cell>
          <cell r="AS33">
            <v>238.72</v>
          </cell>
          <cell r="AV33">
            <v>94</v>
          </cell>
          <cell r="AW33">
            <v>344.98</v>
          </cell>
          <cell r="AZ33">
            <v>81</v>
          </cell>
          <cell r="BA33">
            <v>303.75</v>
          </cell>
          <cell r="BD33">
            <v>198</v>
          </cell>
          <cell r="BE33">
            <v>704.88</v>
          </cell>
        </row>
        <row r="34">
          <cell r="A34">
            <v>29</v>
          </cell>
          <cell r="B34" t="str">
            <v>ชมรมวิทยุสมัครเล่น</v>
          </cell>
          <cell r="C34">
            <v>0</v>
          </cell>
          <cell r="D34">
            <v>1</v>
          </cell>
          <cell r="E34">
            <v>8882712</v>
          </cell>
          <cell r="L34">
            <v>13</v>
          </cell>
          <cell r="M34">
            <v>44.98</v>
          </cell>
          <cell r="P34" t="str">
            <v>รื้อถอน</v>
          </cell>
          <cell r="Q34" t="str">
            <v>รื้อถอน</v>
          </cell>
          <cell r="T34" t="str">
            <v>รื้อถอน</v>
          </cell>
          <cell r="U34" t="str">
            <v>รื้อถอน</v>
          </cell>
          <cell r="X34" t="str">
            <v>รื้อถอน</v>
          </cell>
          <cell r="Y34" t="str">
            <v>รื้อถอน</v>
          </cell>
          <cell r="AB34" t="str">
            <v>รื้อถอน</v>
          </cell>
          <cell r="AC34" t="str">
            <v>รื้อถอน</v>
          </cell>
          <cell r="AF34" t="str">
            <v>รื้อถอน</v>
          </cell>
          <cell r="AG34" t="str">
            <v>รื้อถอน</v>
          </cell>
          <cell r="AJ34" t="str">
            <v>รื้อถอน</v>
          </cell>
          <cell r="AK34" t="str">
            <v>รื้อถอน</v>
          </cell>
          <cell r="AN34" t="str">
            <v>รื้อถอน</v>
          </cell>
          <cell r="AO34" t="str">
            <v>รื้อถอน</v>
          </cell>
          <cell r="AR34" t="str">
            <v>รื้อถอน</v>
          </cell>
          <cell r="AS34" t="str">
            <v>รื้อถอน</v>
          </cell>
          <cell r="AV34" t="str">
            <v>รื้อถอน</v>
          </cell>
          <cell r="AW34" t="str">
            <v>รื้อถอน</v>
          </cell>
          <cell r="AZ34" t="str">
            <v>รื้อถอน</v>
          </cell>
          <cell r="BA34" t="str">
            <v>รื้อถอน</v>
          </cell>
          <cell r="BD34" t="str">
            <v>รื้อถอน</v>
          </cell>
          <cell r="BE34" t="str">
            <v>รื้อถอน</v>
          </cell>
        </row>
        <row r="35">
          <cell r="A35">
            <v>30</v>
          </cell>
          <cell r="B35" t="str">
            <v>อาคารอำนวย  ยศสุข</v>
          </cell>
          <cell r="C35">
            <v>0</v>
          </cell>
          <cell r="D35">
            <v>500</v>
          </cell>
          <cell r="E35">
            <v>9208358</v>
          </cell>
          <cell r="L35">
            <v>2775.11</v>
          </cell>
          <cell r="M35">
            <v>9601.8806000000004</v>
          </cell>
          <cell r="P35">
            <v>2884.09</v>
          </cell>
          <cell r="Q35">
            <v>10498.087600000001</v>
          </cell>
          <cell r="T35">
            <v>3890.51</v>
          </cell>
          <cell r="U35">
            <v>14783.938</v>
          </cell>
          <cell r="X35">
            <v>2958.29</v>
          </cell>
          <cell r="Y35">
            <v>10709.0098</v>
          </cell>
          <cell r="AB35">
            <v>3764.83</v>
          </cell>
          <cell r="AC35">
            <v>14042.8159</v>
          </cell>
          <cell r="AF35">
            <v>4458.53</v>
          </cell>
          <cell r="AG35">
            <v>16986.999299999999</v>
          </cell>
          <cell r="AJ35">
            <v>4197.71</v>
          </cell>
          <cell r="AK35">
            <v>15783.389599999999</v>
          </cell>
          <cell r="AN35">
            <v>3929.69</v>
          </cell>
          <cell r="AO35">
            <v>14618.446800000002</v>
          </cell>
          <cell r="AR35">
            <v>4849.1099999999997</v>
          </cell>
          <cell r="AS35">
            <v>18087.1803</v>
          </cell>
          <cell r="AV35">
            <v>4969.8100000000004</v>
          </cell>
          <cell r="AW35">
            <v>18239.202700000002</v>
          </cell>
          <cell r="AZ35">
            <v>4571.88</v>
          </cell>
          <cell r="BA35">
            <v>17144.55</v>
          </cell>
          <cell r="BD35">
            <v>3436.14</v>
          </cell>
          <cell r="BE35">
            <v>12232.6584</v>
          </cell>
        </row>
        <row r="36">
          <cell r="A36">
            <v>31</v>
          </cell>
          <cell r="B36" t="str">
            <v>อาคารหน่วยอาคารและสถานที่</v>
          </cell>
          <cell r="C36">
            <v>0</v>
          </cell>
          <cell r="D36">
            <v>1</v>
          </cell>
          <cell r="E36">
            <v>9123113</v>
          </cell>
          <cell r="L36">
            <v>0.5</v>
          </cell>
          <cell r="M36">
            <v>1.73</v>
          </cell>
          <cell r="P36">
            <v>1</v>
          </cell>
          <cell r="Q36">
            <v>3.64</v>
          </cell>
          <cell r="T36">
            <v>3</v>
          </cell>
          <cell r="U36">
            <v>11.399999999999999</v>
          </cell>
          <cell r="X36">
            <v>4</v>
          </cell>
          <cell r="Y36">
            <v>14.48</v>
          </cell>
          <cell r="AB36">
            <v>5</v>
          </cell>
          <cell r="AC36">
            <v>18.649999999999999</v>
          </cell>
          <cell r="AF36">
            <v>4</v>
          </cell>
          <cell r="AG36">
            <v>15.24</v>
          </cell>
          <cell r="AJ36">
            <v>4</v>
          </cell>
          <cell r="AK36">
            <v>15.04</v>
          </cell>
          <cell r="AN36">
            <v>3</v>
          </cell>
          <cell r="AO36">
            <v>11.16</v>
          </cell>
          <cell r="AR36">
            <v>3</v>
          </cell>
          <cell r="AS36">
            <v>11.19</v>
          </cell>
          <cell r="AV36">
            <v>3</v>
          </cell>
          <cell r="AW36">
            <v>11.01</v>
          </cell>
          <cell r="AZ36">
            <v>3</v>
          </cell>
          <cell r="BA36">
            <v>11.25</v>
          </cell>
          <cell r="BD36">
            <v>1</v>
          </cell>
          <cell r="BE36">
            <v>3.56</v>
          </cell>
        </row>
        <row r="37">
          <cell r="A37">
            <v>32</v>
          </cell>
          <cell r="B37" t="str">
            <v>อาคารสำนักงานประปาและสุขาภิบาล</v>
          </cell>
          <cell r="C37">
            <v>0</v>
          </cell>
          <cell r="D37">
            <v>1</v>
          </cell>
          <cell r="E37">
            <v>8648696</v>
          </cell>
          <cell r="L37">
            <v>234</v>
          </cell>
          <cell r="M37">
            <v>809.64</v>
          </cell>
          <cell r="P37">
            <v>247</v>
          </cell>
          <cell r="Q37">
            <v>899.08</v>
          </cell>
          <cell r="T37">
            <v>249</v>
          </cell>
          <cell r="U37">
            <v>946.19999999999993</v>
          </cell>
          <cell r="X37">
            <v>299</v>
          </cell>
          <cell r="Y37">
            <v>1082.3800000000001</v>
          </cell>
          <cell r="AB37">
            <v>226</v>
          </cell>
          <cell r="AC37">
            <v>842.98</v>
          </cell>
          <cell r="AF37">
            <v>217</v>
          </cell>
          <cell r="AG37">
            <v>826.77</v>
          </cell>
          <cell r="AJ37">
            <v>269</v>
          </cell>
          <cell r="AK37">
            <v>1011.4399999999999</v>
          </cell>
          <cell r="AN37">
            <v>227</v>
          </cell>
          <cell r="AO37">
            <v>844.44</v>
          </cell>
          <cell r="AR37">
            <v>255</v>
          </cell>
          <cell r="AS37">
            <v>951.15</v>
          </cell>
          <cell r="AV37">
            <v>231</v>
          </cell>
          <cell r="AW37">
            <v>847.77</v>
          </cell>
          <cell r="AZ37">
            <v>252</v>
          </cell>
          <cell r="BA37">
            <v>945</v>
          </cell>
          <cell r="BD37">
            <v>271</v>
          </cell>
          <cell r="BE37">
            <v>964.76</v>
          </cell>
        </row>
        <row r="38">
          <cell r="A38">
            <v>33</v>
          </cell>
          <cell r="B38" t="str">
            <v>อาคารงานไฟฟ้า</v>
          </cell>
          <cell r="C38">
            <v>0</v>
          </cell>
          <cell r="D38">
            <v>1</v>
          </cell>
          <cell r="E38">
            <v>8673782</v>
          </cell>
          <cell r="L38">
            <v>192</v>
          </cell>
          <cell r="M38">
            <v>664.31999999999994</v>
          </cell>
          <cell r="P38">
            <v>92</v>
          </cell>
          <cell r="Q38">
            <v>334.88</v>
          </cell>
          <cell r="T38">
            <v>98</v>
          </cell>
          <cell r="U38">
            <v>372.4</v>
          </cell>
          <cell r="X38">
            <v>114</v>
          </cell>
          <cell r="Y38">
            <v>412.68</v>
          </cell>
          <cell r="AB38">
            <v>94</v>
          </cell>
          <cell r="AC38">
            <v>350.62</v>
          </cell>
          <cell r="AF38">
            <v>142</v>
          </cell>
          <cell r="AG38">
            <v>541.02</v>
          </cell>
          <cell r="AJ38">
            <v>75</v>
          </cell>
          <cell r="AK38">
            <v>282</v>
          </cell>
          <cell r="AN38">
            <v>96</v>
          </cell>
          <cell r="AO38">
            <v>357.12</v>
          </cell>
          <cell r="AR38">
            <v>92</v>
          </cell>
          <cell r="AS38">
            <v>343.16</v>
          </cell>
          <cell r="AV38">
            <v>99</v>
          </cell>
          <cell r="AW38">
            <v>363.33</v>
          </cell>
          <cell r="AZ38">
            <v>97</v>
          </cell>
          <cell r="BA38">
            <v>363.75</v>
          </cell>
          <cell r="BD38">
            <v>97</v>
          </cell>
          <cell r="BE38">
            <v>345.32</v>
          </cell>
        </row>
        <row r="39">
          <cell r="A39">
            <v>34</v>
          </cell>
          <cell r="B39" t="str">
            <v>อาคารซ่อมบำรุงอาคารและสถานที่</v>
          </cell>
          <cell r="C39">
            <v>0</v>
          </cell>
          <cell r="D39">
            <v>1</v>
          </cell>
          <cell r="E39">
            <v>8673804</v>
          </cell>
          <cell r="L39">
            <v>200</v>
          </cell>
          <cell r="M39">
            <v>692</v>
          </cell>
          <cell r="P39">
            <v>174</v>
          </cell>
          <cell r="Q39">
            <v>633.36</v>
          </cell>
          <cell r="T39">
            <v>193</v>
          </cell>
          <cell r="U39">
            <v>733.4</v>
          </cell>
          <cell r="X39">
            <v>203</v>
          </cell>
          <cell r="Y39">
            <v>734.86</v>
          </cell>
          <cell r="AB39">
            <v>170</v>
          </cell>
          <cell r="AC39">
            <v>634.1</v>
          </cell>
          <cell r="AF39">
            <v>189</v>
          </cell>
          <cell r="AG39">
            <v>720.09</v>
          </cell>
          <cell r="AJ39">
            <v>220</v>
          </cell>
          <cell r="AK39">
            <v>827.19999999999993</v>
          </cell>
          <cell r="AN39">
            <v>206</v>
          </cell>
          <cell r="AO39">
            <v>766.32</v>
          </cell>
          <cell r="AR39">
            <v>245</v>
          </cell>
          <cell r="AS39">
            <v>913.85</v>
          </cell>
          <cell r="AV39">
            <v>226</v>
          </cell>
          <cell r="AW39">
            <v>829.42</v>
          </cell>
          <cell r="AZ39">
            <v>232</v>
          </cell>
          <cell r="BA39">
            <v>870</v>
          </cell>
          <cell r="BD39">
            <v>209</v>
          </cell>
          <cell r="BE39">
            <v>744.04</v>
          </cell>
        </row>
        <row r="40">
          <cell r="A40">
            <v>35</v>
          </cell>
          <cell r="B40" t="str">
            <v>อาคารยานพาหนะ</v>
          </cell>
          <cell r="C40">
            <v>0</v>
          </cell>
          <cell r="D40">
            <v>1</v>
          </cell>
          <cell r="E40">
            <v>9843160</v>
          </cell>
          <cell r="L40" t="str">
            <v>ชำรุด</v>
          </cell>
          <cell r="M40" t="str">
            <v>ชำรุด</v>
          </cell>
          <cell r="P40" t="str">
            <v>ชำรุด</v>
          </cell>
          <cell r="Q40" t="str">
            <v>ชำรุด</v>
          </cell>
          <cell r="T40" t="str">
            <v>ชำรุด</v>
          </cell>
          <cell r="U40" t="str">
            <v>ชำรุด</v>
          </cell>
          <cell r="X40" t="str">
            <v>ชำรุด</v>
          </cell>
          <cell r="Y40" t="str">
            <v>ชำรุด</v>
          </cell>
          <cell r="AB40" t="str">
            <v>ชำรุด</v>
          </cell>
          <cell r="AC40" t="str">
            <v>ชำรุด</v>
          </cell>
          <cell r="AF40" t="str">
            <v>ชำรุด</v>
          </cell>
          <cell r="AG40" t="str">
            <v>ชำรุด</v>
          </cell>
          <cell r="AJ40" t="str">
            <v>ชำรุด</v>
          </cell>
          <cell r="AK40" t="str">
            <v>ชำรุด</v>
          </cell>
          <cell r="AN40" t="str">
            <v>ชำรุด</v>
          </cell>
          <cell r="AO40" t="str">
            <v>ชำรุด</v>
          </cell>
          <cell r="AR40" t="str">
            <v>ชำรุด</v>
          </cell>
          <cell r="AS40" t="str">
            <v>ชำรุด</v>
          </cell>
          <cell r="AV40" t="str">
            <v>ชำรุด</v>
          </cell>
          <cell r="AW40" t="str">
            <v>ชำรุด</v>
          </cell>
          <cell r="AZ40" t="str">
            <v>ชำรุด</v>
          </cell>
          <cell r="BA40" t="str">
            <v>ชำรุด</v>
          </cell>
          <cell r="BD40" t="str">
            <v>ชำรุด</v>
          </cell>
          <cell r="BE40" t="str">
            <v>ชำรุด</v>
          </cell>
        </row>
        <row r="41">
          <cell r="A41">
            <v>36</v>
          </cell>
          <cell r="B41" t="str">
            <v>อาคารโรงจอดรถ</v>
          </cell>
          <cell r="C41">
            <v>0</v>
          </cell>
          <cell r="D41">
            <v>1</v>
          </cell>
          <cell r="E41">
            <v>8674108</v>
          </cell>
          <cell r="L41">
            <v>74</v>
          </cell>
          <cell r="M41">
            <v>256.04000000000002</v>
          </cell>
          <cell r="P41">
            <v>78</v>
          </cell>
          <cell r="Q41">
            <v>283.92</v>
          </cell>
          <cell r="T41">
            <v>79</v>
          </cell>
          <cell r="U41">
            <v>300.2</v>
          </cell>
          <cell r="X41">
            <v>93</v>
          </cell>
          <cell r="Y41">
            <v>336.66</v>
          </cell>
          <cell r="AB41">
            <v>65</v>
          </cell>
          <cell r="AC41">
            <v>242.45</v>
          </cell>
          <cell r="AF41">
            <v>11</v>
          </cell>
          <cell r="AG41">
            <v>41.910000000000004</v>
          </cell>
          <cell r="AJ41">
            <v>10</v>
          </cell>
          <cell r="AK41">
            <v>37.599999999999994</v>
          </cell>
          <cell r="AN41">
            <v>7</v>
          </cell>
          <cell r="AO41">
            <v>26.040000000000003</v>
          </cell>
          <cell r="AR41">
            <v>7</v>
          </cell>
          <cell r="AS41">
            <v>26.11</v>
          </cell>
          <cell r="AV41">
            <v>8</v>
          </cell>
          <cell r="AW41">
            <v>29.36</v>
          </cell>
          <cell r="AZ41">
            <v>6</v>
          </cell>
          <cell r="BA41">
            <v>22.5</v>
          </cell>
          <cell r="BD41">
            <v>6</v>
          </cell>
          <cell r="BE41">
            <v>21.36</v>
          </cell>
        </row>
        <row r="42">
          <cell r="A42">
            <v>37</v>
          </cell>
          <cell r="B42" t="str">
            <v>อาคารสำนักงานระบบบำบัดน้ำเสียรวม (รวมอาคารห้องน้ำ)</v>
          </cell>
          <cell r="C42">
            <v>0</v>
          </cell>
          <cell r="D42">
            <v>50</v>
          </cell>
          <cell r="E42">
            <v>8576438</v>
          </cell>
          <cell r="L42">
            <v>8700</v>
          </cell>
          <cell r="M42">
            <v>30102</v>
          </cell>
          <cell r="P42">
            <v>10150</v>
          </cell>
          <cell r="Q42">
            <v>36946</v>
          </cell>
          <cell r="T42">
            <v>9950</v>
          </cell>
          <cell r="U42">
            <v>37810</v>
          </cell>
          <cell r="X42">
            <v>11500</v>
          </cell>
          <cell r="Y42">
            <v>41630</v>
          </cell>
          <cell r="AB42">
            <v>10750</v>
          </cell>
          <cell r="AC42">
            <v>40097.5</v>
          </cell>
          <cell r="AF42">
            <v>7750</v>
          </cell>
          <cell r="AG42">
            <v>29527.5</v>
          </cell>
          <cell r="AJ42">
            <v>11700</v>
          </cell>
          <cell r="AK42">
            <v>43992</v>
          </cell>
          <cell r="AN42">
            <v>7650</v>
          </cell>
          <cell r="AO42">
            <v>28458</v>
          </cell>
          <cell r="AR42">
            <v>11100</v>
          </cell>
          <cell r="AS42">
            <v>41403</v>
          </cell>
          <cell r="AV42">
            <v>4800</v>
          </cell>
          <cell r="AW42">
            <v>17616</v>
          </cell>
          <cell r="AZ42">
            <v>12150</v>
          </cell>
          <cell r="BA42">
            <v>45562.5</v>
          </cell>
          <cell r="BD42">
            <v>12000</v>
          </cell>
          <cell r="BE42">
            <v>42720</v>
          </cell>
        </row>
        <row r="43">
          <cell r="A43" t="str">
            <v>สระว่ายน้ำ</v>
          </cell>
        </row>
        <row r="44">
          <cell r="A44">
            <v>38</v>
          </cell>
          <cell r="B44" t="str">
            <v>อาคารสระว่ายน้ำ</v>
          </cell>
          <cell r="C44">
            <v>0</v>
          </cell>
          <cell r="D44">
            <v>50</v>
          </cell>
          <cell r="E44">
            <v>9243867</v>
          </cell>
          <cell r="L44">
            <v>5300</v>
          </cell>
          <cell r="P44">
            <v>6250</v>
          </cell>
          <cell r="T44">
            <v>7300</v>
          </cell>
          <cell r="X44">
            <v>6300</v>
          </cell>
          <cell r="AB44">
            <v>5950</v>
          </cell>
          <cell r="AF44">
            <v>7350</v>
          </cell>
          <cell r="AJ44">
            <v>6350</v>
          </cell>
          <cell r="AN44">
            <v>3800</v>
          </cell>
          <cell r="AR44">
            <v>6300</v>
          </cell>
          <cell r="AV44">
            <v>5500</v>
          </cell>
          <cell r="AZ44">
            <v>6600</v>
          </cell>
          <cell r="BD44">
            <v>7550</v>
          </cell>
        </row>
        <row r="45">
          <cell r="A45" t="str">
            <v>โรงอาหาร</v>
          </cell>
        </row>
        <row r="46">
          <cell r="A46">
            <v>39</v>
          </cell>
          <cell r="B46" t="str">
            <v>อาคารโรงอาหารเทิดกสิกร</v>
          </cell>
          <cell r="C46">
            <v>0</v>
          </cell>
          <cell r="D46">
            <v>20</v>
          </cell>
          <cell r="E46">
            <v>8419171</v>
          </cell>
          <cell r="L46">
            <v>6800</v>
          </cell>
          <cell r="P46">
            <v>8740</v>
          </cell>
          <cell r="T46">
            <v>9420</v>
          </cell>
          <cell r="X46">
            <v>2560</v>
          </cell>
          <cell r="AB46">
            <v>680</v>
          </cell>
          <cell r="AF46">
            <v>1020</v>
          </cell>
          <cell r="AJ46">
            <v>3460</v>
          </cell>
          <cell r="AN46">
            <v>6380</v>
          </cell>
          <cell r="AR46">
            <v>10440</v>
          </cell>
          <cell r="AV46">
            <v>9520</v>
          </cell>
          <cell r="AZ46">
            <v>7020</v>
          </cell>
          <cell r="BD46">
            <v>9460</v>
          </cell>
        </row>
        <row r="47">
          <cell r="A47" t="str">
            <v>หอพักนักศึกษา</v>
          </cell>
        </row>
        <row r="48">
          <cell r="A48">
            <v>40</v>
          </cell>
          <cell r="B48" t="str">
            <v>อาคารหอพักนักศึกษานานาชาติ</v>
          </cell>
          <cell r="C48">
            <v>0</v>
          </cell>
          <cell r="D48">
            <v>20</v>
          </cell>
          <cell r="E48">
            <v>8419200</v>
          </cell>
          <cell r="L48">
            <v>580</v>
          </cell>
          <cell r="M48">
            <v>2006.8</v>
          </cell>
          <cell r="P48">
            <v>560</v>
          </cell>
          <cell r="Q48">
            <v>2038.4</v>
          </cell>
          <cell r="T48">
            <v>300</v>
          </cell>
          <cell r="U48">
            <v>1140</v>
          </cell>
          <cell r="X48">
            <v>260</v>
          </cell>
          <cell r="Y48">
            <v>941.2</v>
          </cell>
          <cell r="AB48">
            <v>220</v>
          </cell>
          <cell r="AC48">
            <v>820.6</v>
          </cell>
          <cell r="AF48">
            <v>260</v>
          </cell>
          <cell r="AG48">
            <v>990.6</v>
          </cell>
          <cell r="AJ48">
            <v>300</v>
          </cell>
          <cell r="AK48">
            <v>1128</v>
          </cell>
          <cell r="AN48">
            <v>400</v>
          </cell>
          <cell r="AO48">
            <v>1488</v>
          </cell>
          <cell r="AR48">
            <v>460</v>
          </cell>
          <cell r="AS48">
            <v>1715.8</v>
          </cell>
          <cell r="AV48">
            <v>300</v>
          </cell>
          <cell r="AW48">
            <v>1101</v>
          </cell>
          <cell r="AZ48">
            <v>320</v>
          </cell>
          <cell r="BA48">
            <v>1200</v>
          </cell>
          <cell r="BD48">
            <v>320</v>
          </cell>
          <cell r="BE48">
            <v>1139.2</v>
          </cell>
        </row>
        <row r="49">
          <cell r="A49">
            <v>41</v>
          </cell>
          <cell r="B49" t="str">
            <v>อาคารหอพักนักศึกษาชาย 2</v>
          </cell>
          <cell r="C49">
            <v>0</v>
          </cell>
          <cell r="D49">
            <v>60</v>
          </cell>
          <cell r="E49">
            <v>8419154</v>
          </cell>
          <cell r="L49">
            <v>7860</v>
          </cell>
          <cell r="P49">
            <v>11040</v>
          </cell>
          <cell r="T49">
            <v>9720</v>
          </cell>
          <cell r="X49">
            <v>3000</v>
          </cell>
          <cell r="AB49">
            <v>1140</v>
          </cell>
          <cell r="AF49">
            <v>1320</v>
          </cell>
          <cell r="AJ49">
            <v>4260</v>
          </cell>
          <cell r="AN49">
            <v>8700</v>
          </cell>
          <cell r="AR49">
            <v>5100</v>
          </cell>
          <cell r="AV49">
            <v>2640</v>
          </cell>
          <cell r="AZ49">
            <v>2340</v>
          </cell>
          <cell r="BD49">
            <v>6600</v>
          </cell>
        </row>
        <row r="50">
          <cell r="A50">
            <v>42</v>
          </cell>
          <cell r="B50" t="str">
            <v>อาคารหอพักนักศึกษาชาย 3 (รวมอาคารห้องน้ำ)</v>
          </cell>
          <cell r="C50">
            <v>0</v>
          </cell>
          <cell r="D50">
            <v>20</v>
          </cell>
          <cell r="E50">
            <v>8419175</v>
          </cell>
          <cell r="L50">
            <v>220</v>
          </cell>
          <cell r="M50">
            <v>761.2</v>
          </cell>
          <cell r="P50">
            <v>160</v>
          </cell>
          <cell r="Q50">
            <v>582.4</v>
          </cell>
          <cell r="T50">
            <v>100</v>
          </cell>
          <cell r="U50">
            <v>380</v>
          </cell>
          <cell r="X50">
            <v>100</v>
          </cell>
          <cell r="Y50">
            <v>362</v>
          </cell>
          <cell r="AB50">
            <v>80</v>
          </cell>
          <cell r="AC50">
            <v>298.39999999999998</v>
          </cell>
          <cell r="AF50">
            <v>80</v>
          </cell>
          <cell r="AG50">
            <v>304.8</v>
          </cell>
          <cell r="AJ50">
            <v>220</v>
          </cell>
          <cell r="AK50">
            <v>827.19999999999993</v>
          </cell>
          <cell r="AN50">
            <v>360</v>
          </cell>
          <cell r="AO50">
            <v>1339.2</v>
          </cell>
          <cell r="AR50">
            <v>680</v>
          </cell>
          <cell r="AS50">
            <v>2536.4</v>
          </cell>
          <cell r="AV50">
            <v>160</v>
          </cell>
          <cell r="AW50">
            <v>587.20000000000005</v>
          </cell>
          <cell r="AZ50">
            <v>160</v>
          </cell>
          <cell r="BA50">
            <v>600</v>
          </cell>
          <cell r="BD50">
            <v>100</v>
          </cell>
          <cell r="BE50">
            <v>356</v>
          </cell>
        </row>
        <row r="51">
          <cell r="A51">
            <v>43</v>
          </cell>
          <cell r="B51" t="str">
            <v>อาคารหอพักนักศึกษาชาย 4 (รวมอาคารโรงจอดรถ ข้างหอ)</v>
          </cell>
          <cell r="C51">
            <v>0</v>
          </cell>
          <cell r="D51">
            <v>60</v>
          </cell>
          <cell r="E51">
            <v>8419174</v>
          </cell>
          <cell r="L51">
            <v>2520</v>
          </cell>
          <cell r="P51">
            <v>3420</v>
          </cell>
          <cell r="T51">
            <v>3120</v>
          </cell>
          <cell r="X51">
            <v>1200</v>
          </cell>
          <cell r="AB51">
            <v>540</v>
          </cell>
          <cell r="AF51">
            <v>600</v>
          </cell>
          <cell r="AJ51">
            <v>540</v>
          </cell>
          <cell r="AN51">
            <v>960</v>
          </cell>
          <cell r="AR51">
            <v>960</v>
          </cell>
          <cell r="AV51">
            <v>720</v>
          </cell>
          <cell r="AZ51">
            <v>1020</v>
          </cell>
          <cell r="BD51">
            <v>960</v>
          </cell>
        </row>
        <row r="52">
          <cell r="A52">
            <v>44</v>
          </cell>
          <cell r="B52" t="str">
            <v>อาคารหอพักนักศึกษาชาย 5 (รวมอาคารห้องน้ำ)</v>
          </cell>
          <cell r="C52">
            <v>0</v>
          </cell>
          <cell r="D52">
            <v>20</v>
          </cell>
          <cell r="E52">
            <v>8419178</v>
          </cell>
          <cell r="L52">
            <v>1880</v>
          </cell>
          <cell r="M52">
            <v>6504.8</v>
          </cell>
          <cell r="P52">
            <v>2360</v>
          </cell>
          <cell r="Q52">
            <v>8590.4</v>
          </cell>
          <cell r="T52">
            <v>2540</v>
          </cell>
          <cell r="U52">
            <v>9652</v>
          </cell>
          <cell r="X52">
            <v>1900</v>
          </cell>
          <cell r="Y52">
            <v>6878</v>
          </cell>
          <cell r="AB52">
            <v>1360</v>
          </cell>
          <cell r="AC52">
            <v>5072.8</v>
          </cell>
          <cell r="AF52">
            <v>1800</v>
          </cell>
          <cell r="AG52">
            <v>6858</v>
          </cell>
          <cell r="AJ52">
            <v>1060</v>
          </cell>
          <cell r="AK52">
            <v>3985.6</v>
          </cell>
          <cell r="AN52">
            <v>840</v>
          </cell>
          <cell r="AO52">
            <v>3124.8</v>
          </cell>
          <cell r="AR52">
            <v>1000</v>
          </cell>
          <cell r="AS52">
            <v>3730</v>
          </cell>
          <cell r="AV52">
            <v>760</v>
          </cell>
          <cell r="AW52">
            <v>2789.2</v>
          </cell>
          <cell r="AZ52">
            <v>780</v>
          </cell>
          <cell r="BA52">
            <v>2925</v>
          </cell>
          <cell r="BD52">
            <v>860</v>
          </cell>
          <cell r="BE52">
            <v>3061.6</v>
          </cell>
        </row>
        <row r="53">
          <cell r="A53">
            <v>45</v>
          </cell>
          <cell r="B53" t="str">
            <v>อาคารหอพักนักศึกษาหญิง 6 (รวมอาคารโรงจอดรถ ข้างหอ)</v>
          </cell>
          <cell r="C53">
            <v>0</v>
          </cell>
          <cell r="D53">
            <v>60</v>
          </cell>
          <cell r="E53">
            <v>8409829</v>
          </cell>
          <cell r="L53">
            <v>7740</v>
          </cell>
          <cell r="P53">
            <v>8580</v>
          </cell>
          <cell r="T53">
            <v>7380</v>
          </cell>
          <cell r="X53">
            <v>2040</v>
          </cell>
          <cell r="AB53">
            <v>1080</v>
          </cell>
          <cell r="AF53">
            <v>1140</v>
          </cell>
          <cell r="AJ53">
            <v>1740</v>
          </cell>
          <cell r="AN53">
            <v>1680</v>
          </cell>
          <cell r="AR53">
            <v>1800</v>
          </cell>
          <cell r="AV53">
            <v>1680</v>
          </cell>
          <cell r="AZ53">
            <v>3420</v>
          </cell>
          <cell r="BD53">
            <v>1380</v>
          </cell>
        </row>
        <row r="54">
          <cell r="A54">
            <v>46</v>
          </cell>
          <cell r="B54" t="str">
            <v>อาคารหอพักนักศึกษาหญิง 7</v>
          </cell>
          <cell r="C54">
            <v>0</v>
          </cell>
          <cell r="D54">
            <v>60</v>
          </cell>
          <cell r="E54">
            <v>8409835</v>
          </cell>
          <cell r="L54">
            <v>4320</v>
          </cell>
          <cell r="P54">
            <v>5460</v>
          </cell>
          <cell r="T54">
            <v>4020</v>
          </cell>
          <cell r="X54">
            <v>1200</v>
          </cell>
          <cell r="AB54">
            <v>360</v>
          </cell>
          <cell r="AF54">
            <v>360</v>
          </cell>
          <cell r="AJ54">
            <v>1200</v>
          </cell>
          <cell r="AN54">
            <v>900</v>
          </cell>
          <cell r="AR54">
            <v>960</v>
          </cell>
          <cell r="AV54">
            <v>2460</v>
          </cell>
          <cell r="AZ54">
            <v>1800</v>
          </cell>
          <cell r="BD54">
            <v>1920</v>
          </cell>
        </row>
        <row r="55">
          <cell r="A55">
            <v>47</v>
          </cell>
          <cell r="B55" t="str">
            <v>อาคารหอพักนักศึกษาหญิง 8</v>
          </cell>
          <cell r="C55">
            <v>0</v>
          </cell>
          <cell r="D55">
            <v>100</v>
          </cell>
          <cell r="E55">
            <v>8379616</v>
          </cell>
          <cell r="L55">
            <v>21600</v>
          </cell>
          <cell r="P55">
            <v>14200</v>
          </cell>
          <cell r="T55">
            <v>12000</v>
          </cell>
          <cell r="X55">
            <v>4600</v>
          </cell>
          <cell r="AB55">
            <v>2300</v>
          </cell>
          <cell r="AF55">
            <v>2300</v>
          </cell>
          <cell r="AJ55">
            <v>3000</v>
          </cell>
          <cell r="AN55">
            <v>2800</v>
          </cell>
          <cell r="AR55">
            <v>3300</v>
          </cell>
          <cell r="AV55">
            <v>2800</v>
          </cell>
          <cell r="AZ55">
            <v>5900</v>
          </cell>
          <cell r="BD55">
            <v>3000</v>
          </cell>
        </row>
        <row r="56">
          <cell r="A56">
            <v>48</v>
          </cell>
          <cell r="B56" t="str">
            <v>อาคารหอพักนักศึกษาหญิง 9</v>
          </cell>
          <cell r="C56">
            <v>0</v>
          </cell>
          <cell r="D56">
            <v>100</v>
          </cell>
          <cell r="E56">
            <v>8399168</v>
          </cell>
          <cell r="L56">
            <v>12400</v>
          </cell>
          <cell r="P56">
            <v>17400</v>
          </cell>
          <cell r="T56">
            <v>13000</v>
          </cell>
          <cell r="X56">
            <v>9100</v>
          </cell>
          <cell r="AB56">
            <v>7100</v>
          </cell>
          <cell r="AF56">
            <v>7000</v>
          </cell>
          <cell r="AJ56">
            <v>9400</v>
          </cell>
          <cell r="AN56">
            <v>7700</v>
          </cell>
          <cell r="AR56">
            <v>8200</v>
          </cell>
          <cell r="AV56">
            <v>11000</v>
          </cell>
          <cell r="AZ56">
            <v>10000</v>
          </cell>
          <cell r="BD56">
            <v>13500</v>
          </cell>
        </row>
        <row r="57">
          <cell r="A57">
            <v>49</v>
          </cell>
          <cell r="B57" t="str">
            <v>อาคารหอพักนักศึกษาหญิง 10</v>
          </cell>
          <cell r="C57">
            <v>0</v>
          </cell>
          <cell r="D57">
            <v>200</v>
          </cell>
          <cell r="E57">
            <v>9243992</v>
          </cell>
          <cell r="L57">
            <v>9200</v>
          </cell>
          <cell r="P57">
            <v>16400</v>
          </cell>
          <cell r="T57">
            <v>11800</v>
          </cell>
          <cell r="X57">
            <v>6600</v>
          </cell>
          <cell r="AB57">
            <v>3000</v>
          </cell>
          <cell r="AF57">
            <v>2400</v>
          </cell>
          <cell r="AJ57">
            <v>4600</v>
          </cell>
          <cell r="AN57">
            <v>6000</v>
          </cell>
          <cell r="AR57">
            <v>7200</v>
          </cell>
          <cell r="AV57">
            <v>3800</v>
          </cell>
          <cell r="AZ57">
            <v>5800</v>
          </cell>
          <cell r="BD57">
            <v>3000</v>
          </cell>
        </row>
        <row r="58">
          <cell r="A58">
            <v>50</v>
          </cell>
          <cell r="B58" t="str">
            <v>อาคารหอพักนักศึกษาหญิง 11</v>
          </cell>
          <cell r="C58" t="str">
            <v>MWh</v>
          </cell>
          <cell r="D58">
            <v>1000</v>
          </cell>
          <cell r="E58" t="str">
            <v>Digital</v>
          </cell>
          <cell r="L58">
            <v>13079.999999999984</v>
          </cell>
          <cell r="P58">
            <v>19699.999999999989</v>
          </cell>
          <cell r="T58">
            <v>18930.000000000065</v>
          </cell>
          <cell r="X58">
            <v>6049.9999999999545</v>
          </cell>
          <cell r="AB58">
            <v>2240.0000000000091</v>
          </cell>
          <cell r="AF58">
            <v>2419.9999999999591</v>
          </cell>
          <cell r="AJ58">
            <v>8250</v>
          </cell>
          <cell r="AN58">
            <v>11580.00000000004</v>
          </cell>
          <cell r="AR58">
            <v>13870.000000000004</v>
          </cell>
          <cell r="AV58">
            <v>6129.9999999999955</v>
          </cell>
          <cell r="AZ58">
            <v>6129.9999999999955</v>
          </cell>
          <cell r="BD58">
            <v>12120.000000000004</v>
          </cell>
        </row>
        <row r="59">
          <cell r="A59" t="str">
            <v>คณะพัฒนาการท่องเที่ยว</v>
          </cell>
        </row>
        <row r="60">
          <cell r="A60">
            <v>51</v>
          </cell>
          <cell r="B60" t="str">
            <v xml:space="preserve">อาคารเรียนรวมสุวรรณวาจกกสิกิจ </v>
          </cell>
          <cell r="C60">
            <v>0</v>
          </cell>
          <cell r="D60">
            <v>1</v>
          </cell>
          <cell r="E60" t="str">
            <v>-</v>
          </cell>
          <cell r="L60">
            <v>1555.8600000000006</v>
          </cell>
          <cell r="P60">
            <v>3034.1399999999994</v>
          </cell>
          <cell r="T60">
            <v>4825</v>
          </cell>
          <cell r="X60">
            <v>3415.3899999999994</v>
          </cell>
          <cell r="AB60">
            <v>3833.3100000000013</v>
          </cell>
          <cell r="AF60">
            <v>4173.32</v>
          </cell>
          <cell r="AJ60">
            <v>3055.4700000000012</v>
          </cell>
          <cell r="AN60">
            <v>2169.9699999999975</v>
          </cell>
          <cell r="AR60">
            <v>3670.4800000000032</v>
          </cell>
          <cell r="AV60">
            <v>2788.9499999999971</v>
          </cell>
          <cell r="AZ60">
            <v>3209.0200000000041</v>
          </cell>
          <cell r="BD60">
            <v>2088.2999999999956</v>
          </cell>
        </row>
        <row r="61">
          <cell r="A61">
            <v>52</v>
          </cell>
          <cell r="B61" t="str">
            <v>อาคารพัฒนาวิสัยทัศน์  ชั้น 1 มิเตอร์ตัวที่ 1</v>
          </cell>
          <cell r="C61">
            <v>0</v>
          </cell>
          <cell r="D61">
            <v>80</v>
          </cell>
          <cell r="E61">
            <v>9109282</v>
          </cell>
          <cell r="L61">
            <v>1032.0000000000437</v>
          </cell>
          <cell r="M61">
            <v>3570.7200000001512</v>
          </cell>
          <cell r="P61">
            <v>615.99999999998545</v>
          </cell>
          <cell r="Q61">
            <v>2242.239999999947</v>
          </cell>
          <cell r="T61">
            <v>2080</v>
          </cell>
          <cell r="U61">
            <v>7904</v>
          </cell>
          <cell r="X61">
            <v>1280</v>
          </cell>
          <cell r="Y61">
            <v>4633.6000000000004</v>
          </cell>
          <cell r="AB61">
            <v>1200</v>
          </cell>
          <cell r="AC61">
            <v>4476</v>
          </cell>
          <cell r="AF61">
            <v>1440</v>
          </cell>
          <cell r="AG61">
            <v>5486.4</v>
          </cell>
          <cell r="AJ61">
            <v>1120</v>
          </cell>
          <cell r="AK61">
            <v>4211.2</v>
          </cell>
          <cell r="AN61">
            <v>1040</v>
          </cell>
          <cell r="AO61">
            <v>3868.8</v>
          </cell>
          <cell r="AR61">
            <v>1040</v>
          </cell>
          <cell r="AV61">
            <v>1200</v>
          </cell>
          <cell r="AZ61">
            <v>960</v>
          </cell>
          <cell r="BD61">
            <v>800</v>
          </cell>
        </row>
        <row r="62">
          <cell r="A62">
            <v>53</v>
          </cell>
          <cell r="B62" t="str">
            <v>อาคารพัฒนาวิสัยทัศน์  ชั้น 2 มิเตอร์ตัวที่ 2</v>
          </cell>
          <cell r="C62" t="str">
            <v>MWh</v>
          </cell>
          <cell r="D62">
            <v>1000</v>
          </cell>
          <cell r="E62" t="str">
            <v>Digital</v>
          </cell>
          <cell r="L62">
            <v>2049.9999999999973</v>
          </cell>
          <cell r="M62">
            <v>7092.9999999999909</v>
          </cell>
          <cell r="P62">
            <v>3950.0000000000027</v>
          </cell>
          <cell r="Q62">
            <v>14378.000000000011</v>
          </cell>
          <cell r="T62">
            <v>7550.0000000000109</v>
          </cell>
          <cell r="U62">
            <v>28690.00000000004</v>
          </cell>
          <cell r="X62">
            <v>8079.9999999999836</v>
          </cell>
          <cell r="Y62">
            <v>29249.59999999994</v>
          </cell>
          <cell r="AB62">
            <v>7000</v>
          </cell>
          <cell r="AC62">
            <v>26110</v>
          </cell>
          <cell r="AF62">
            <v>9420.0000000000164</v>
          </cell>
          <cell r="AG62">
            <v>35890.200000000063</v>
          </cell>
          <cell r="AJ62">
            <v>7409.9999999999964</v>
          </cell>
          <cell r="AK62">
            <v>27861.599999999984</v>
          </cell>
          <cell r="AN62">
            <v>7650.0000000000055</v>
          </cell>
          <cell r="AO62">
            <v>28458.000000000022</v>
          </cell>
          <cell r="AR62">
            <v>7489.9999999999809</v>
          </cell>
          <cell r="AS62">
            <v>27937.699999999928</v>
          </cell>
          <cell r="AV62">
            <v>6460.0000000000082</v>
          </cell>
          <cell r="AW62">
            <v>23708.20000000003</v>
          </cell>
          <cell r="AZ62">
            <v>7740.0000000000091</v>
          </cell>
          <cell r="BA62">
            <v>29025.000000000033</v>
          </cell>
          <cell r="BD62">
            <v>8949.9999999999891</v>
          </cell>
          <cell r="BE62">
            <v>31861.99999999996</v>
          </cell>
        </row>
        <row r="63">
          <cell r="A63" t="str">
            <v>คณะศิลป์ศาสตร์</v>
          </cell>
        </row>
        <row r="64">
          <cell r="A64">
            <v>54</v>
          </cell>
          <cell r="B64" t="str">
            <v>อาคารประเสริฐ ณ.นคร</v>
          </cell>
          <cell r="C64">
            <v>0</v>
          </cell>
          <cell r="D64">
            <v>500</v>
          </cell>
          <cell r="E64">
            <v>8155345</v>
          </cell>
          <cell r="L64">
            <v>1354.14</v>
          </cell>
          <cell r="P64">
            <v>2168.2600000000002</v>
          </cell>
          <cell r="T64">
            <v>3484.21</v>
          </cell>
          <cell r="X64">
            <v>1794.53</v>
          </cell>
          <cell r="AB64">
            <v>2617.67</v>
          </cell>
          <cell r="AF64">
            <v>2440.54</v>
          </cell>
          <cell r="AJ64">
            <v>2420.23</v>
          </cell>
          <cell r="AN64">
            <v>2978.57</v>
          </cell>
          <cell r="AR64">
            <v>3118.59</v>
          </cell>
          <cell r="AV64">
            <v>2098.69</v>
          </cell>
          <cell r="AZ64">
            <v>2170.13</v>
          </cell>
          <cell r="BD64">
            <v>1329.02</v>
          </cell>
        </row>
        <row r="65">
          <cell r="A65" t="str">
            <v>สำนักหอสมุด</v>
          </cell>
        </row>
        <row r="66">
          <cell r="A66">
            <v>55</v>
          </cell>
          <cell r="B66" t="str">
            <v>อาคารวิภาต  บุญศรี  วังซ้าย  มิเตอร์ตัวที่ 1</v>
          </cell>
          <cell r="C66">
            <v>0</v>
          </cell>
          <cell r="D66">
            <v>300</v>
          </cell>
          <cell r="E66">
            <v>8666263</v>
          </cell>
          <cell r="L66">
            <v>3900</v>
          </cell>
          <cell r="M66">
            <v>13494</v>
          </cell>
          <cell r="P66">
            <v>5400</v>
          </cell>
          <cell r="Q66">
            <v>19656</v>
          </cell>
          <cell r="T66">
            <v>6900</v>
          </cell>
          <cell r="U66">
            <v>26220</v>
          </cell>
          <cell r="X66">
            <v>5700</v>
          </cell>
          <cell r="Y66">
            <v>20634</v>
          </cell>
          <cell r="AB66">
            <v>5400</v>
          </cell>
          <cell r="AC66">
            <v>20142</v>
          </cell>
          <cell r="AF66">
            <v>6000</v>
          </cell>
          <cell r="AG66">
            <v>22860</v>
          </cell>
          <cell r="AJ66">
            <v>6300</v>
          </cell>
          <cell r="AK66">
            <v>23688</v>
          </cell>
          <cell r="AN66">
            <v>4500</v>
          </cell>
          <cell r="AO66">
            <v>16740</v>
          </cell>
          <cell r="AR66">
            <v>4800</v>
          </cell>
          <cell r="AS66">
            <v>17904</v>
          </cell>
          <cell r="AV66">
            <v>4500</v>
          </cell>
          <cell r="AW66">
            <v>16515</v>
          </cell>
          <cell r="AZ66">
            <v>5100</v>
          </cell>
          <cell r="BA66">
            <v>19125</v>
          </cell>
          <cell r="BD66">
            <v>4800</v>
          </cell>
          <cell r="BE66">
            <v>17088</v>
          </cell>
        </row>
        <row r="67">
          <cell r="A67">
            <v>56</v>
          </cell>
          <cell r="B67" t="str">
            <v>อาคารวิภาต  บุญศรี  วังซ้าย  มิเตอร์ตัวที่ 2</v>
          </cell>
          <cell r="C67">
            <v>0</v>
          </cell>
          <cell r="D67">
            <v>200</v>
          </cell>
          <cell r="E67">
            <v>9068918</v>
          </cell>
          <cell r="L67">
            <v>8620.27</v>
          </cell>
          <cell r="P67">
            <v>10791.18</v>
          </cell>
          <cell r="T67">
            <v>19818.939999999999</v>
          </cell>
          <cell r="X67">
            <v>8969.17</v>
          </cell>
          <cell r="AB67">
            <v>16036.68</v>
          </cell>
          <cell r="AJ67">
            <v>13296.1</v>
          </cell>
          <cell r="AN67">
            <v>11088.56</v>
          </cell>
          <cell r="AR67">
            <v>1030.71</v>
          </cell>
          <cell r="AV67">
            <v>8880.4599999999991</v>
          </cell>
          <cell r="AZ67">
            <v>9910.43</v>
          </cell>
          <cell r="BD67">
            <v>4821.53</v>
          </cell>
        </row>
        <row r="68">
          <cell r="A68" t="str">
            <v>คณะบริหารธุรกิจ</v>
          </cell>
        </row>
        <row r="69">
          <cell r="A69">
            <v>57</v>
          </cell>
          <cell r="B69" t="str">
            <v>อาคารพิทยาลงกรณ์</v>
          </cell>
          <cell r="C69">
            <v>0</v>
          </cell>
          <cell r="D69">
            <v>100</v>
          </cell>
          <cell r="E69">
            <v>8142142</v>
          </cell>
          <cell r="L69">
            <v>6100</v>
          </cell>
          <cell r="P69">
            <v>7600</v>
          </cell>
          <cell r="T69">
            <v>9850</v>
          </cell>
          <cell r="X69">
            <v>8300</v>
          </cell>
          <cell r="AB69">
            <v>7670.0000000000045</v>
          </cell>
          <cell r="AF69">
            <v>7879.9999999999955</v>
          </cell>
          <cell r="AJ69">
            <v>8500</v>
          </cell>
          <cell r="AN69">
            <v>6800</v>
          </cell>
          <cell r="AR69">
            <v>6600</v>
          </cell>
          <cell r="AV69">
            <v>5900</v>
          </cell>
          <cell r="AZ69">
            <v>6600</v>
          </cell>
          <cell r="BD69">
            <v>6200</v>
          </cell>
        </row>
        <row r="70">
          <cell r="A70">
            <v>58</v>
          </cell>
          <cell r="B70" t="str">
            <v>อาคาร 25 ปี  คณะบริหารธุรกิจ</v>
          </cell>
          <cell r="C70">
            <v>0</v>
          </cell>
          <cell r="D70">
            <v>160</v>
          </cell>
          <cell r="E70">
            <v>8306827</v>
          </cell>
          <cell r="L70">
            <v>3005.21</v>
          </cell>
          <cell r="P70">
            <v>6226.3</v>
          </cell>
          <cell r="T70">
            <v>11477.83</v>
          </cell>
          <cell r="X70">
            <v>4166.99</v>
          </cell>
          <cell r="AB70">
            <v>5467.8</v>
          </cell>
          <cell r="AF70">
            <v>5740.92</v>
          </cell>
          <cell r="AJ70">
            <v>4718.7700000000004</v>
          </cell>
          <cell r="AN70">
            <v>4563.38</v>
          </cell>
          <cell r="AR70">
            <v>4692.0200000000004</v>
          </cell>
          <cell r="AV70">
            <v>4472.2299999999996</v>
          </cell>
          <cell r="AZ70">
            <v>4356.1099999999997</v>
          </cell>
          <cell r="BD70">
            <v>3949.87</v>
          </cell>
        </row>
        <row r="71">
          <cell r="A71" t="str">
            <v>วิทยาลัยบริหารศาสตร์</v>
          </cell>
        </row>
        <row r="72">
          <cell r="A72">
            <v>59</v>
          </cell>
          <cell r="B72" t="str">
            <v>อาคารเทพ  พงษ์พานิช</v>
          </cell>
          <cell r="C72">
            <v>0</v>
          </cell>
          <cell r="D72">
            <v>200</v>
          </cell>
          <cell r="E72">
            <v>9237675</v>
          </cell>
          <cell r="L72">
            <v>4271.04</v>
          </cell>
          <cell r="M72">
            <v>14777.7984</v>
          </cell>
          <cell r="P72">
            <v>6893.94</v>
          </cell>
          <cell r="Q72">
            <v>25093.941599999998</v>
          </cell>
          <cell r="T72">
            <v>14556.8</v>
          </cell>
          <cell r="U72">
            <v>55315.839999999997</v>
          </cell>
          <cell r="X72">
            <v>6802.17</v>
          </cell>
          <cell r="Y72">
            <v>24623.8554</v>
          </cell>
          <cell r="AB72">
            <v>11401.84</v>
          </cell>
          <cell r="AC72">
            <v>42528.8632</v>
          </cell>
          <cell r="AF72">
            <v>9913.0300000000007</v>
          </cell>
          <cell r="AG72">
            <v>37768.6443</v>
          </cell>
          <cell r="AJ72">
            <v>7255.15</v>
          </cell>
          <cell r="AK72">
            <v>27279.363999999998</v>
          </cell>
          <cell r="AN72">
            <v>7917.01</v>
          </cell>
          <cell r="AO72">
            <v>29451.277200000004</v>
          </cell>
          <cell r="AR72">
            <v>9449.19</v>
          </cell>
          <cell r="AS72">
            <v>35245.4787</v>
          </cell>
          <cell r="AV72">
            <v>7641</v>
          </cell>
          <cell r="AW72">
            <v>28042.47</v>
          </cell>
          <cell r="AZ72">
            <v>6078.6</v>
          </cell>
          <cell r="BA72">
            <v>22794.75</v>
          </cell>
          <cell r="BD72">
            <v>4128.68</v>
          </cell>
          <cell r="BE72">
            <v>14698.100800000002</v>
          </cell>
        </row>
        <row r="73">
          <cell r="A73" t="str">
            <v>ศูนย์กล้วยไม้</v>
          </cell>
        </row>
        <row r="74">
          <cell r="A74">
            <v>60</v>
          </cell>
          <cell r="B74" t="str">
            <v>อาคารเฉลิมพระเกียรติสมเด็จพระศรีนครินทราบรมราชนี มิเตอร์ตัวที่ 1</v>
          </cell>
          <cell r="C74">
            <v>0</v>
          </cell>
          <cell r="D74">
            <v>500</v>
          </cell>
          <cell r="E74">
            <v>8642034</v>
          </cell>
          <cell r="L74">
            <v>10582.28</v>
          </cell>
          <cell r="M74">
            <v>36614.688800000004</v>
          </cell>
          <cell r="P74">
            <v>10952.7</v>
          </cell>
          <cell r="Q74">
            <v>39867.828000000001</v>
          </cell>
          <cell r="T74">
            <v>17708.900000000001</v>
          </cell>
          <cell r="U74">
            <v>67293.820000000007</v>
          </cell>
          <cell r="X74">
            <v>12388.56</v>
          </cell>
          <cell r="Y74">
            <v>44846.587200000002</v>
          </cell>
          <cell r="AB74">
            <v>16980.900000000001</v>
          </cell>
          <cell r="AC74">
            <v>63338.757000000005</v>
          </cell>
          <cell r="AF74">
            <v>18511.189999999999</v>
          </cell>
          <cell r="AG74">
            <v>70527.633900000001</v>
          </cell>
          <cell r="AJ74">
            <v>16119.8</v>
          </cell>
          <cell r="AK74">
            <v>60610.447999999997</v>
          </cell>
          <cell r="AN74">
            <v>17033.48</v>
          </cell>
          <cell r="AO74">
            <v>63364.545600000005</v>
          </cell>
          <cell r="AR74">
            <v>15697.75</v>
          </cell>
          <cell r="AS74">
            <v>58552.607499999998</v>
          </cell>
          <cell r="AV74">
            <v>14413.89</v>
          </cell>
          <cell r="AW74">
            <v>52898.976299999995</v>
          </cell>
          <cell r="AZ74">
            <v>14144.96</v>
          </cell>
          <cell r="BA74">
            <v>53043.6</v>
          </cell>
          <cell r="BD74">
            <v>10556.7</v>
          </cell>
          <cell r="BE74">
            <v>37581.852000000006</v>
          </cell>
        </row>
        <row r="75">
          <cell r="A75">
            <v>0</v>
          </cell>
          <cell r="B75" t="str">
            <v>อาคารเฉลิมพระเกียรติสมเด็จพระศรีนครินทราบรมราชนี มิเตอร์ตัวที่ 2</v>
          </cell>
          <cell r="C75">
            <v>0</v>
          </cell>
          <cell r="D75">
            <v>1</v>
          </cell>
          <cell r="E75">
            <v>191205060</v>
          </cell>
          <cell r="L75">
            <v>6.1000000000000014</v>
          </cell>
          <cell r="M75">
            <v>21.106000000000005</v>
          </cell>
          <cell r="P75">
            <v>7</v>
          </cell>
          <cell r="Q75">
            <v>25.48</v>
          </cell>
          <cell r="T75">
            <v>17</v>
          </cell>
          <cell r="U75">
            <v>64.599999999999994</v>
          </cell>
          <cell r="X75">
            <v>4</v>
          </cell>
          <cell r="Y75">
            <v>14.48</v>
          </cell>
          <cell r="AB75">
            <v>5</v>
          </cell>
          <cell r="AC75">
            <v>18.649999999999999</v>
          </cell>
          <cell r="AF75">
            <v>7</v>
          </cell>
          <cell r="AG75">
            <v>26.67</v>
          </cell>
          <cell r="AJ75">
            <v>36</v>
          </cell>
          <cell r="AK75">
            <v>135.35999999999999</v>
          </cell>
          <cell r="AN75">
            <v>18</v>
          </cell>
          <cell r="AO75">
            <v>66.960000000000008</v>
          </cell>
          <cell r="AR75">
            <v>2</v>
          </cell>
          <cell r="AS75">
            <v>7.46</v>
          </cell>
          <cell r="AV75">
            <v>3.2999999999999972</v>
          </cell>
          <cell r="AW75">
            <v>12.11099999999999</v>
          </cell>
          <cell r="AZ75">
            <v>3.6000000000000085</v>
          </cell>
          <cell r="BA75">
            <v>13.500000000000032</v>
          </cell>
          <cell r="BD75">
            <v>9.0999999999999943</v>
          </cell>
          <cell r="BE75">
            <v>32.395999999999979</v>
          </cell>
        </row>
        <row r="76">
          <cell r="A76" t="str">
            <v>คณะวิทยาศาสตร์</v>
          </cell>
        </row>
        <row r="77">
          <cell r="A77">
            <v>61</v>
          </cell>
          <cell r="B77" t="str">
            <v>อาคารแม่โจ้  60  ปี  มิเตอร์ตัวที่ 1</v>
          </cell>
          <cell r="C77">
            <v>0</v>
          </cell>
          <cell r="D77">
            <v>300</v>
          </cell>
          <cell r="E77">
            <v>4886040</v>
          </cell>
          <cell r="L77">
            <v>21886.02</v>
          </cell>
          <cell r="P77">
            <v>24685.21</v>
          </cell>
          <cell r="T77">
            <v>36523.65</v>
          </cell>
          <cell r="X77">
            <v>26016.240000000002</v>
          </cell>
          <cell r="AB77">
            <v>29692.959999999999</v>
          </cell>
          <cell r="AF77">
            <v>32344.32</v>
          </cell>
          <cell r="AJ77">
            <v>28365.16</v>
          </cell>
          <cell r="AN77">
            <v>28422</v>
          </cell>
          <cell r="AR77">
            <v>25644.53</v>
          </cell>
          <cell r="AV77">
            <v>25232.35</v>
          </cell>
          <cell r="AZ77">
            <v>22806.86</v>
          </cell>
          <cell r="BD77">
            <v>18872.75</v>
          </cell>
        </row>
        <row r="78">
          <cell r="A78">
            <v>62</v>
          </cell>
          <cell r="B78" t="str">
            <v>อาคารแม่โจ้  60  ปี  มิเตอร์ตัวที่ 2</v>
          </cell>
          <cell r="C78">
            <v>0</v>
          </cell>
          <cell r="D78">
            <v>300</v>
          </cell>
          <cell r="E78">
            <v>4886038</v>
          </cell>
          <cell r="L78">
            <v>17856.310000000001</v>
          </cell>
          <cell r="M78">
            <v>61782.832600000002</v>
          </cell>
          <cell r="P78">
            <v>22537.52</v>
          </cell>
          <cell r="Q78">
            <v>82036.572800000009</v>
          </cell>
          <cell r="T78">
            <v>35106.550000000003</v>
          </cell>
          <cell r="U78">
            <v>133404.89000000001</v>
          </cell>
          <cell r="X78">
            <v>23764.77</v>
          </cell>
          <cell r="Y78">
            <v>86028.467400000009</v>
          </cell>
          <cell r="AB78">
            <v>31887.4</v>
          </cell>
          <cell r="AC78">
            <v>118940.00200000001</v>
          </cell>
          <cell r="AF78">
            <v>34035.160000000003</v>
          </cell>
          <cell r="AG78">
            <v>129673.95960000002</v>
          </cell>
          <cell r="AJ78">
            <v>28964.62</v>
          </cell>
          <cell r="AK78">
            <v>108906.97119999999</v>
          </cell>
          <cell r="AN78">
            <v>30073</v>
          </cell>
          <cell r="AO78">
            <v>111871.56000000001</v>
          </cell>
          <cell r="AR78">
            <v>30483.68</v>
          </cell>
          <cell r="AS78">
            <v>113704.12639999999</v>
          </cell>
          <cell r="AV78">
            <v>27782.52</v>
          </cell>
          <cell r="AW78">
            <v>101961.8484</v>
          </cell>
          <cell r="AZ78">
            <v>29537.3</v>
          </cell>
          <cell r="BA78">
            <v>110764.875</v>
          </cell>
          <cell r="BD78">
            <v>20953.599999999999</v>
          </cell>
          <cell r="BE78">
            <v>74594.815999999992</v>
          </cell>
        </row>
        <row r="79">
          <cell r="A79">
            <v>63</v>
          </cell>
          <cell r="B79" t="str">
            <v>อาคารเสาวรัจนิตยวรรธนะ</v>
          </cell>
          <cell r="C79">
            <v>0</v>
          </cell>
          <cell r="D79">
            <v>80</v>
          </cell>
          <cell r="E79">
            <v>8125072</v>
          </cell>
          <cell r="L79">
            <v>4223.8999999999996</v>
          </cell>
          <cell r="P79">
            <v>5236.74</v>
          </cell>
          <cell r="T79">
            <v>7541.98</v>
          </cell>
          <cell r="X79">
            <v>5161.72</v>
          </cell>
          <cell r="AB79">
            <v>6572.18</v>
          </cell>
          <cell r="AF79">
            <v>6540.16</v>
          </cell>
          <cell r="AJ79">
            <v>6123.08</v>
          </cell>
          <cell r="AN79">
            <v>6774.11</v>
          </cell>
          <cell r="AR79">
            <v>6499.61</v>
          </cell>
          <cell r="AV79">
            <v>6340.85</v>
          </cell>
          <cell r="AZ79">
            <v>6292.62</v>
          </cell>
          <cell r="BD79">
            <v>4636.8999999999996</v>
          </cell>
        </row>
        <row r="80">
          <cell r="A80">
            <v>64</v>
          </cell>
          <cell r="B80" t="str">
            <v>อาคารจุฬาภรณ์    มิเตอร์ตัวที่ 1</v>
          </cell>
          <cell r="C80">
            <v>0</v>
          </cell>
          <cell r="D80">
            <v>400</v>
          </cell>
          <cell r="E80">
            <v>9123200</v>
          </cell>
          <cell r="L80">
            <v>8722.6299999999992</v>
          </cell>
          <cell r="P80">
            <v>10912.21</v>
          </cell>
          <cell r="T80">
            <v>17125.86</v>
          </cell>
          <cell r="X80">
            <v>9690.86</v>
          </cell>
          <cell r="AB80">
            <v>13525.35</v>
          </cell>
          <cell r="AF80">
            <v>15982.26</v>
          </cell>
          <cell r="AJ80">
            <v>13130.3</v>
          </cell>
          <cell r="AN80">
            <v>13101.97</v>
          </cell>
          <cell r="AR80">
            <v>12727.21</v>
          </cell>
          <cell r="AV80">
            <v>11833.11</v>
          </cell>
          <cell r="AZ80">
            <v>12455.24</v>
          </cell>
          <cell r="BD80">
            <v>9042.7099999999991</v>
          </cell>
        </row>
        <row r="81">
          <cell r="A81">
            <v>65</v>
          </cell>
          <cell r="B81" t="str">
            <v>อาคารจุฬาภรณ์    มิเตอร์ตัวที่ 2</v>
          </cell>
          <cell r="C81">
            <v>0</v>
          </cell>
          <cell r="D81">
            <v>400</v>
          </cell>
          <cell r="E81">
            <v>9115014</v>
          </cell>
          <cell r="L81">
            <v>10844.29</v>
          </cell>
          <cell r="M81">
            <v>37521.243399999999</v>
          </cell>
          <cell r="P81">
            <v>10424.219999999999</v>
          </cell>
          <cell r="Q81">
            <v>37944.160799999998</v>
          </cell>
          <cell r="T81">
            <v>15454.17</v>
          </cell>
          <cell r="U81">
            <v>58725.845999999998</v>
          </cell>
          <cell r="X81">
            <v>9235.06</v>
          </cell>
          <cell r="Y81">
            <v>33430.917199999996</v>
          </cell>
          <cell r="AB81">
            <v>10469</v>
          </cell>
          <cell r="AC81">
            <v>39049.370000000003</v>
          </cell>
          <cell r="AF81">
            <v>14872.15</v>
          </cell>
          <cell r="AG81">
            <v>56662.891499999998</v>
          </cell>
          <cell r="AJ81">
            <v>13651.08</v>
          </cell>
          <cell r="AK81">
            <v>51328.060799999999</v>
          </cell>
          <cell r="AN81">
            <v>14118.82</v>
          </cell>
          <cell r="AO81">
            <v>52522.010399999999</v>
          </cell>
          <cell r="AR81">
            <v>13761.58</v>
          </cell>
          <cell r="AS81">
            <v>51330.693399999996</v>
          </cell>
          <cell r="AV81">
            <v>12504.81</v>
          </cell>
          <cell r="AW81">
            <v>45892.652699999999</v>
          </cell>
          <cell r="AZ81">
            <v>13228.36</v>
          </cell>
          <cell r="BA81">
            <v>49606.350000000006</v>
          </cell>
          <cell r="BD81">
            <v>9806.7000000000007</v>
          </cell>
          <cell r="BE81">
            <v>34911.852000000006</v>
          </cell>
        </row>
        <row r="82">
          <cell r="A82">
            <v>66</v>
          </cell>
          <cell r="B82" t="str">
            <v>อาคารจุฬาภรณ์    มิเตอร์ตัวที่ 3 (ATS)</v>
          </cell>
          <cell r="C82">
            <v>0</v>
          </cell>
          <cell r="D82">
            <v>100</v>
          </cell>
          <cell r="E82">
            <v>9115012</v>
          </cell>
          <cell r="L82">
            <v>4800</v>
          </cell>
          <cell r="M82">
            <v>16608</v>
          </cell>
          <cell r="P82">
            <v>4300</v>
          </cell>
          <cell r="Q82">
            <v>15652</v>
          </cell>
          <cell r="T82">
            <v>5100</v>
          </cell>
          <cell r="U82">
            <v>19380</v>
          </cell>
          <cell r="X82">
            <v>4200</v>
          </cell>
          <cell r="Y82">
            <v>15204</v>
          </cell>
          <cell r="AB82">
            <v>3900</v>
          </cell>
          <cell r="AC82">
            <v>14547</v>
          </cell>
          <cell r="AF82">
            <v>4300</v>
          </cell>
          <cell r="AG82">
            <v>16383</v>
          </cell>
          <cell r="AJ82">
            <v>4600</v>
          </cell>
          <cell r="AK82">
            <v>17296</v>
          </cell>
          <cell r="AN82">
            <v>4200</v>
          </cell>
          <cell r="AO82">
            <v>15624</v>
          </cell>
          <cell r="AR82">
            <v>4500</v>
          </cell>
          <cell r="AS82">
            <v>16785</v>
          </cell>
          <cell r="AV82">
            <v>4000</v>
          </cell>
          <cell r="AW82">
            <v>14680</v>
          </cell>
          <cell r="AZ82">
            <v>5000</v>
          </cell>
          <cell r="BA82">
            <v>18750</v>
          </cell>
          <cell r="BD82">
            <v>4300</v>
          </cell>
          <cell r="BE82">
            <v>15308</v>
          </cell>
        </row>
        <row r="83">
          <cell r="A83" t="str">
            <v>คณะเศรษฐศาสตร์</v>
          </cell>
        </row>
        <row r="84">
          <cell r="A84">
            <v>67</v>
          </cell>
          <cell r="B84" t="str">
            <v>อาคารยรรยง  สิทธิชัย</v>
          </cell>
          <cell r="C84">
            <v>0</v>
          </cell>
          <cell r="D84">
            <v>200</v>
          </cell>
          <cell r="E84">
            <v>9064295</v>
          </cell>
          <cell r="L84">
            <v>3095.99</v>
          </cell>
          <cell r="P84">
            <v>4663.59</v>
          </cell>
          <cell r="T84">
            <v>9020.43</v>
          </cell>
          <cell r="X84">
            <v>4467.28</v>
          </cell>
          <cell r="AB84">
            <v>6942.71</v>
          </cell>
          <cell r="AF84">
            <v>7503.97</v>
          </cell>
          <cell r="AJ84">
            <v>5755.23</v>
          </cell>
          <cell r="AN84">
            <v>6365.8</v>
          </cell>
          <cell r="AR84">
            <v>6170.51</v>
          </cell>
          <cell r="AV84">
            <v>5422.56</v>
          </cell>
          <cell r="AZ84">
            <v>5015.5</v>
          </cell>
          <cell r="BD84">
            <v>2553.11</v>
          </cell>
        </row>
        <row r="85">
          <cell r="A85" t="str">
            <v>คณะเทคโนโลยีสารสนเทศและการสื่อสาร</v>
          </cell>
        </row>
        <row r="86">
          <cell r="A86">
            <v>68</v>
          </cell>
          <cell r="B86" t="str">
            <v>อาคาร  75  ปี  แม่โจ้</v>
          </cell>
          <cell r="C86">
            <v>400</v>
          </cell>
          <cell r="D86">
            <v>1</v>
          </cell>
          <cell r="E86" t="str">
            <v>-</v>
          </cell>
          <cell r="L86">
            <v>669.36000000004424</v>
          </cell>
          <cell r="P86">
            <v>1345.1999999999534</v>
          </cell>
          <cell r="T86">
            <v>2430.2000000000116</v>
          </cell>
          <cell r="X86">
            <v>1600.8800000000047</v>
          </cell>
          <cell r="AB86">
            <v>2408.7600000000093</v>
          </cell>
          <cell r="AF86">
            <v>2499.5999999999767</v>
          </cell>
          <cell r="AJ86">
            <v>1850.960000000021</v>
          </cell>
          <cell r="AN86">
            <v>1222.2000000000116</v>
          </cell>
          <cell r="AR86">
            <v>1984.359999999986</v>
          </cell>
          <cell r="AV86">
            <v>1395</v>
          </cell>
          <cell r="AZ86">
            <v>1489.2399999999907</v>
          </cell>
          <cell r="BD86">
            <v>601.76000000000931</v>
          </cell>
        </row>
        <row r="87">
          <cell r="A87" t="str">
            <v>คณะสถาปัตยกรรมศาสตร์และการออกแบบสิ่งแวดล้อม</v>
          </cell>
        </row>
        <row r="88">
          <cell r="A88">
            <v>69</v>
          </cell>
          <cell r="B88" t="str">
            <v>อาคารคณะสถาปัตยกรรมศาสตร์และการออกแบบสิ่งแวดล้อม</v>
          </cell>
          <cell r="C88">
            <v>0</v>
          </cell>
          <cell r="D88">
            <v>160</v>
          </cell>
          <cell r="E88">
            <v>8124161</v>
          </cell>
          <cell r="L88">
            <v>960</v>
          </cell>
          <cell r="P88">
            <v>1280</v>
          </cell>
          <cell r="T88">
            <v>1920</v>
          </cell>
          <cell r="X88">
            <v>1440</v>
          </cell>
          <cell r="AB88">
            <v>1600</v>
          </cell>
          <cell r="AF88">
            <v>1120</v>
          </cell>
          <cell r="AJ88">
            <v>960</v>
          </cell>
          <cell r="AN88">
            <v>480</v>
          </cell>
          <cell r="AR88">
            <v>800</v>
          </cell>
          <cell r="AV88">
            <v>320</v>
          </cell>
          <cell r="AZ88">
            <v>480</v>
          </cell>
          <cell r="BD88">
            <v>320</v>
          </cell>
        </row>
        <row r="89">
          <cell r="A89">
            <v>70</v>
          </cell>
          <cell r="B89" t="str">
            <v>อาคารคณะสถาปัตยกรรมศาสตร์และการออกแบบสิ่งแวดล้อม (ใหม่)</v>
          </cell>
          <cell r="C89">
            <v>0</v>
          </cell>
          <cell r="D89">
            <v>240</v>
          </cell>
          <cell r="E89">
            <v>9628701</v>
          </cell>
          <cell r="L89">
            <v>6516.95</v>
          </cell>
          <cell r="M89">
            <v>22548.647000000001</v>
          </cell>
          <cell r="P89">
            <v>9227.8799999999992</v>
          </cell>
          <cell r="Q89">
            <v>33589.483199999995</v>
          </cell>
          <cell r="T89">
            <v>14520.19</v>
          </cell>
          <cell r="U89">
            <v>55176.722000000002</v>
          </cell>
          <cell r="X89">
            <v>10247.02</v>
          </cell>
          <cell r="Y89">
            <v>37094.212400000004</v>
          </cell>
          <cell r="AB89">
            <v>11449.2</v>
          </cell>
          <cell r="AC89">
            <v>42705.516000000003</v>
          </cell>
          <cell r="AF89">
            <v>9937.9500000000007</v>
          </cell>
          <cell r="AG89">
            <v>37863.589500000002</v>
          </cell>
          <cell r="AJ89">
            <v>8321.23</v>
          </cell>
          <cell r="AK89">
            <v>31287.824799999995</v>
          </cell>
          <cell r="AN89">
            <v>7998.68</v>
          </cell>
          <cell r="AO89">
            <v>29755.089600000003</v>
          </cell>
          <cell r="AR89">
            <v>8098.3</v>
          </cell>
          <cell r="AS89">
            <v>30206.659</v>
          </cell>
          <cell r="AV89">
            <v>7168.68</v>
          </cell>
          <cell r="AW89">
            <v>26309.0556</v>
          </cell>
          <cell r="AZ89">
            <v>8043.94</v>
          </cell>
          <cell r="BA89">
            <v>30164.774999999998</v>
          </cell>
          <cell r="BD89">
            <v>4709.8500000000004</v>
          </cell>
          <cell r="BE89">
            <v>16767.066000000003</v>
          </cell>
        </row>
        <row r="90">
          <cell r="A90" t="str">
            <v>คณะผลิตกรรมการเกษตร</v>
          </cell>
        </row>
        <row r="91">
          <cell r="A91">
            <v>71</v>
          </cell>
          <cell r="B91" t="str">
            <v>อาคารรัตนโกสินทร์ 200 ปี  มิเตอร์ตัวที่ 1</v>
          </cell>
          <cell r="C91">
            <v>0</v>
          </cell>
          <cell r="D91">
            <v>80</v>
          </cell>
          <cell r="E91">
            <v>8752940</v>
          </cell>
          <cell r="L91">
            <v>240</v>
          </cell>
          <cell r="M91">
            <v>830.4</v>
          </cell>
          <cell r="P91">
            <v>640</v>
          </cell>
          <cell r="Q91">
            <v>2329.6</v>
          </cell>
          <cell r="T91">
            <v>1520</v>
          </cell>
          <cell r="U91">
            <v>5776</v>
          </cell>
          <cell r="X91">
            <v>1200</v>
          </cell>
          <cell r="Y91">
            <v>4344</v>
          </cell>
          <cell r="AB91">
            <v>2000</v>
          </cell>
          <cell r="AC91">
            <v>7460</v>
          </cell>
          <cell r="AF91">
            <v>1520</v>
          </cell>
          <cell r="AG91">
            <v>5791.2</v>
          </cell>
          <cell r="AJ91">
            <v>1680</v>
          </cell>
          <cell r="AK91">
            <v>6316.7999999999993</v>
          </cell>
          <cell r="AN91">
            <v>1200</v>
          </cell>
          <cell r="AO91">
            <v>4464</v>
          </cell>
          <cell r="AR91">
            <v>1840</v>
          </cell>
          <cell r="AS91">
            <v>6863.2</v>
          </cell>
          <cell r="AV91">
            <v>1440</v>
          </cell>
          <cell r="AW91">
            <v>5284.8</v>
          </cell>
          <cell r="AZ91">
            <v>1520</v>
          </cell>
          <cell r="BA91">
            <v>5700</v>
          </cell>
          <cell r="BD91">
            <v>400</v>
          </cell>
          <cell r="BE91">
            <v>1424</v>
          </cell>
        </row>
        <row r="92">
          <cell r="A92">
            <v>72</v>
          </cell>
          <cell r="B92" t="str">
            <v>อาคารรัตนโกสินทร์ 200 ปี  มิเตอร์ตัวที่ 2</v>
          </cell>
          <cell r="C92">
            <v>0</v>
          </cell>
          <cell r="D92">
            <v>80</v>
          </cell>
          <cell r="E92">
            <v>8142022</v>
          </cell>
          <cell r="L92">
            <v>2560</v>
          </cell>
          <cell r="P92">
            <v>3200</v>
          </cell>
          <cell r="T92">
            <v>4400</v>
          </cell>
          <cell r="X92">
            <v>3920</v>
          </cell>
          <cell r="AB92">
            <v>4880</v>
          </cell>
          <cell r="AF92">
            <v>4720</v>
          </cell>
          <cell r="AJ92">
            <v>5200</v>
          </cell>
          <cell r="AN92">
            <v>3280</v>
          </cell>
          <cell r="AR92">
            <v>4880</v>
          </cell>
          <cell r="AV92">
            <v>3520</v>
          </cell>
          <cell r="AZ92">
            <v>3920</v>
          </cell>
          <cell r="BD92">
            <v>2960</v>
          </cell>
        </row>
        <row r="93">
          <cell r="A93">
            <v>73</v>
          </cell>
          <cell r="B93" t="str">
            <v>อาคารเรียนและปฏิบัติการรวมทางปฐพีวิทยาและฝึกอบรมทางดินและปุ๋ยชั้นสูง</v>
          </cell>
          <cell r="C93">
            <v>0</v>
          </cell>
          <cell r="D93">
            <v>100</v>
          </cell>
          <cell r="E93">
            <v>8434584</v>
          </cell>
          <cell r="L93">
            <v>4963.59</v>
          </cell>
          <cell r="P93">
            <v>5740.82</v>
          </cell>
          <cell r="T93">
            <v>7895.38</v>
          </cell>
          <cell r="X93">
            <v>5652.46</v>
          </cell>
          <cell r="AB93">
            <v>8373.4599999999991</v>
          </cell>
          <cell r="AF93">
            <v>7931.36</v>
          </cell>
          <cell r="AJ93">
            <v>7176.72</v>
          </cell>
          <cell r="AN93">
            <v>8030.17</v>
          </cell>
          <cell r="AR93">
            <v>7068.52</v>
          </cell>
          <cell r="AV93">
            <v>7470.86</v>
          </cell>
          <cell r="AZ93">
            <v>6581.18</v>
          </cell>
          <cell r="BD93">
            <v>4544.83</v>
          </cell>
        </row>
        <row r="94">
          <cell r="A94">
            <v>74</v>
          </cell>
          <cell r="B94" t="str">
            <v>อาคารปฏิบัติการไม้ผล</v>
          </cell>
          <cell r="C94">
            <v>0</v>
          </cell>
          <cell r="D94">
            <v>60</v>
          </cell>
          <cell r="E94">
            <v>8142040</v>
          </cell>
          <cell r="L94">
            <v>360</v>
          </cell>
          <cell r="M94">
            <v>1245.5999999999999</v>
          </cell>
          <cell r="P94">
            <v>540</v>
          </cell>
          <cell r="Q94">
            <v>1965.6000000000001</v>
          </cell>
          <cell r="T94">
            <v>1560</v>
          </cell>
          <cell r="U94">
            <v>5928</v>
          </cell>
          <cell r="X94">
            <v>1200</v>
          </cell>
          <cell r="Y94">
            <v>4344</v>
          </cell>
          <cell r="AB94">
            <v>1560</v>
          </cell>
          <cell r="AC94">
            <v>5818.8</v>
          </cell>
          <cell r="AF94">
            <v>1260</v>
          </cell>
          <cell r="AG94">
            <v>4800.6000000000004</v>
          </cell>
          <cell r="AJ94">
            <v>1380</v>
          </cell>
          <cell r="AK94">
            <v>5188.7999999999993</v>
          </cell>
          <cell r="AN94">
            <v>1020</v>
          </cell>
          <cell r="AO94">
            <v>3794.4</v>
          </cell>
          <cell r="AR94">
            <v>840</v>
          </cell>
          <cell r="AS94">
            <v>3133.2</v>
          </cell>
          <cell r="AV94">
            <v>960</v>
          </cell>
          <cell r="AW94">
            <v>3523.2</v>
          </cell>
          <cell r="AZ94">
            <v>960</v>
          </cell>
          <cell r="BA94">
            <v>3600</v>
          </cell>
          <cell r="BD94">
            <v>840</v>
          </cell>
          <cell r="BE94">
            <v>2990.4</v>
          </cell>
        </row>
        <row r="95">
          <cell r="A95">
            <v>75</v>
          </cell>
          <cell r="B95" t="str">
            <v>อาคารสำนักงานพืชไร่(พักอาจารย์)</v>
          </cell>
          <cell r="C95">
            <v>0</v>
          </cell>
          <cell r="D95">
            <v>1</v>
          </cell>
          <cell r="E95">
            <v>9860771</v>
          </cell>
          <cell r="L95">
            <v>489</v>
          </cell>
          <cell r="M95">
            <v>1691.94</v>
          </cell>
          <cell r="P95">
            <v>654</v>
          </cell>
          <cell r="Q95">
            <v>2380.56</v>
          </cell>
          <cell r="T95">
            <v>849</v>
          </cell>
          <cell r="U95">
            <v>3226.2</v>
          </cell>
          <cell r="X95">
            <v>820</v>
          </cell>
          <cell r="Y95">
            <v>2968.4</v>
          </cell>
          <cell r="AB95">
            <v>783</v>
          </cell>
          <cell r="AC95">
            <v>2920.59</v>
          </cell>
          <cell r="AF95">
            <v>781</v>
          </cell>
          <cell r="AG95">
            <v>2975.61</v>
          </cell>
          <cell r="AJ95">
            <v>1032</v>
          </cell>
          <cell r="AK95">
            <v>3880.3199999999997</v>
          </cell>
          <cell r="AN95">
            <v>944</v>
          </cell>
          <cell r="AO95">
            <v>3511.6800000000003</v>
          </cell>
          <cell r="AR95">
            <v>834</v>
          </cell>
          <cell r="AS95">
            <v>3110.82</v>
          </cell>
          <cell r="AV95">
            <v>842</v>
          </cell>
          <cell r="AW95">
            <v>3090.14</v>
          </cell>
          <cell r="AZ95">
            <v>1016</v>
          </cell>
          <cell r="BA95">
            <v>3810</v>
          </cell>
          <cell r="BD95">
            <v>962</v>
          </cell>
          <cell r="BE95">
            <v>3424.7200000000003</v>
          </cell>
        </row>
        <row r="96">
          <cell r="A96">
            <v>76</v>
          </cell>
          <cell r="B96" t="str">
            <v>อาคารเพาะเลี้ยงเนื้อเยื่อ  ฝ่ายพัฒนาเกษตรที่สูง</v>
          </cell>
          <cell r="C96">
            <v>0</v>
          </cell>
          <cell r="D96">
            <v>1</v>
          </cell>
          <cell r="E96">
            <v>8385474</v>
          </cell>
          <cell r="L96">
            <v>1516</v>
          </cell>
          <cell r="M96">
            <v>5245.36</v>
          </cell>
          <cell r="P96">
            <v>1250</v>
          </cell>
          <cell r="Q96">
            <v>4550</v>
          </cell>
          <cell r="T96">
            <v>1805</v>
          </cell>
          <cell r="U96">
            <v>6859</v>
          </cell>
          <cell r="X96">
            <v>2236</v>
          </cell>
          <cell r="Y96">
            <v>8094.3200000000006</v>
          </cell>
          <cell r="AB96">
            <v>2063</v>
          </cell>
          <cell r="AC96">
            <v>7694.99</v>
          </cell>
          <cell r="AF96">
            <v>1267</v>
          </cell>
          <cell r="AG96">
            <v>4827.2700000000004</v>
          </cell>
          <cell r="AJ96">
            <v>1946</v>
          </cell>
          <cell r="AK96">
            <v>7316.96</v>
          </cell>
          <cell r="AN96">
            <v>2194</v>
          </cell>
          <cell r="AO96">
            <v>8161.68</v>
          </cell>
          <cell r="AR96">
            <v>2090</v>
          </cell>
          <cell r="AS96">
            <v>7795.7</v>
          </cell>
          <cell r="AV96">
            <v>2081</v>
          </cell>
          <cell r="AW96">
            <v>7637.2699999999995</v>
          </cell>
          <cell r="AZ96">
            <v>1913</v>
          </cell>
          <cell r="BA96">
            <v>7173.75</v>
          </cell>
          <cell r="BD96">
            <v>1573</v>
          </cell>
          <cell r="BE96">
            <v>5599.88</v>
          </cell>
        </row>
        <row r="97">
          <cell r="A97">
            <v>77</v>
          </cell>
          <cell r="B97" t="str">
            <v xml:space="preserve">อาคารเพิ่มพูล  </v>
          </cell>
          <cell r="C97">
            <v>0</v>
          </cell>
          <cell r="D97">
            <v>200</v>
          </cell>
          <cell r="E97">
            <v>8783517</v>
          </cell>
          <cell r="L97">
            <v>13261.6</v>
          </cell>
          <cell r="P97">
            <v>16387.97</v>
          </cell>
          <cell r="T97">
            <v>27359.52</v>
          </cell>
          <cell r="X97">
            <v>19374.61</v>
          </cell>
          <cell r="AB97">
            <v>27800.07</v>
          </cell>
          <cell r="AF97">
            <v>20787.7</v>
          </cell>
          <cell r="AJ97">
            <v>19193.330000000002</v>
          </cell>
          <cell r="AN97">
            <v>22028.44</v>
          </cell>
          <cell r="AR97">
            <v>20571.87</v>
          </cell>
          <cell r="AV97">
            <v>20306.14</v>
          </cell>
          <cell r="AZ97">
            <v>17894.48</v>
          </cell>
          <cell r="BD97">
            <v>14663.01</v>
          </cell>
        </row>
        <row r="98">
          <cell r="A98">
            <v>78</v>
          </cell>
          <cell r="B98" t="str">
            <v>อาคารปฏิบัติการและคัดเมล็ดพันธุ์พืชไร่</v>
          </cell>
          <cell r="C98">
            <v>0</v>
          </cell>
          <cell r="D98">
            <v>60</v>
          </cell>
          <cell r="E98">
            <v>8142148</v>
          </cell>
          <cell r="L98">
            <v>120</v>
          </cell>
          <cell r="M98">
            <v>415.2</v>
          </cell>
          <cell r="P98">
            <v>180</v>
          </cell>
          <cell r="Q98">
            <v>655.20000000000005</v>
          </cell>
          <cell r="T98">
            <v>120</v>
          </cell>
          <cell r="U98">
            <v>456</v>
          </cell>
          <cell r="X98">
            <v>0</v>
          </cell>
          <cell r="Y98">
            <v>0</v>
          </cell>
          <cell r="AB98">
            <v>60</v>
          </cell>
          <cell r="AC98">
            <v>223.8</v>
          </cell>
          <cell r="AF98">
            <v>120</v>
          </cell>
          <cell r="AG98">
            <v>457.2</v>
          </cell>
          <cell r="AJ98">
            <v>180</v>
          </cell>
          <cell r="AK98">
            <v>676.8</v>
          </cell>
          <cell r="AN98">
            <v>240</v>
          </cell>
          <cell r="AO98">
            <v>892.80000000000007</v>
          </cell>
          <cell r="AR98">
            <v>240</v>
          </cell>
          <cell r="AS98">
            <v>895.2</v>
          </cell>
          <cell r="AV98">
            <v>180</v>
          </cell>
          <cell r="AW98">
            <v>660.6</v>
          </cell>
          <cell r="AZ98">
            <v>240</v>
          </cell>
          <cell r="BA98">
            <v>900</v>
          </cell>
          <cell r="BD98">
            <v>240</v>
          </cell>
          <cell r="BE98">
            <v>854.4</v>
          </cell>
        </row>
        <row r="99">
          <cell r="A99">
            <v>79</v>
          </cell>
          <cell r="B99" t="str">
            <v>อาคารอบเมล็ดพันธุ์พืช (ไซโล)</v>
          </cell>
          <cell r="C99">
            <v>0</v>
          </cell>
          <cell r="D99">
            <v>1</v>
          </cell>
          <cell r="E99">
            <v>9866505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0</v>
          </cell>
          <cell r="AC99">
            <v>0</v>
          </cell>
          <cell r="AF99">
            <v>0</v>
          </cell>
          <cell r="AG99">
            <v>0</v>
          </cell>
          <cell r="AJ99">
            <v>0</v>
          </cell>
          <cell r="AK99">
            <v>0</v>
          </cell>
          <cell r="AN99">
            <v>0</v>
          </cell>
          <cell r="AO99">
            <v>0</v>
          </cell>
          <cell r="AR99">
            <v>0</v>
          </cell>
          <cell r="AS99">
            <v>0</v>
          </cell>
          <cell r="AV99">
            <v>13</v>
          </cell>
          <cell r="AW99">
            <v>47.71</v>
          </cell>
          <cell r="AZ99">
            <v>0</v>
          </cell>
          <cell r="BA99">
            <v>0</v>
          </cell>
          <cell r="BD99">
            <v>0</v>
          </cell>
          <cell r="BE99">
            <v>0</v>
          </cell>
        </row>
        <row r="100">
          <cell r="A100">
            <v>80</v>
          </cell>
          <cell r="B100" t="str">
            <v>อาคารกำจร  บุญแปง</v>
          </cell>
          <cell r="C100">
            <v>0</v>
          </cell>
          <cell r="D100">
            <v>50</v>
          </cell>
          <cell r="E100">
            <v>8313525</v>
          </cell>
          <cell r="L100">
            <v>1550</v>
          </cell>
          <cell r="M100">
            <v>5363</v>
          </cell>
          <cell r="P100">
            <v>1750</v>
          </cell>
          <cell r="Q100">
            <v>6370</v>
          </cell>
          <cell r="T100">
            <v>2050</v>
          </cell>
          <cell r="U100">
            <v>7790</v>
          </cell>
          <cell r="X100">
            <v>800</v>
          </cell>
          <cell r="Y100">
            <v>2896</v>
          </cell>
          <cell r="AB100">
            <v>650</v>
          </cell>
          <cell r="AC100">
            <v>2424.5</v>
          </cell>
          <cell r="AF100">
            <v>650</v>
          </cell>
          <cell r="AG100">
            <v>2476.5</v>
          </cell>
          <cell r="AJ100">
            <v>650</v>
          </cell>
          <cell r="AK100">
            <v>2444</v>
          </cell>
          <cell r="AN100">
            <v>600</v>
          </cell>
          <cell r="AO100">
            <v>2232</v>
          </cell>
          <cell r="AR100">
            <v>550</v>
          </cell>
          <cell r="AS100">
            <v>2051.5</v>
          </cell>
          <cell r="AV100">
            <v>500</v>
          </cell>
          <cell r="AW100">
            <v>1835</v>
          </cell>
          <cell r="AZ100">
            <v>600</v>
          </cell>
          <cell r="BA100">
            <v>2250</v>
          </cell>
          <cell r="BD100">
            <v>550</v>
          </cell>
          <cell r="BE100">
            <v>1958</v>
          </cell>
        </row>
        <row r="101">
          <cell r="A101">
            <v>81</v>
          </cell>
          <cell r="B101" t="str">
            <v>ฐานการเรียนรู้เห็ด</v>
          </cell>
          <cell r="C101">
            <v>0</v>
          </cell>
          <cell r="D101">
            <v>1</v>
          </cell>
          <cell r="E101">
            <v>8416887</v>
          </cell>
          <cell r="L101">
            <v>435</v>
          </cell>
          <cell r="M101">
            <v>1505.1</v>
          </cell>
          <cell r="P101">
            <v>530</v>
          </cell>
          <cell r="Q101">
            <v>1929.2</v>
          </cell>
          <cell r="T101">
            <v>692</v>
          </cell>
          <cell r="U101">
            <v>2629.6</v>
          </cell>
          <cell r="X101">
            <v>757</v>
          </cell>
          <cell r="Y101">
            <v>2740.34</v>
          </cell>
          <cell r="AB101">
            <v>790</v>
          </cell>
          <cell r="AC101">
            <v>2946.7</v>
          </cell>
          <cell r="AF101">
            <v>750</v>
          </cell>
          <cell r="AG101">
            <v>2857.5</v>
          </cell>
          <cell r="AJ101">
            <v>550</v>
          </cell>
          <cell r="AK101">
            <v>2068</v>
          </cell>
          <cell r="AN101">
            <v>580</v>
          </cell>
          <cell r="AO101">
            <v>2157.6</v>
          </cell>
          <cell r="AR101">
            <v>476</v>
          </cell>
          <cell r="AS101">
            <v>1775.48</v>
          </cell>
          <cell r="AV101">
            <v>480</v>
          </cell>
          <cell r="AW101">
            <v>1761.6</v>
          </cell>
          <cell r="AZ101">
            <v>525</v>
          </cell>
          <cell r="BA101">
            <v>1968.75</v>
          </cell>
          <cell r="BD101">
            <v>247</v>
          </cell>
          <cell r="BE101">
            <v>879.32</v>
          </cell>
        </row>
        <row r="102">
          <cell r="A102">
            <v>82</v>
          </cell>
          <cell r="B102" t="str">
            <v>อาคารเนื้อเยื่อ  มิเตอร์ตัวที่ 1</v>
          </cell>
          <cell r="C102">
            <v>0</v>
          </cell>
          <cell r="D102">
            <v>80</v>
          </cell>
          <cell r="E102">
            <v>8488561</v>
          </cell>
          <cell r="L102">
            <v>2080</v>
          </cell>
          <cell r="M102">
            <v>7196.8</v>
          </cell>
          <cell r="P102">
            <v>2480</v>
          </cell>
          <cell r="Q102">
            <v>9027.2000000000007</v>
          </cell>
          <cell r="T102">
            <v>2880</v>
          </cell>
          <cell r="U102">
            <v>10944</v>
          </cell>
          <cell r="X102">
            <v>2640</v>
          </cell>
          <cell r="Y102">
            <v>9556.8000000000011</v>
          </cell>
          <cell r="AB102">
            <v>2160</v>
          </cell>
          <cell r="AC102">
            <v>8056.8</v>
          </cell>
          <cell r="AF102">
            <v>1920</v>
          </cell>
          <cell r="AG102">
            <v>7315.2</v>
          </cell>
          <cell r="AJ102">
            <v>2240</v>
          </cell>
          <cell r="AK102">
            <v>8422.4</v>
          </cell>
          <cell r="AN102">
            <v>1760</v>
          </cell>
          <cell r="AO102">
            <v>6547.2000000000007</v>
          </cell>
          <cell r="AR102">
            <v>1600</v>
          </cell>
          <cell r="AS102">
            <v>5968</v>
          </cell>
          <cell r="AV102">
            <v>1600</v>
          </cell>
          <cell r="AW102">
            <v>5872</v>
          </cell>
          <cell r="AZ102">
            <v>1920</v>
          </cell>
          <cell r="BA102">
            <v>7200</v>
          </cell>
          <cell r="BD102">
            <v>1760</v>
          </cell>
          <cell r="BE102">
            <v>6265.6</v>
          </cell>
        </row>
        <row r="103">
          <cell r="A103">
            <v>83</v>
          </cell>
          <cell r="B103" t="str">
            <v>อาคารเนื้อเยื่อ  มิเตอร์ตัวที่ 2</v>
          </cell>
          <cell r="C103">
            <v>0</v>
          </cell>
          <cell r="D103">
            <v>20</v>
          </cell>
          <cell r="E103">
            <v>8419210</v>
          </cell>
          <cell r="L103">
            <v>540</v>
          </cell>
          <cell r="M103">
            <v>1868.4</v>
          </cell>
          <cell r="P103">
            <v>700</v>
          </cell>
          <cell r="Q103">
            <v>2548</v>
          </cell>
          <cell r="T103">
            <v>1380</v>
          </cell>
          <cell r="U103">
            <v>5244</v>
          </cell>
          <cell r="X103">
            <v>2440</v>
          </cell>
          <cell r="Y103">
            <v>8832.8000000000011</v>
          </cell>
          <cell r="AB103">
            <v>1520</v>
          </cell>
          <cell r="AC103">
            <v>5669.6</v>
          </cell>
          <cell r="AF103">
            <v>1000</v>
          </cell>
          <cell r="AG103">
            <v>3810</v>
          </cell>
          <cell r="AJ103">
            <v>1260</v>
          </cell>
          <cell r="AK103">
            <v>4737.5999999999995</v>
          </cell>
          <cell r="AN103">
            <v>1060</v>
          </cell>
          <cell r="AO103">
            <v>3943.2000000000003</v>
          </cell>
          <cell r="AR103">
            <v>920</v>
          </cell>
          <cell r="AS103">
            <v>3431.6</v>
          </cell>
          <cell r="AV103">
            <v>900</v>
          </cell>
          <cell r="AW103">
            <v>3303</v>
          </cell>
          <cell r="AZ103">
            <v>1000</v>
          </cell>
          <cell r="BA103">
            <v>3750</v>
          </cell>
          <cell r="BD103">
            <v>830</v>
          </cell>
          <cell r="BE103">
            <v>2954.8</v>
          </cell>
        </row>
        <row r="104">
          <cell r="A104">
            <v>84</v>
          </cell>
          <cell r="B104" t="str">
            <v>อาคารปฏิบัติการพืชผัก</v>
          </cell>
          <cell r="C104">
            <v>0</v>
          </cell>
          <cell r="D104">
            <v>1</v>
          </cell>
          <cell r="E104">
            <v>8142069</v>
          </cell>
          <cell r="L104">
            <v>15</v>
          </cell>
          <cell r="M104">
            <v>51.9</v>
          </cell>
          <cell r="P104">
            <v>19</v>
          </cell>
          <cell r="Q104">
            <v>69.16</v>
          </cell>
          <cell r="T104">
            <v>30</v>
          </cell>
          <cell r="U104">
            <v>114</v>
          </cell>
          <cell r="X104">
            <v>19</v>
          </cell>
          <cell r="Y104">
            <v>68.78</v>
          </cell>
          <cell r="AB104">
            <v>17</v>
          </cell>
          <cell r="AC104">
            <v>63.41</v>
          </cell>
          <cell r="AF104">
            <v>20</v>
          </cell>
          <cell r="AG104">
            <v>76.2</v>
          </cell>
          <cell r="AJ104">
            <v>24</v>
          </cell>
          <cell r="AK104">
            <v>90.24</v>
          </cell>
          <cell r="AN104">
            <v>22</v>
          </cell>
          <cell r="AO104">
            <v>81.84</v>
          </cell>
          <cell r="AR104">
            <v>18</v>
          </cell>
          <cell r="AS104">
            <v>67.14</v>
          </cell>
          <cell r="AV104">
            <v>15</v>
          </cell>
          <cell r="AW104">
            <v>55.05</v>
          </cell>
          <cell r="AZ104">
            <v>16</v>
          </cell>
          <cell r="BA104">
            <v>60</v>
          </cell>
          <cell r="BD104">
            <v>15</v>
          </cell>
          <cell r="BE104">
            <v>53.4</v>
          </cell>
        </row>
        <row r="105">
          <cell r="A105">
            <v>85</v>
          </cell>
          <cell r="B105" t="str">
            <v>อาคารจัดเก็บวัสดุพืชผัก</v>
          </cell>
          <cell r="C105">
            <v>0</v>
          </cell>
          <cell r="D105">
            <v>1</v>
          </cell>
          <cell r="E105">
            <v>8417059</v>
          </cell>
          <cell r="L105">
            <v>13</v>
          </cell>
          <cell r="M105">
            <v>44.98</v>
          </cell>
          <cell r="P105">
            <v>81</v>
          </cell>
          <cell r="Q105">
            <v>294.84000000000003</v>
          </cell>
          <cell r="T105">
            <v>139</v>
          </cell>
          <cell r="U105">
            <v>528.19999999999993</v>
          </cell>
          <cell r="X105">
            <v>20</v>
          </cell>
          <cell r="Y105">
            <v>72.400000000000006</v>
          </cell>
          <cell r="AB105">
            <v>43</v>
          </cell>
          <cell r="AC105">
            <v>160.38999999999999</v>
          </cell>
          <cell r="AF105">
            <v>24</v>
          </cell>
          <cell r="AG105">
            <v>91.44</v>
          </cell>
          <cell r="AJ105">
            <v>83</v>
          </cell>
          <cell r="AK105">
            <v>312.08</v>
          </cell>
          <cell r="AN105">
            <v>65</v>
          </cell>
          <cell r="AO105">
            <v>241.8</v>
          </cell>
          <cell r="AR105">
            <v>100</v>
          </cell>
          <cell r="AS105">
            <v>373</v>
          </cell>
          <cell r="AV105">
            <v>99</v>
          </cell>
          <cell r="AW105">
            <v>363.33</v>
          </cell>
          <cell r="AZ105">
            <v>31</v>
          </cell>
          <cell r="BA105">
            <v>116.25</v>
          </cell>
          <cell r="BD105">
            <v>25</v>
          </cell>
          <cell r="BE105">
            <v>89</v>
          </cell>
        </row>
        <row r="106">
          <cell r="A106">
            <v>86</v>
          </cell>
          <cell r="B106" t="str">
            <v>อาคารสำนักงานพืชผัก</v>
          </cell>
          <cell r="C106">
            <v>0</v>
          </cell>
          <cell r="D106">
            <v>1</v>
          </cell>
          <cell r="E106">
            <v>13070991</v>
          </cell>
          <cell r="L106" t="str">
            <v>ชำรุด</v>
          </cell>
          <cell r="M106" t="str">
            <v>ชำรุด</v>
          </cell>
          <cell r="P106" t="str">
            <v>ชำรุด</v>
          </cell>
          <cell r="Q106" t="str">
            <v>ชำรุด</v>
          </cell>
          <cell r="T106" t="str">
            <v>ชำรุด</v>
          </cell>
          <cell r="U106" t="str">
            <v>ชำรุด</v>
          </cell>
          <cell r="X106" t="str">
            <v>ชำรุด</v>
          </cell>
          <cell r="Y106" t="str">
            <v>ชำรุด</v>
          </cell>
          <cell r="AB106" t="str">
            <v>ชำรุด</v>
          </cell>
          <cell r="AC106" t="str">
            <v>ชำรุด</v>
          </cell>
          <cell r="AF106" t="str">
            <v>ชำรุด</v>
          </cell>
          <cell r="AG106" t="str">
            <v>ชำรุด</v>
          </cell>
          <cell r="AJ106" t="str">
            <v>ชำรุด</v>
          </cell>
          <cell r="AK106" t="str">
            <v>ชำรุด</v>
          </cell>
          <cell r="AN106" t="str">
            <v>ชำรุด</v>
          </cell>
          <cell r="AO106" t="str">
            <v>ชำรุด</v>
          </cell>
          <cell r="AR106" t="str">
            <v>ชำรุด</v>
          </cell>
          <cell r="AS106" t="str">
            <v>ชำรุด</v>
          </cell>
          <cell r="AV106" t="str">
            <v>ชำรุด</v>
          </cell>
          <cell r="AW106" t="str">
            <v>ชำรุด</v>
          </cell>
          <cell r="AZ106" t="str">
            <v>ชำรุด</v>
          </cell>
          <cell r="BA106" t="str">
            <v>ชำรุด</v>
          </cell>
          <cell r="BD106" t="str">
            <v>ชำรุด</v>
          </cell>
          <cell r="BE106" t="str">
            <v>ชำรุด</v>
          </cell>
        </row>
        <row r="107">
          <cell r="A107">
            <v>87</v>
          </cell>
          <cell r="B107" t="str">
            <v>โรงเรือนพืช-ผัก</v>
          </cell>
          <cell r="C107">
            <v>0</v>
          </cell>
          <cell r="D107">
            <v>1</v>
          </cell>
          <cell r="E107">
            <v>1105255</v>
          </cell>
          <cell r="L107">
            <v>3582</v>
          </cell>
          <cell r="M107">
            <v>12393.72</v>
          </cell>
          <cell r="P107">
            <v>3849</v>
          </cell>
          <cell r="Q107">
            <v>14010.36</v>
          </cell>
          <cell r="T107">
            <v>1198</v>
          </cell>
          <cell r="U107">
            <v>4552.3999999999996</v>
          </cell>
          <cell r="X107">
            <v>3648</v>
          </cell>
          <cell r="Y107">
            <v>13205.76</v>
          </cell>
          <cell r="AB107">
            <v>2955</v>
          </cell>
          <cell r="AC107">
            <v>11022.15</v>
          </cell>
          <cell r="AF107">
            <v>3182</v>
          </cell>
          <cell r="AG107">
            <v>12123.42</v>
          </cell>
          <cell r="AJ107">
            <v>3809</v>
          </cell>
          <cell r="AK107">
            <v>14321.839999999998</v>
          </cell>
          <cell r="AN107">
            <v>2513</v>
          </cell>
          <cell r="AO107">
            <v>9348.36</v>
          </cell>
          <cell r="AR107">
            <v>2223</v>
          </cell>
          <cell r="AS107">
            <v>8291.7899999999991</v>
          </cell>
          <cell r="AV107">
            <v>1892</v>
          </cell>
          <cell r="AW107">
            <v>6943.6399999999994</v>
          </cell>
          <cell r="AZ107">
            <v>3001</v>
          </cell>
          <cell r="BA107">
            <v>11253.75</v>
          </cell>
          <cell r="BD107">
            <v>3630</v>
          </cell>
          <cell r="BE107">
            <v>12922.800000000001</v>
          </cell>
        </row>
        <row r="108">
          <cell r="A108">
            <v>88</v>
          </cell>
          <cell r="B108" t="str">
            <v>โรงเพาะพืช-ผัก</v>
          </cell>
          <cell r="C108">
            <v>0</v>
          </cell>
          <cell r="D108">
            <v>1</v>
          </cell>
          <cell r="E108">
            <v>8006721</v>
          </cell>
          <cell r="L108">
            <v>4685</v>
          </cell>
          <cell r="M108">
            <v>16210.1</v>
          </cell>
          <cell r="P108">
            <v>7016</v>
          </cell>
          <cell r="Q108">
            <v>25538.240000000002</v>
          </cell>
          <cell r="T108">
            <v>5023</v>
          </cell>
          <cell r="U108">
            <v>19087.399999999998</v>
          </cell>
          <cell r="X108">
            <v>6268</v>
          </cell>
          <cell r="Y108">
            <v>22690.16</v>
          </cell>
          <cell r="AB108">
            <v>6105</v>
          </cell>
          <cell r="AC108">
            <v>22771.65</v>
          </cell>
          <cell r="AF108">
            <v>7182</v>
          </cell>
          <cell r="AG108">
            <v>27363.420000000002</v>
          </cell>
          <cell r="AJ108">
            <v>6381</v>
          </cell>
          <cell r="AK108">
            <v>23992.559999999998</v>
          </cell>
          <cell r="AN108">
            <v>6250</v>
          </cell>
          <cell r="AO108">
            <v>23250</v>
          </cell>
          <cell r="AR108">
            <v>4311</v>
          </cell>
          <cell r="AS108">
            <v>16080.03</v>
          </cell>
          <cell r="AV108">
            <v>5266</v>
          </cell>
          <cell r="AW108">
            <v>19326.22</v>
          </cell>
          <cell r="AZ108">
            <v>5613</v>
          </cell>
          <cell r="BA108">
            <v>21048.75</v>
          </cell>
          <cell r="BD108">
            <v>4997</v>
          </cell>
          <cell r="BE108">
            <v>17789.32</v>
          </cell>
        </row>
        <row r="109">
          <cell r="A109">
            <v>89</v>
          </cell>
          <cell r="B109" t="str">
            <v>ฐานการเรียนรู้การผลิตเห็ดเศรษฐกิจ</v>
          </cell>
          <cell r="C109">
            <v>0</v>
          </cell>
          <cell r="D109">
            <v>1</v>
          </cell>
          <cell r="E109">
            <v>0</v>
          </cell>
          <cell r="L109">
            <v>101</v>
          </cell>
          <cell r="M109">
            <v>349.46</v>
          </cell>
          <cell r="P109">
            <v>109</v>
          </cell>
          <cell r="Q109">
            <v>396.76</v>
          </cell>
          <cell r="T109">
            <v>165</v>
          </cell>
          <cell r="U109">
            <v>627</v>
          </cell>
          <cell r="X109">
            <v>112</v>
          </cell>
          <cell r="Y109">
            <v>405.44</v>
          </cell>
          <cell r="AB109">
            <v>114</v>
          </cell>
          <cell r="AC109">
            <v>425.21999999999997</v>
          </cell>
          <cell r="AF109">
            <v>124</v>
          </cell>
          <cell r="AG109">
            <v>472.44</v>
          </cell>
          <cell r="AJ109">
            <v>172</v>
          </cell>
          <cell r="AK109">
            <v>646.71999999999991</v>
          </cell>
          <cell r="AN109">
            <v>124</v>
          </cell>
          <cell r="AO109">
            <v>461.28000000000003</v>
          </cell>
          <cell r="AR109">
            <v>157</v>
          </cell>
          <cell r="AS109">
            <v>585.61</v>
          </cell>
          <cell r="AV109">
            <v>166</v>
          </cell>
          <cell r="AW109">
            <v>609.22</v>
          </cell>
          <cell r="AZ109">
            <v>270</v>
          </cell>
          <cell r="BA109">
            <v>1012.5</v>
          </cell>
          <cell r="BD109">
            <v>164</v>
          </cell>
          <cell r="BE109">
            <v>583.84</v>
          </cell>
        </row>
        <row r="110">
          <cell r="A110">
            <v>90</v>
          </cell>
          <cell r="B110" t="str">
            <v>โรงเรือนเพาะเมล็ดพันธ์และขยายพันธุ์ไม้ดอกไม้ประดับ</v>
          </cell>
          <cell r="C110">
            <v>0</v>
          </cell>
          <cell r="D110">
            <v>1</v>
          </cell>
          <cell r="E110">
            <v>8385459</v>
          </cell>
          <cell r="L110">
            <v>302</v>
          </cell>
          <cell r="M110">
            <v>1044.92</v>
          </cell>
          <cell r="P110">
            <v>310</v>
          </cell>
          <cell r="Q110">
            <v>1128.4000000000001</v>
          </cell>
          <cell r="T110">
            <v>282</v>
          </cell>
          <cell r="U110">
            <v>1071.5999999999999</v>
          </cell>
          <cell r="X110">
            <v>235</v>
          </cell>
          <cell r="Y110">
            <v>850.7</v>
          </cell>
          <cell r="AB110">
            <v>190</v>
          </cell>
          <cell r="AC110">
            <v>708.7</v>
          </cell>
          <cell r="AF110">
            <v>150</v>
          </cell>
          <cell r="AG110">
            <v>571.5</v>
          </cell>
          <cell r="AJ110">
            <v>171</v>
          </cell>
          <cell r="AK110">
            <v>642.95999999999992</v>
          </cell>
          <cell r="AN110">
            <v>83</v>
          </cell>
          <cell r="AO110">
            <v>308.76</v>
          </cell>
          <cell r="AR110">
            <v>92</v>
          </cell>
          <cell r="AS110">
            <v>343.16</v>
          </cell>
          <cell r="AV110">
            <v>86</v>
          </cell>
          <cell r="AW110">
            <v>315.62</v>
          </cell>
          <cell r="AZ110">
            <v>100</v>
          </cell>
          <cell r="BA110">
            <v>375</v>
          </cell>
          <cell r="BD110">
            <v>60</v>
          </cell>
          <cell r="BE110">
            <v>213.6</v>
          </cell>
        </row>
        <row r="111">
          <cell r="A111">
            <v>91</v>
          </cell>
          <cell r="B111" t="str">
            <v>อาคารเทคโนโลยีด้านการผลิตไม้ดอกไม้ประดับ</v>
          </cell>
          <cell r="C111">
            <v>0</v>
          </cell>
          <cell r="D111">
            <v>50</v>
          </cell>
          <cell r="E111">
            <v>8399218</v>
          </cell>
          <cell r="L111">
            <v>550</v>
          </cell>
          <cell r="M111">
            <v>1903</v>
          </cell>
          <cell r="P111">
            <v>650</v>
          </cell>
          <cell r="Q111">
            <v>2366</v>
          </cell>
          <cell r="T111">
            <v>750</v>
          </cell>
          <cell r="U111">
            <v>2850</v>
          </cell>
          <cell r="X111">
            <v>600</v>
          </cell>
          <cell r="Y111">
            <v>2172</v>
          </cell>
          <cell r="AB111">
            <v>550</v>
          </cell>
          <cell r="AC111">
            <v>2051.5</v>
          </cell>
          <cell r="AF111">
            <v>550</v>
          </cell>
          <cell r="AG111">
            <v>2095.5</v>
          </cell>
          <cell r="AJ111">
            <v>750</v>
          </cell>
          <cell r="AK111">
            <v>2820</v>
          </cell>
          <cell r="AN111">
            <v>600</v>
          </cell>
          <cell r="AO111">
            <v>2232</v>
          </cell>
          <cell r="AR111">
            <v>600</v>
          </cell>
          <cell r="AS111">
            <v>2238</v>
          </cell>
          <cell r="AV111">
            <v>700</v>
          </cell>
          <cell r="AW111">
            <v>2569</v>
          </cell>
          <cell r="AZ111">
            <v>850</v>
          </cell>
          <cell r="BA111">
            <v>3187.5</v>
          </cell>
          <cell r="BD111">
            <v>900</v>
          </cell>
          <cell r="BE111">
            <v>3204</v>
          </cell>
        </row>
        <row r="112">
          <cell r="A112">
            <v>92</v>
          </cell>
          <cell r="B112" t="str">
            <v>อาคารโดมจัดแสดงกล้วยไม้และไม้ดอกไม้ประดับ</v>
          </cell>
          <cell r="C112">
            <v>0</v>
          </cell>
          <cell r="D112">
            <v>1</v>
          </cell>
          <cell r="E112">
            <v>8882737</v>
          </cell>
          <cell r="L112">
            <v>267</v>
          </cell>
          <cell r="M112">
            <v>923.81999999999994</v>
          </cell>
          <cell r="P112">
            <v>267</v>
          </cell>
          <cell r="Q112">
            <v>971.88</v>
          </cell>
          <cell r="T112">
            <v>276</v>
          </cell>
          <cell r="U112">
            <v>1048.8</v>
          </cell>
          <cell r="X112">
            <v>310</v>
          </cell>
          <cell r="Y112">
            <v>1122.2</v>
          </cell>
          <cell r="AB112">
            <v>229</v>
          </cell>
          <cell r="AC112">
            <v>854.17</v>
          </cell>
          <cell r="AF112">
            <v>260</v>
          </cell>
          <cell r="AG112">
            <v>990.6</v>
          </cell>
          <cell r="AJ112">
            <v>196</v>
          </cell>
          <cell r="AK112">
            <v>736.95999999999992</v>
          </cell>
          <cell r="AN112">
            <v>205</v>
          </cell>
          <cell r="AO112">
            <v>762.6</v>
          </cell>
          <cell r="AR112">
            <v>192</v>
          </cell>
          <cell r="AS112">
            <v>716.16</v>
          </cell>
          <cell r="AV112">
            <v>231</v>
          </cell>
          <cell r="AW112">
            <v>847.77</v>
          </cell>
          <cell r="AZ112">
            <v>408</v>
          </cell>
          <cell r="BA112">
            <v>1530</v>
          </cell>
          <cell r="BD112">
            <v>237</v>
          </cell>
          <cell r="BE112">
            <v>843.72</v>
          </cell>
        </row>
        <row r="113">
          <cell r="A113">
            <v>93</v>
          </cell>
          <cell r="B113" t="str">
            <v>อาคารกล้วยไม้ไทย</v>
          </cell>
          <cell r="C113">
            <v>0</v>
          </cell>
          <cell r="D113">
            <v>100</v>
          </cell>
          <cell r="E113">
            <v>8882962</v>
          </cell>
          <cell r="L113">
            <v>2700</v>
          </cell>
          <cell r="M113">
            <v>9342</v>
          </cell>
          <cell r="P113">
            <v>3200</v>
          </cell>
          <cell r="Q113">
            <v>11648</v>
          </cell>
          <cell r="T113">
            <v>3700</v>
          </cell>
          <cell r="U113">
            <v>14060</v>
          </cell>
          <cell r="X113">
            <v>3900</v>
          </cell>
          <cell r="Y113">
            <v>14118</v>
          </cell>
          <cell r="AB113">
            <v>3600</v>
          </cell>
          <cell r="AC113">
            <v>13428</v>
          </cell>
          <cell r="AF113">
            <v>4100</v>
          </cell>
          <cell r="AG113">
            <v>15621</v>
          </cell>
          <cell r="AJ113">
            <v>3400</v>
          </cell>
          <cell r="AK113">
            <v>12784</v>
          </cell>
          <cell r="AN113">
            <v>2600</v>
          </cell>
          <cell r="AO113">
            <v>9672</v>
          </cell>
          <cell r="AR113">
            <v>3800</v>
          </cell>
          <cell r="AS113">
            <v>14174</v>
          </cell>
          <cell r="AV113">
            <v>3100</v>
          </cell>
          <cell r="AW113">
            <v>11377</v>
          </cell>
          <cell r="AZ113">
            <v>3100</v>
          </cell>
          <cell r="BA113">
            <v>11625</v>
          </cell>
          <cell r="BD113">
            <v>2900</v>
          </cell>
          <cell r="BE113">
            <v>10324</v>
          </cell>
        </row>
        <row r="114">
          <cell r="A114">
            <v>94</v>
          </cell>
          <cell r="B114" t="str">
            <v>อาคารอนุบาลต้นอ่อน</v>
          </cell>
          <cell r="C114">
            <v>0</v>
          </cell>
          <cell r="D114">
            <v>1</v>
          </cell>
          <cell r="E114">
            <v>8882746</v>
          </cell>
          <cell r="L114">
            <v>861</v>
          </cell>
          <cell r="M114">
            <v>2979.06</v>
          </cell>
          <cell r="P114">
            <v>1058</v>
          </cell>
          <cell r="Q114">
            <v>3851.1200000000003</v>
          </cell>
          <cell r="T114">
            <v>1428</v>
          </cell>
          <cell r="U114">
            <v>5426.4</v>
          </cell>
          <cell r="X114">
            <v>1232</v>
          </cell>
          <cell r="Y114">
            <v>4459.84</v>
          </cell>
          <cell r="AB114">
            <v>1038</v>
          </cell>
          <cell r="AC114">
            <v>3871.74</v>
          </cell>
          <cell r="AF114">
            <v>1773</v>
          </cell>
          <cell r="AG114">
            <v>6755.13</v>
          </cell>
          <cell r="AJ114">
            <v>1188</v>
          </cell>
          <cell r="AK114">
            <v>4466.88</v>
          </cell>
          <cell r="AN114">
            <v>951</v>
          </cell>
          <cell r="AO114">
            <v>3537.7200000000003</v>
          </cell>
          <cell r="AR114">
            <v>1426</v>
          </cell>
          <cell r="AS114">
            <v>5318.98</v>
          </cell>
          <cell r="AV114">
            <v>1123</v>
          </cell>
          <cell r="AW114">
            <v>4121.41</v>
          </cell>
          <cell r="AZ114">
            <v>1282</v>
          </cell>
          <cell r="BA114">
            <v>4807.5</v>
          </cell>
          <cell r="BD114">
            <v>932</v>
          </cell>
          <cell r="BE114">
            <v>3317.92</v>
          </cell>
        </row>
        <row r="115">
          <cell r="A115">
            <v>95</v>
          </cell>
          <cell r="B115" t="str">
            <v>อาคารชั้นเรียนการจัดและแต่งดอกไม้</v>
          </cell>
          <cell r="C115">
            <v>0</v>
          </cell>
          <cell r="D115">
            <v>1</v>
          </cell>
          <cell r="E115">
            <v>8320209</v>
          </cell>
          <cell r="L115">
            <v>131</v>
          </cell>
          <cell r="M115">
            <v>453.26</v>
          </cell>
          <cell r="P115">
            <v>140</v>
          </cell>
          <cell r="Q115">
            <v>509.6</v>
          </cell>
          <cell r="T115">
            <v>153</v>
          </cell>
          <cell r="U115">
            <v>581.4</v>
          </cell>
          <cell r="X115">
            <v>176</v>
          </cell>
          <cell r="Y115">
            <v>637.12</v>
          </cell>
          <cell r="AB115">
            <v>186</v>
          </cell>
          <cell r="AC115">
            <v>693.78</v>
          </cell>
          <cell r="AF115">
            <v>219</v>
          </cell>
          <cell r="AG115">
            <v>834.39</v>
          </cell>
          <cell r="AJ115">
            <v>236</v>
          </cell>
          <cell r="AK115">
            <v>887.3599999999999</v>
          </cell>
          <cell r="AN115">
            <v>168</v>
          </cell>
          <cell r="AO115">
            <v>624.96</v>
          </cell>
          <cell r="AR115">
            <v>248</v>
          </cell>
          <cell r="AS115">
            <v>925.04</v>
          </cell>
          <cell r="AV115">
            <v>200</v>
          </cell>
          <cell r="AW115">
            <v>734</v>
          </cell>
          <cell r="AZ115">
            <v>230</v>
          </cell>
          <cell r="BA115">
            <v>862.5</v>
          </cell>
          <cell r="BD115">
            <v>144</v>
          </cell>
          <cell r="BE115">
            <v>512.64</v>
          </cell>
        </row>
        <row r="116">
          <cell r="A116">
            <v>96</v>
          </cell>
          <cell r="B116" t="str">
            <v>อาคารเลี้ยงไส้เดือนดิน</v>
          </cell>
          <cell r="C116">
            <v>0</v>
          </cell>
          <cell r="D116">
            <v>1</v>
          </cell>
          <cell r="E116">
            <v>80545</v>
          </cell>
          <cell r="L116">
            <v>0</v>
          </cell>
          <cell r="M116">
            <v>0</v>
          </cell>
          <cell r="P116">
            <v>3</v>
          </cell>
          <cell r="Q116">
            <v>10.92</v>
          </cell>
          <cell r="T116">
            <v>1</v>
          </cell>
          <cell r="U116">
            <v>3.8</v>
          </cell>
          <cell r="X116" t="str">
            <v>รื้อถอน</v>
          </cell>
          <cell r="Y116" t="str">
            <v>รื้อถอน</v>
          </cell>
          <cell r="AF116" t="str">
            <v>รื้อถอน</v>
          </cell>
          <cell r="AG116" t="str">
            <v>รื้อถอน</v>
          </cell>
          <cell r="AJ116" t="str">
            <v>รื้อถอน</v>
          </cell>
          <cell r="AK116" t="str">
            <v>รื้อถอน</v>
          </cell>
          <cell r="AN116" t="str">
            <v>รื้อถอน</v>
          </cell>
          <cell r="AO116" t="str">
            <v>รื้อถอน</v>
          </cell>
          <cell r="AR116" t="str">
            <v>รื้อถอน</v>
          </cell>
          <cell r="AS116" t="str">
            <v>รื้อถอน</v>
          </cell>
          <cell r="AV116" t="str">
            <v>รื้อถอน</v>
          </cell>
          <cell r="AW116" t="str">
            <v>รื้อถอน</v>
          </cell>
          <cell r="AZ116" t="str">
            <v>รื้อถอน</v>
          </cell>
          <cell r="BA116" t="str">
            <v>รื้อถอน</v>
          </cell>
        </row>
        <row r="117">
          <cell r="A117">
            <v>97</v>
          </cell>
          <cell r="B117" t="str">
            <v>อาคารหม่อนไหม 1  มิเตอร์ตัวที่ 1</v>
          </cell>
          <cell r="C117">
            <v>0</v>
          </cell>
          <cell r="D117">
            <v>1</v>
          </cell>
          <cell r="E117">
            <v>8304740</v>
          </cell>
          <cell r="L117">
            <v>72</v>
          </cell>
          <cell r="M117">
            <v>249.12</v>
          </cell>
          <cell r="P117">
            <v>49</v>
          </cell>
          <cell r="Q117">
            <v>178.36</v>
          </cell>
          <cell r="T117">
            <v>66</v>
          </cell>
          <cell r="U117">
            <v>250.79999999999998</v>
          </cell>
          <cell r="X117">
            <v>79</v>
          </cell>
          <cell r="Y117">
            <v>285.98</v>
          </cell>
          <cell r="AB117">
            <v>62</v>
          </cell>
          <cell r="AC117">
            <v>231.26</v>
          </cell>
          <cell r="AF117">
            <v>53</v>
          </cell>
          <cell r="AG117">
            <v>201.93</v>
          </cell>
          <cell r="AJ117">
            <v>77</v>
          </cell>
          <cell r="AK117">
            <v>289.52</v>
          </cell>
          <cell r="AN117">
            <v>97</v>
          </cell>
          <cell r="AO117">
            <v>360.84000000000003</v>
          </cell>
          <cell r="AR117">
            <v>62</v>
          </cell>
          <cell r="AS117">
            <v>231.26</v>
          </cell>
          <cell r="AV117">
            <v>65</v>
          </cell>
          <cell r="AW117">
            <v>238.54999999999998</v>
          </cell>
          <cell r="AZ117">
            <v>67</v>
          </cell>
          <cell r="BA117">
            <v>251.25</v>
          </cell>
          <cell r="BD117">
            <v>75</v>
          </cell>
          <cell r="BE117">
            <v>267</v>
          </cell>
        </row>
        <row r="118">
          <cell r="A118">
            <v>98</v>
          </cell>
          <cell r="B118" t="str">
            <v>อาคารหม่อนไหม 1  มิเตอร์ตัวที่ 2</v>
          </cell>
          <cell r="C118">
            <v>0</v>
          </cell>
          <cell r="D118">
            <v>1</v>
          </cell>
          <cell r="E118">
            <v>8304741</v>
          </cell>
          <cell r="L118">
            <v>-1</v>
          </cell>
          <cell r="M118">
            <v>-3.46</v>
          </cell>
          <cell r="P118">
            <v>0</v>
          </cell>
          <cell r="Q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0</v>
          </cell>
          <cell r="AC118">
            <v>0</v>
          </cell>
          <cell r="AF118">
            <v>0</v>
          </cell>
          <cell r="AG118">
            <v>0</v>
          </cell>
          <cell r="AJ118">
            <v>0</v>
          </cell>
          <cell r="AK118">
            <v>0</v>
          </cell>
          <cell r="AN118">
            <v>0</v>
          </cell>
          <cell r="AO118">
            <v>0</v>
          </cell>
          <cell r="AR118">
            <v>0</v>
          </cell>
          <cell r="AS118">
            <v>0</v>
          </cell>
          <cell r="AV118">
            <v>0</v>
          </cell>
          <cell r="AW118">
            <v>0</v>
          </cell>
          <cell r="AZ118">
            <v>0</v>
          </cell>
          <cell r="BA118">
            <v>0</v>
          </cell>
          <cell r="BD118">
            <v>0</v>
          </cell>
          <cell r="BE118">
            <v>0</v>
          </cell>
        </row>
        <row r="119">
          <cell r="A119">
            <v>99</v>
          </cell>
          <cell r="B119" t="str">
            <v>อาคารหม่อนไหม 1  มิเตอร์ตัวที่ 3</v>
          </cell>
          <cell r="C119">
            <v>0</v>
          </cell>
          <cell r="D119">
            <v>1</v>
          </cell>
          <cell r="E119">
            <v>8304742</v>
          </cell>
          <cell r="L119">
            <v>27</v>
          </cell>
          <cell r="M119">
            <v>93.42</v>
          </cell>
          <cell r="P119">
            <v>41</v>
          </cell>
          <cell r="Q119">
            <v>149.24</v>
          </cell>
          <cell r="T119">
            <v>102</v>
          </cell>
          <cell r="U119">
            <v>387.59999999999997</v>
          </cell>
          <cell r="X119">
            <v>231</v>
          </cell>
          <cell r="Y119">
            <v>836.22</v>
          </cell>
          <cell r="AB119">
            <v>319</v>
          </cell>
          <cell r="AC119">
            <v>1189.8699999999999</v>
          </cell>
          <cell r="AF119">
            <v>216</v>
          </cell>
          <cell r="AG119">
            <v>822.96</v>
          </cell>
          <cell r="AJ119">
            <v>134</v>
          </cell>
          <cell r="AK119">
            <v>503.84</v>
          </cell>
          <cell r="AN119">
            <v>110</v>
          </cell>
          <cell r="AO119">
            <v>409.20000000000005</v>
          </cell>
          <cell r="AR119">
            <v>167</v>
          </cell>
          <cell r="AS119">
            <v>622.91</v>
          </cell>
          <cell r="AV119">
            <v>124</v>
          </cell>
          <cell r="AW119">
            <v>455.08</v>
          </cell>
          <cell r="AZ119">
            <v>127</v>
          </cell>
          <cell r="BA119">
            <v>476.25</v>
          </cell>
          <cell r="BD119">
            <v>158</v>
          </cell>
          <cell r="BE119">
            <v>562.48</v>
          </cell>
        </row>
        <row r="120">
          <cell r="A120" t="str">
            <v>สำนักวิจัยและส่งเสริมการเกษตร</v>
          </cell>
        </row>
        <row r="121">
          <cell r="A121">
            <v>100</v>
          </cell>
          <cell r="B121" t="str">
            <v>อาคารธรรมศักดิ์มนตรี</v>
          </cell>
          <cell r="C121">
            <v>0</v>
          </cell>
          <cell r="D121">
            <v>40</v>
          </cell>
          <cell r="E121">
            <v>8409822</v>
          </cell>
          <cell r="L121">
            <v>560</v>
          </cell>
          <cell r="M121">
            <v>1937.6</v>
          </cell>
          <cell r="P121">
            <v>760</v>
          </cell>
          <cell r="Q121">
            <v>2766.4</v>
          </cell>
          <cell r="T121">
            <v>1120</v>
          </cell>
          <cell r="U121">
            <v>4256</v>
          </cell>
          <cell r="X121">
            <v>840</v>
          </cell>
          <cell r="Y121">
            <v>3040.8</v>
          </cell>
          <cell r="AB121">
            <v>1360</v>
          </cell>
          <cell r="AC121">
            <v>5072.8</v>
          </cell>
          <cell r="AF121">
            <v>1160</v>
          </cell>
          <cell r="AG121">
            <v>4419.6000000000004</v>
          </cell>
          <cell r="AJ121">
            <v>1280</v>
          </cell>
          <cell r="AK121">
            <v>4812.7999999999993</v>
          </cell>
          <cell r="AN121">
            <v>920</v>
          </cell>
          <cell r="AO121">
            <v>3422.4</v>
          </cell>
          <cell r="AR121">
            <v>880</v>
          </cell>
          <cell r="AS121">
            <v>3282.4</v>
          </cell>
          <cell r="AV121">
            <v>200</v>
          </cell>
          <cell r="AW121">
            <v>734</v>
          </cell>
          <cell r="AZ121">
            <v>2640</v>
          </cell>
          <cell r="BA121">
            <v>9900</v>
          </cell>
          <cell r="BD121">
            <v>1200</v>
          </cell>
          <cell r="BE121">
            <v>4272</v>
          </cell>
        </row>
        <row r="122">
          <cell r="A122">
            <v>101</v>
          </cell>
          <cell r="B122" t="str">
            <v>อาคารมงคลชัยสิทธิ์</v>
          </cell>
          <cell r="C122">
            <v>0</v>
          </cell>
          <cell r="D122">
            <v>40</v>
          </cell>
          <cell r="E122">
            <v>8161523</v>
          </cell>
          <cell r="L122">
            <v>1440</v>
          </cell>
          <cell r="M122">
            <v>4982.3999999999996</v>
          </cell>
          <cell r="P122">
            <v>1920</v>
          </cell>
          <cell r="Q122">
            <v>6988.8</v>
          </cell>
          <cell r="T122">
            <v>2640</v>
          </cell>
          <cell r="U122">
            <v>10032</v>
          </cell>
          <cell r="X122">
            <v>0</v>
          </cell>
          <cell r="Y122">
            <v>0</v>
          </cell>
          <cell r="AB122">
            <v>5520</v>
          </cell>
          <cell r="AC122">
            <v>20589.599999999999</v>
          </cell>
          <cell r="AF122">
            <v>2440</v>
          </cell>
          <cell r="AG122">
            <v>9296.4</v>
          </cell>
          <cell r="AJ122">
            <v>3240</v>
          </cell>
          <cell r="AK122">
            <v>12182.4</v>
          </cell>
          <cell r="AN122">
            <v>2480</v>
          </cell>
          <cell r="AO122">
            <v>9225.6</v>
          </cell>
          <cell r="AR122">
            <v>2200</v>
          </cell>
          <cell r="AS122">
            <v>8206</v>
          </cell>
          <cell r="AV122">
            <v>2520</v>
          </cell>
          <cell r="AW122">
            <v>9248.4</v>
          </cell>
          <cell r="AZ122">
            <v>3320</v>
          </cell>
          <cell r="BA122">
            <v>12450</v>
          </cell>
          <cell r="BD122">
            <v>2520</v>
          </cell>
          <cell r="BE122">
            <v>8971.2000000000007</v>
          </cell>
        </row>
        <row r="123">
          <cell r="A123">
            <v>102</v>
          </cell>
          <cell r="B123" t="str">
            <v>ฐานการเรียนรู้การผลิตไม้และไม้ดอกไม้ประดับครบวงจร</v>
          </cell>
          <cell r="C123">
            <v>0</v>
          </cell>
          <cell r="D123">
            <v>1</v>
          </cell>
          <cell r="E123">
            <v>8493542</v>
          </cell>
          <cell r="L123">
            <v>1133</v>
          </cell>
          <cell r="M123">
            <v>3920.18</v>
          </cell>
          <cell r="P123">
            <v>1684</v>
          </cell>
          <cell r="Q123">
            <v>6129.76</v>
          </cell>
          <cell r="T123">
            <v>2701</v>
          </cell>
          <cell r="U123">
            <v>10263.799999999999</v>
          </cell>
          <cell r="X123">
            <v>3421</v>
          </cell>
          <cell r="Y123">
            <v>12384.02</v>
          </cell>
          <cell r="AB123">
            <v>3895</v>
          </cell>
          <cell r="AC123">
            <v>14528.35</v>
          </cell>
          <cell r="AF123">
            <v>4564</v>
          </cell>
          <cell r="AG123">
            <v>17388.84</v>
          </cell>
          <cell r="AJ123">
            <v>4366</v>
          </cell>
          <cell r="AK123">
            <v>16416.16</v>
          </cell>
          <cell r="AN123">
            <v>4150</v>
          </cell>
          <cell r="AO123">
            <v>15438</v>
          </cell>
          <cell r="AR123">
            <v>3339</v>
          </cell>
          <cell r="AS123">
            <v>12454.47</v>
          </cell>
          <cell r="AV123">
            <v>3106</v>
          </cell>
          <cell r="AW123">
            <v>11399.02</v>
          </cell>
          <cell r="AZ123">
            <v>2825</v>
          </cell>
          <cell r="BA123">
            <v>10593.75</v>
          </cell>
          <cell r="BD123">
            <v>2310</v>
          </cell>
          <cell r="BE123">
            <v>8223.6</v>
          </cell>
        </row>
        <row r="124">
          <cell r="A124">
            <v>103</v>
          </cell>
          <cell r="B124" t="str">
            <v>แปลงสาธิตปลูกข้าว  ผศ. ดร.วราภรณ์ แสงทอง มิเตอร์ที่ 1</v>
          </cell>
          <cell r="C124">
            <v>0</v>
          </cell>
          <cell r="D124">
            <v>1</v>
          </cell>
          <cell r="E124">
            <v>1924751</v>
          </cell>
          <cell r="L124">
            <v>112</v>
          </cell>
          <cell r="M124">
            <v>387.52</v>
          </cell>
          <cell r="P124">
            <v>236</v>
          </cell>
          <cell r="Q124">
            <v>859.04000000000008</v>
          </cell>
          <cell r="T124">
            <v>207</v>
          </cell>
          <cell r="U124">
            <v>786.59999999999991</v>
          </cell>
          <cell r="X124">
            <v>151</v>
          </cell>
          <cell r="Y124">
            <v>546.62</v>
          </cell>
          <cell r="AB124">
            <v>216</v>
          </cell>
          <cell r="AC124">
            <v>805.68</v>
          </cell>
          <cell r="AF124">
            <v>242</v>
          </cell>
          <cell r="AG124">
            <v>922.02</v>
          </cell>
          <cell r="AJ124">
            <v>183</v>
          </cell>
          <cell r="AK124">
            <v>688.07999999999993</v>
          </cell>
          <cell r="AN124">
            <v>351</v>
          </cell>
          <cell r="AO124">
            <v>1305.72</v>
          </cell>
          <cell r="AR124">
            <v>171</v>
          </cell>
          <cell r="AS124">
            <v>637.83000000000004</v>
          </cell>
          <cell r="AV124">
            <v>175</v>
          </cell>
          <cell r="AW124">
            <v>642.25</v>
          </cell>
          <cell r="AZ124">
            <v>207</v>
          </cell>
          <cell r="BA124">
            <v>776.25</v>
          </cell>
          <cell r="BD124">
            <v>273</v>
          </cell>
          <cell r="BE124">
            <v>971.88</v>
          </cell>
        </row>
        <row r="125">
          <cell r="A125">
            <v>104</v>
          </cell>
          <cell r="B125" t="str">
            <v>แปลงสาธิตปลูกข้าว  ผศ. ดร.วราภรณ์ แสงทอง มิเตอร์ที่ 2</v>
          </cell>
          <cell r="C125">
            <v>0</v>
          </cell>
          <cell r="D125">
            <v>1</v>
          </cell>
          <cell r="E125">
            <v>4050380</v>
          </cell>
          <cell r="L125">
            <v>4</v>
          </cell>
          <cell r="M125">
            <v>13.84</v>
          </cell>
          <cell r="P125">
            <v>2</v>
          </cell>
          <cell r="Q125">
            <v>7.28</v>
          </cell>
          <cell r="T125">
            <v>16</v>
          </cell>
          <cell r="U125">
            <v>60.8</v>
          </cell>
          <cell r="X125">
            <v>20</v>
          </cell>
          <cell r="Y125">
            <v>72.400000000000006</v>
          </cell>
          <cell r="AB125">
            <v>6</v>
          </cell>
          <cell r="AC125">
            <v>22.38</v>
          </cell>
          <cell r="AF125">
            <v>21</v>
          </cell>
          <cell r="AG125">
            <v>80.010000000000005</v>
          </cell>
          <cell r="AJ125">
            <v>47</v>
          </cell>
          <cell r="AK125">
            <v>176.72</v>
          </cell>
          <cell r="AN125">
            <v>38</v>
          </cell>
          <cell r="AO125">
            <v>141.36000000000001</v>
          </cell>
          <cell r="AR125">
            <v>44</v>
          </cell>
          <cell r="AS125">
            <v>164.12</v>
          </cell>
          <cell r="AV125">
            <v>17</v>
          </cell>
          <cell r="AW125">
            <v>62.39</v>
          </cell>
          <cell r="AZ125">
            <v>17</v>
          </cell>
          <cell r="BA125">
            <v>63.75</v>
          </cell>
          <cell r="BD125">
            <v>12</v>
          </cell>
          <cell r="BE125">
            <v>42.72</v>
          </cell>
        </row>
        <row r="126">
          <cell r="A126">
            <v>105</v>
          </cell>
          <cell r="B126" t="str">
            <v>โรงเก็บอุปกรณ์จัดนิทรรศการ</v>
          </cell>
          <cell r="C126">
            <v>0</v>
          </cell>
          <cell r="D126">
            <v>1</v>
          </cell>
          <cell r="E126">
            <v>2101066095</v>
          </cell>
          <cell r="L126" t="str">
            <v>ยังไม่เปิด</v>
          </cell>
          <cell r="M126" t="str">
            <v>ยังไม่เปิด</v>
          </cell>
          <cell r="P126" t="str">
            <v>ยังไม่เปิด</v>
          </cell>
          <cell r="Q126" t="str">
            <v>ยังไม่เปิด</v>
          </cell>
          <cell r="T126" t="str">
            <v>ยังไม่เปิด</v>
          </cell>
          <cell r="U126" t="str">
            <v>ยังไม่เปิด</v>
          </cell>
          <cell r="X126" t="str">
            <v>ยังไม่เปิด</v>
          </cell>
          <cell r="Y126" t="str">
            <v>ยังไม่เปิด</v>
          </cell>
          <cell r="AB126" t="str">
            <v>ยังไม่เปิด</v>
          </cell>
          <cell r="AC126" t="str">
            <v>ยังไม่เปิด</v>
          </cell>
          <cell r="AF126" t="str">
            <v>ยังไม่เปิด</v>
          </cell>
          <cell r="AG126" t="str">
            <v>ยังไม่เปิด</v>
          </cell>
          <cell r="AJ126" t="str">
            <v>ยังไม่เปิด</v>
          </cell>
          <cell r="AK126" t="str">
            <v>ยังไม่เปิด</v>
          </cell>
          <cell r="AN126" t="str">
            <v>ยังไม่เปิด</v>
          </cell>
          <cell r="AO126" t="str">
            <v>ยังไม่เปิด</v>
          </cell>
          <cell r="AR126" t="str">
            <v>ยังไม่เปิด</v>
          </cell>
          <cell r="AS126" t="str">
            <v>ยังไม่เปิด</v>
          </cell>
        </row>
        <row r="127">
          <cell r="A127" t="str">
            <v>ศูนย์วิจัยพลังงาน</v>
          </cell>
        </row>
        <row r="128">
          <cell r="A128">
            <v>106</v>
          </cell>
          <cell r="B128" t="str">
            <v>อาคารศูนย์วิจัยพลังงาน 1</v>
          </cell>
          <cell r="C128">
            <v>0</v>
          </cell>
          <cell r="D128">
            <v>1</v>
          </cell>
          <cell r="E128">
            <v>8673844</v>
          </cell>
          <cell r="L128">
            <v>727</v>
          </cell>
          <cell r="M128">
            <v>2515.42</v>
          </cell>
          <cell r="P128">
            <v>1093</v>
          </cell>
          <cell r="Q128">
            <v>3978.52</v>
          </cell>
          <cell r="T128">
            <v>1019</v>
          </cell>
          <cell r="U128">
            <v>3872.2</v>
          </cell>
          <cell r="X128">
            <v>1533</v>
          </cell>
          <cell r="Y128">
            <v>5549.46</v>
          </cell>
          <cell r="AB128">
            <v>1770</v>
          </cell>
          <cell r="AC128">
            <v>6602.1</v>
          </cell>
          <cell r="AF128">
            <v>905</v>
          </cell>
          <cell r="AG128">
            <v>3448.05</v>
          </cell>
          <cell r="AJ128">
            <v>2387</v>
          </cell>
          <cell r="AK128">
            <v>8975.119999999999</v>
          </cell>
          <cell r="AN128">
            <v>1386</v>
          </cell>
          <cell r="AO128">
            <v>5155.92</v>
          </cell>
          <cell r="AR128">
            <v>1245</v>
          </cell>
          <cell r="AS128">
            <v>4643.8500000000004</v>
          </cell>
          <cell r="AV128">
            <v>1424</v>
          </cell>
          <cell r="AW128">
            <v>5226.08</v>
          </cell>
          <cell r="AZ128">
            <v>1085</v>
          </cell>
          <cell r="BA128">
            <v>4068.75</v>
          </cell>
          <cell r="BD128">
            <v>983</v>
          </cell>
          <cell r="BE128">
            <v>3499.48</v>
          </cell>
        </row>
        <row r="129">
          <cell r="A129" t="str">
            <v>ศูนย์อาคารที่พัก</v>
          </cell>
        </row>
        <row r="130">
          <cell r="A130">
            <v>107</v>
          </cell>
          <cell r="B130" t="str">
            <v>อาคารศูนย์การศึกษาและอบรมนานาชาติ</v>
          </cell>
          <cell r="C130">
            <v>0</v>
          </cell>
          <cell r="D130">
            <v>320</v>
          </cell>
          <cell r="E130">
            <v>1030</v>
          </cell>
          <cell r="L130">
            <v>8146.41</v>
          </cell>
          <cell r="M130">
            <v>28186.578600000001</v>
          </cell>
          <cell r="P130">
            <v>8392.23</v>
          </cell>
          <cell r="Q130">
            <v>30547.717199999999</v>
          </cell>
          <cell r="T130">
            <v>11960.2</v>
          </cell>
          <cell r="U130">
            <v>45448.76</v>
          </cell>
          <cell r="X130">
            <v>10307.74</v>
          </cell>
          <cell r="Y130">
            <v>37314.018799999998</v>
          </cell>
          <cell r="AB130">
            <v>11022.09</v>
          </cell>
          <cell r="AC130">
            <v>41112.395700000001</v>
          </cell>
          <cell r="AF130">
            <v>7955.38</v>
          </cell>
          <cell r="AG130">
            <v>30309.997800000001</v>
          </cell>
          <cell r="AJ130">
            <v>8214.18</v>
          </cell>
          <cell r="AK130">
            <v>30885.316800000001</v>
          </cell>
          <cell r="AN130">
            <v>8329.1200000000008</v>
          </cell>
          <cell r="AO130">
            <v>30984.326400000005</v>
          </cell>
          <cell r="AR130">
            <v>14218.68</v>
          </cell>
          <cell r="AS130">
            <v>53035.676400000004</v>
          </cell>
          <cell r="AV130">
            <v>20642.919999999998</v>
          </cell>
          <cell r="AW130">
            <v>75759.516399999993</v>
          </cell>
          <cell r="AZ130">
            <v>10931.81</v>
          </cell>
          <cell r="BA130">
            <v>40994.287499999999</v>
          </cell>
          <cell r="BD130">
            <v>9289.11</v>
          </cell>
          <cell r="BE130">
            <v>33069.231599999999</v>
          </cell>
        </row>
        <row r="131">
          <cell r="A131" t="str">
            <v>คณะวิศวกรรมศาสตร์</v>
          </cell>
        </row>
        <row r="132">
          <cell r="A132">
            <v>108</v>
          </cell>
          <cell r="B132" t="str">
            <v>อาคารเรียนรวมสาขาวิศวกรรมศาสตร์</v>
          </cell>
          <cell r="C132">
            <v>0</v>
          </cell>
          <cell r="D132">
            <v>600</v>
          </cell>
          <cell r="E132">
            <v>8391762</v>
          </cell>
          <cell r="L132">
            <v>12020.73</v>
          </cell>
          <cell r="P132">
            <v>13822.47</v>
          </cell>
          <cell r="T132">
            <v>21575.99</v>
          </cell>
          <cell r="X132">
            <v>12588.3</v>
          </cell>
          <cell r="AB132">
            <v>17586.96</v>
          </cell>
          <cell r="AF132">
            <v>19313.259999999998</v>
          </cell>
          <cell r="AJ132">
            <v>16560.080000000002</v>
          </cell>
          <cell r="AN132">
            <v>19001.009999999998</v>
          </cell>
          <cell r="AR132">
            <v>17700.759999999998</v>
          </cell>
          <cell r="AV132">
            <v>15562.18</v>
          </cell>
          <cell r="AZ132">
            <v>16365.98</v>
          </cell>
          <cell r="BD132">
            <v>11251.75</v>
          </cell>
        </row>
        <row r="133">
          <cell r="A133">
            <v>109</v>
          </cell>
          <cell r="B133" t="str">
            <v>อาคารปฏิบัติการวิศวกรรมทั่วไป</v>
          </cell>
          <cell r="C133">
            <v>0</v>
          </cell>
          <cell r="D133">
            <v>100</v>
          </cell>
          <cell r="E133">
            <v>8510876</v>
          </cell>
          <cell r="L133">
            <v>3600</v>
          </cell>
          <cell r="M133">
            <v>12456</v>
          </cell>
          <cell r="P133">
            <v>4400</v>
          </cell>
          <cell r="Q133">
            <v>16016</v>
          </cell>
          <cell r="T133">
            <v>6000</v>
          </cell>
          <cell r="U133">
            <v>22800</v>
          </cell>
          <cell r="X133">
            <v>6100</v>
          </cell>
          <cell r="Y133">
            <v>22082</v>
          </cell>
          <cell r="AB133">
            <v>5700</v>
          </cell>
          <cell r="AC133">
            <v>21261</v>
          </cell>
          <cell r="AF133">
            <v>6600</v>
          </cell>
          <cell r="AG133">
            <v>25146</v>
          </cell>
          <cell r="AJ133">
            <v>6900</v>
          </cell>
          <cell r="AK133">
            <v>25944</v>
          </cell>
          <cell r="AN133">
            <v>4100</v>
          </cell>
          <cell r="AO133">
            <v>15252</v>
          </cell>
          <cell r="AR133">
            <v>5100</v>
          </cell>
          <cell r="AS133">
            <v>19023</v>
          </cell>
          <cell r="AV133">
            <v>5000</v>
          </cell>
          <cell r="AW133">
            <v>18350</v>
          </cell>
          <cell r="AZ133">
            <v>5200</v>
          </cell>
          <cell r="BA133">
            <v>19500</v>
          </cell>
          <cell r="BD133">
            <v>5400</v>
          </cell>
          <cell r="BE133">
            <v>19224</v>
          </cell>
        </row>
        <row r="134">
          <cell r="A134">
            <v>110</v>
          </cell>
          <cell r="B134" t="str">
            <v>อาคารสมิตานนท์</v>
          </cell>
          <cell r="C134">
            <v>0</v>
          </cell>
          <cell r="D134">
            <v>300</v>
          </cell>
          <cell r="E134">
            <v>8195975</v>
          </cell>
          <cell r="L134">
            <v>13247.6</v>
          </cell>
          <cell r="P134">
            <v>12673.85</v>
          </cell>
          <cell r="T134">
            <v>16815.55</v>
          </cell>
          <cell r="X134">
            <v>11861.22</v>
          </cell>
          <cell r="AB134">
            <v>14366.29</v>
          </cell>
          <cell r="AF134">
            <v>15493.51</v>
          </cell>
          <cell r="AJ134">
            <v>14756.88</v>
          </cell>
          <cell r="AN134">
            <v>15005.04</v>
          </cell>
          <cell r="AR134">
            <v>14557.88</v>
          </cell>
          <cell r="AV134">
            <v>14881.33</v>
          </cell>
          <cell r="AZ134">
            <v>12733.71</v>
          </cell>
          <cell r="BD134">
            <v>11122.12</v>
          </cell>
        </row>
        <row r="135">
          <cell r="A135">
            <v>111</v>
          </cell>
          <cell r="B135" t="str">
            <v>อาคารโรงงานนำร่อง</v>
          </cell>
          <cell r="C135">
            <v>0</v>
          </cell>
          <cell r="D135">
            <v>200</v>
          </cell>
          <cell r="E135">
            <v>8389601</v>
          </cell>
          <cell r="L135">
            <v>2000</v>
          </cell>
          <cell r="M135">
            <v>6920</v>
          </cell>
          <cell r="P135">
            <v>2000</v>
          </cell>
          <cell r="Q135">
            <v>7280</v>
          </cell>
          <cell r="T135">
            <v>2800</v>
          </cell>
          <cell r="U135">
            <v>10640</v>
          </cell>
          <cell r="X135">
            <v>3200</v>
          </cell>
          <cell r="Y135">
            <v>11584</v>
          </cell>
          <cell r="AB135">
            <v>3000</v>
          </cell>
          <cell r="AC135">
            <v>11190</v>
          </cell>
          <cell r="AF135">
            <v>2600</v>
          </cell>
          <cell r="AG135">
            <v>9906</v>
          </cell>
          <cell r="AJ135">
            <v>3800</v>
          </cell>
          <cell r="AK135">
            <v>14288</v>
          </cell>
          <cell r="AN135">
            <v>3800</v>
          </cell>
          <cell r="AO135">
            <v>14136</v>
          </cell>
          <cell r="AR135">
            <v>2400</v>
          </cell>
          <cell r="AS135">
            <v>8952</v>
          </cell>
          <cell r="AV135">
            <v>2800</v>
          </cell>
          <cell r="AW135">
            <v>10276</v>
          </cell>
          <cell r="AZ135">
            <v>2600</v>
          </cell>
          <cell r="BA135">
            <v>9750</v>
          </cell>
          <cell r="BD135">
            <v>2800</v>
          </cell>
          <cell r="BE135">
            <v>9968</v>
          </cell>
        </row>
        <row r="136">
          <cell r="A136">
            <v>112</v>
          </cell>
          <cell r="B136" t="str">
            <v>อาคารคัดบรรจุผลิตผลเกษตร</v>
          </cell>
          <cell r="C136">
            <v>0</v>
          </cell>
          <cell r="D136">
            <v>60</v>
          </cell>
          <cell r="E136">
            <v>8142023</v>
          </cell>
          <cell r="L136">
            <v>900</v>
          </cell>
          <cell r="P136">
            <v>1260</v>
          </cell>
          <cell r="T136">
            <v>1140</v>
          </cell>
          <cell r="X136">
            <v>780</v>
          </cell>
          <cell r="AB136">
            <v>3360</v>
          </cell>
          <cell r="AF136">
            <v>1620</v>
          </cell>
          <cell r="AJ136">
            <v>1020</v>
          </cell>
          <cell r="AN136">
            <v>960</v>
          </cell>
          <cell r="AR136">
            <v>1260</v>
          </cell>
          <cell r="AV136">
            <v>2340</v>
          </cell>
          <cell r="AZ136">
            <v>2820</v>
          </cell>
          <cell r="BD136">
            <v>2820</v>
          </cell>
        </row>
        <row r="137">
          <cell r="A137">
            <v>113</v>
          </cell>
          <cell r="B137" t="str">
            <v>อาคารปฏิบัติเทคโนโลยียางและพอลิเมอร์</v>
          </cell>
          <cell r="C137">
            <v>0</v>
          </cell>
          <cell r="D137">
            <v>200</v>
          </cell>
          <cell r="E137">
            <v>9011628</v>
          </cell>
          <cell r="L137">
            <v>0</v>
          </cell>
          <cell r="M137">
            <v>0</v>
          </cell>
          <cell r="P137">
            <v>200</v>
          </cell>
          <cell r="Q137">
            <v>728</v>
          </cell>
          <cell r="T137">
            <v>200</v>
          </cell>
          <cell r="U137">
            <v>760</v>
          </cell>
          <cell r="X137">
            <v>0</v>
          </cell>
          <cell r="Y137">
            <v>0</v>
          </cell>
          <cell r="AB137">
            <v>200</v>
          </cell>
          <cell r="AC137">
            <v>746</v>
          </cell>
          <cell r="AF137">
            <v>0</v>
          </cell>
          <cell r="AG137">
            <v>0</v>
          </cell>
          <cell r="AJ137">
            <v>0</v>
          </cell>
          <cell r="AK137">
            <v>0</v>
          </cell>
          <cell r="AN137">
            <v>0</v>
          </cell>
          <cell r="AO137">
            <v>0</v>
          </cell>
          <cell r="AR137">
            <v>0</v>
          </cell>
          <cell r="AS137">
            <v>0</v>
          </cell>
          <cell r="AV137">
            <v>200</v>
          </cell>
          <cell r="AW137">
            <v>734</v>
          </cell>
          <cell r="AZ137">
            <v>0</v>
          </cell>
          <cell r="BA137">
            <v>0</v>
          </cell>
          <cell r="BD137">
            <v>0</v>
          </cell>
          <cell r="BE137">
            <v>0</v>
          </cell>
        </row>
        <row r="138">
          <cell r="A138">
            <v>114</v>
          </cell>
          <cell r="B138" t="str">
            <v>อาคารโรงสีข้าวเก่า</v>
          </cell>
          <cell r="C138">
            <v>0</v>
          </cell>
          <cell r="D138">
            <v>1</v>
          </cell>
          <cell r="E138">
            <v>8882703</v>
          </cell>
          <cell r="L138">
            <v>199</v>
          </cell>
          <cell r="M138">
            <v>688.54</v>
          </cell>
          <cell r="P138">
            <v>222</v>
          </cell>
          <cell r="Q138">
            <v>808.08</v>
          </cell>
          <cell r="T138">
            <v>210</v>
          </cell>
          <cell r="U138">
            <v>798</v>
          </cell>
          <cell r="X138">
            <v>13</v>
          </cell>
          <cell r="Y138">
            <v>47.06</v>
          </cell>
          <cell r="AB138">
            <v>24</v>
          </cell>
          <cell r="AC138">
            <v>89.52</v>
          </cell>
          <cell r="AF138">
            <v>1</v>
          </cell>
          <cell r="AG138">
            <v>3.81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  <cell r="AR138">
            <v>0</v>
          </cell>
          <cell r="AS138">
            <v>0</v>
          </cell>
          <cell r="AV138">
            <v>0</v>
          </cell>
          <cell r="AW138">
            <v>0</v>
          </cell>
          <cell r="AZ138">
            <v>10</v>
          </cell>
          <cell r="BA138">
            <v>37.5</v>
          </cell>
          <cell r="BD138">
            <v>31</v>
          </cell>
          <cell r="BE138">
            <v>110.36</v>
          </cell>
        </row>
        <row r="139">
          <cell r="A139" t="str">
            <v>คณะเทคโนโลยีการประมง</v>
          </cell>
        </row>
        <row r="140">
          <cell r="A140">
            <v>115</v>
          </cell>
          <cell r="B140" t="str">
            <v>อาคารเทคโนโลยีการประมง มิเตอร์ตัวที่ 1</v>
          </cell>
          <cell r="C140">
            <v>0</v>
          </cell>
          <cell r="D140">
            <v>160</v>
          </cell>
          <cell r="E140">
            <v>9264072</v>
          </cell>
          <cell r="L140">
            <v>4960</v>
          </cell>
          <cell r="P140">
            <v>6560</v>
          </cell>
          <cell r="T140">
            <v>6400</v>
          </cell>
          <cell r="X140">
            <v>6560</v>
          </cell>
          <cell r="AB140">
            <v>6560</v>
          </cell>
          <cell r="AF140">
            <v>6880</v>
          </cell>
          <cell r="AJ140">
            <v>7200</v>
          </cell>
          <cell r="AN140">
            <v>5120</v>
          </cell>
          <cell r="AR140">
            <v>4960</v>
          </cell>
          <cell r="AV140">
            <v>4160</v>
          </cell>
          <cell r="AZ140">
            <v>4800</v>
          </cell>
          <cell r="BD140">
            <v>4800</v>
          </cell>
        </row>
        <row r="141">
          <cell r="A141">
            <v>116</v>
          </cell>
          <cell r="B141" t="str">
            <v>อาคารเทคโนโลยีการประมง มิเตอร์ตัวที่ 2</v>
          </cell>
          <cell r="C141">
            <v>0</v>
          </cell>
          <cell r="D141">
            <v>160</v>
          </cell>
          <cell r="E141">
            <v>9264102</v>
          </cell>
          <cell r="L141" t="str">
            <v>ชำรุด</v>
          </cell>
          <cell r="M141" t="str">
            <v>ชำรุด</v>
          </cell>
          <cell r="P141" t="str">
            <v>ชำรุด</v>
          </cell>
          <cell r="Q141" t="str">
            <v>ชำรุด</v>
          </cell>
          <cell r="T141" t="str">
            <v>ชำรุด</v>
          </cell>
          <cell r="U141" t="str">
            <v>ชำรุด</v>
          </cell>
          <cell r="X141" t="str">
            <v>ชำรุด</v>
          </cell>
          <cell r="Y141" t="str">
            <v>ชำรุด</v>
          </cell>
          <cell r="AB141" t="str">
            <v>ชำรุด</v>
          </cell>
          <cell r="AC141" t="str">
            <v>ชำรุด</v>
          </cell>
          <cell r="AF141" t="str">
            <v>ชำรุด</v>
          </cell>
          <cell r="AG141" t="str">
            <v>ชำรุด</v>
          </cell>
          <cell r="AJ141" t="str">
            <v>ชำรุด</v>
          </cell>
          <cell r="AK141" t="str">
            <v>ชำรุด</v>
          </cell>
          <cell r="AN141" t="str">
            <v>ชำรุด</v>
          </cell>
          <cell r="AO141" t="str">
            <v>ชำรุด</v>
          </cell>
          <cell r="AR141" t="str">
            <v>ชำรุด</v>
          </cell>
          <cell r="AS141" t="str">
            <v>ชำรุด</v>
          </cell>
          <cell r="AV141" t="str">
            <v>ชำรุด</v>
          </cell>
          <cell r="AW141" t="str">
            <v>ชำรุด</v>
          </cell>
          <cell r="AZ141" t="str">
            <v>ชำรุด</v>
          </cell>
          <cell r="BA141" t="str">
            <v>ชำรุด</v>
          </cell>
          <cell r="BD141" t="str">
            <v>ชำรุด</v>
          </cell>
          <cell r="BE141" t="str">
            <v>ชำรุด</v>
          </cell>
        </row>
        <row r="142">
          <cell r="A142">
            <v>117</v>
          </cell>
          <cell r="B142" t="str">
            <v>การเพาะเลี้ยงสาหร่าย</v>
          </cell>
          <cell r="C142">
            <v>0</v>
          </cell>
          <cell r="D142">
            <v>1</v>
          </cell>
          <cell r="E142">
            <v>8708215</v>
          </cell>
          <cell r="L142">
            <v>1551</v>
          </cell>
          <cell r="M142">
            <v>5366.46</v>
          </cell>
          <cell r="P142">
            <v>1821</v>
          </cell>
          <cell r="Q142">
            <v>6628.4400000000005</v>
          </cell>
          <cell r="T142">
            <v>3229</v>
          </cell>
          <cell r="U142">
            <v>12270.199999999999</v>
          </cell>
          <cell r="X142">
            <v>3053</v>
          </cell>
          <cell r="Y142">
            <v>11051.86</v>
          </cell>
          <cell r="AB142">
            <v>2801</v>
          </cell>
          <cell r="AC142">
            <v>10447.73</v>
          </cell>
          <cell r="AF142">
            <v>2449</v>
          </cell>
          <cell r="AG142">
            <v>9330.69</v>
          </cell>
          <cell r="AJ142">
            <v>2675</v>
          </cell>
          <cell r="AK142">
            <v>10058</v>
          </cell>
          <cell r="AN142">
            <v>2415</v>
          </cell>
          <cell r="AO142">
            <v>8983.8000000000011</v>
          </cell>
          <cell r="AR142">
            <v>2007</v>
          </cell>
          <cell r="AS142">
            <v>7486.11</v>
          </cell>
          <cell r="AV142">
            <v>2507</v>
          </cell>
          <cell r="AW142">
            <v>9200.69</v>
          </cell>
          <cell r="AZ142">
            <v>3289</v>
          </cell>
          <cell r="BA142">
            <v>12333.75</v>
          </cell>
          <cell r="BD142">
            <v>4203</v>
          </cell>
          <cell r="BE142">
            <v>14962.68</v>
          </cell>
        </row>
        <row r="143">
          <cell r="A143" t="str">
            <v>คลินิกรักษาสัตว์</v>
          </cell>
        </row>
        <row r="144">
          <cell r="A144">
            <v>118</v>
          </cell>
          <cell r="B144" t="str">
            <v>คลินิกรักษาสัตว์</v>
          </cell>
          <cell r="C144">
            <v>0</v>
          </cell>
          <cell r="D144">
            <v>1</v>
          </cell>
          <cell r="E144" t="str">
            <v>0003510</v>
          </cell>
          <cell r="L144" t="str">
            <v>ยังไม่เปิด</v>
          </cell>
          <cell r="M144" t="str">
            <v>ยังไม่เปิด</v>
          </cell>
          <cell r="P144" t="str">
            <v>ยังไม่เปิด</v>
          </cell>
          <cell r="Q144" t="str">
            <v>ยังไม่เปิด</v>
          </cell>
          <cell r="T144" t="str">
            <v>ยังไม่เปิด</v>
          </cell>
          <cell r="U144" t="str">
            <v>ยังไม่เปิด</v>
          </cell>
          <cell r="X144" t="str">
            <v>ยังไม่เปิด</v>
          </cell>
          <cell r="Y144" t="str">
            <v>ยังไม่เปิด</v>
          </cell>
          <cell r="AB144" t="str">
            <v>ยังไม่เปิด</v>
          </cell>
          <cell r="AC144" t="str">
            <v>ยังไม่เปิด</v>
          </cell>
          <cell r="AF144" t="str">
            <v>ยังไม่เปิด</v>
          </cell>
          <cell r="AG144" t="str">
            <v>ยังไม่เปิด</v>
          </cell>
          <cell r="AJ144" t="str">
            <v>ยังไม่เปิด</v>
          </cell>
          <cell r="AK144" t="str">
            <v>ยังไม่เปิด</v>
          </cell>
          <cell r="AN144" t="str">
            <v>ยังไม่เปิด</v>
          </cell>
          <cell r="AO144" t="str">
            <v>ยังไม่เปิด</v>
          </cell>
          <cell r="AR144" t="str">
            <v>ยังไม่เปิด</v>
          </cell>
          <cell r="AS144" t="str">
            <v>ยังไม่เปิด</v>
          </cell>
          <cell r="AV144" t="str">
            <v>ยังไม่เปิด</v>
          </cell>
          <cell r="AW144" t="str">
            <v>ยังไม่เปิด</v>
          </cell>
          <cell r="AZ144" t="str">
            <v>ยังไม่เปิด</v>
          </cell>
          <cell r="BA144" t="str">
            <v>ยังไม่เปิด</v>
          </cell>
          <cell r="BD144">
            <v>219</v>
          </cell>
          <cell r="BE144">
            <v>779.64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3 "/>
      <sheetName val="มกราคม 64"/>
      <sheetName val="กุมภาพันธ์ 64"/>
      <sheetName val="มีนาคม 64"/>
      <sheetName val="เมษายน 64 "/>
      <sheetName val="พฤษภาคม 64"/>
      <sheetName val="มิถุนายน 64 "/>
      <sheetName val="กรกฏาคม 64 "/>
      <sheetName val="สิงหาคม 64 "/>
      <sheetName val="กันยายน 64 "/>
      <sheetName val="ตุลาคม 64 "/>
      <sheetName val="พฤศจิกายน 64"/>
      <sheetName val="ธันวาคม 64 "/>
      <sheetName val="คำนวณ"/>
      <sheetName val="คำนวณ (รวมแต่ละอาคาร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103</v>
          </cell>
          <cell r="L8">
            <v>149</v>
          </cell>
          <cell r="O8">
            <v>496</v>
          </cell>
          <cell r="R8">
            <v>407</v>
          </cell>
          <cell r="U8">
            <v>34</v>
          </cell>
          <cell r="X8">
            <v>65</v>
          </cell>
          <cell r="AA8">
            <v>70</v>
          </cell>
          <cell r="AD8">
            <v>78</v>
          </cell>
          <cell r="AG8">
            <v>88</v>
          </cell>
          <cell r="AJ8">
            <v>99</v>
          </cell>
          <cell r="AM8">
            <v>116</v>
          </cell>
          <cell r="AP8">
            <v>88</v>
          </cell>
        </row>
        <row r="12">
          <cell r="I12">
            <v>0</v>
          </cell>
          <cell r="L12">
            <v>0</v>
          </cell>
          <cell r="O12">
            <v>0</v>
          </cell>
          <cell r="R12">
            <v>6</v>
          </cell>
          <cell r="U12">
            <v>298</v>
          </cell>
          <cell r="X12">
            <v>538</v>
          </cell>
          <cell r="AA12">
            <v>411</v>
          </cell>
          <cell r="AD12">
            <v>469</v>
          </cell>
          <cell r="AG12">
            <v>655</v>
          </cell>
          <cell r="AJ12">
            <v>453</v>
          </cell>
          <cell r="AM12">
            <v>277</v>
          </cell>
          <cell r="AP12">
            <v>177</v>
          </cell>
        </row>
        <row r="20">
          <cell r="I20">
            <v>2019</v>
          </cell>
          <cell r="L20">
            <v>2601</v>
          </cell>
          <cell r="O20">
            <v>2999</v>
          </cell>
          <cell r="R20">
            <v>2273</v>
          </cell>
          <cell r="U20">
            <v>1848</v>
          </cell>
          <cell r="X20">
            <v>3461</v>
          </cell>
          <cell r="AA20">
            <v>2918</v>
          </cell>
          <cell r="AD20">
            <v>3137</v>
          </cell>
          <cell r="AG20">
            <v>3234</v>
          </cell>
          <cell r="AJ20">
            <v>2496</v>
          </cell>
          <cell r="AM20">
            <v>2859</v>
          </cell>
          <cell r="AP20">
            <v>2243</v>
          </cell>
        </row>
        <row r="22">
          <cell r="I22">
            <v>372</v>
          </cell>
          <cell r="L22">
            <v>445</v>
          </cell>
          <cell r="O22">
            <v>593</v>
          </cell>
          <cell r="R22">
            <v>625</v>
          </cell>
          <cell r="U22">
            <v>759</v>
          </cell>
          <cell r="X22">
            <v>750</v>
          </cell>
          <cell r="AA22">
            <v>716</v>
          </cell>
          <cell r="AD22">
            <v>748</v>
          </cell>
          <cell r="AG22">
            <v>691</v>
          </cell>
          <cell r="AJ22">
            <v>554</v>
          </cell>
          <cell r="AM22">
            <v>593</v>
          </cell>
          <cell r="AP22">
            <v>360</v>
          </cell>
        </row>
        <row r="24">
          <cell r="I24">
            <v>0</v>
          </cell>
          <cell r="L24">
            <v>0</v>
          </cell>
          <cell r="O24">
            <v>0</v>
          </cell>
          <cell r="R24">
            <v>0</v>
          </cell>
          <cell r="U24">
            <v>0</v>
          </cell>
          <cell r="X24">
            <v>0</v>
          </cell>
          <cell r="AA24">
            <v>0</v>
          </cell>
          <cell r="AD24">
            <v>0</v>
          </cell>
          <cell r="AJ24">
            <v>0</v>
          </cell>
          <cell r="AM24">
            <v>0</v>
          </cell>
          <cell r="AP24">
            <v>0</v>
          </cell>
        </row>
        <row r="29">
          <cell r="AG29">
            <v>153</v>
          </cell>
        </row>
        <row r="30">
          <cell r="I30">
            <v>421</v>
          </cell>
          <cell r="L30">
            <v>387</v>
          </cell>
          <cell r="O30">
            <v>378</v>
          </cell>
          <cell r="R30">
            <v>372</v>
          </cell>
          <cell r="U30">
            <v>407</v>
          </cell>
          <cell r="X30">
            <v>442</v>
          </cell>
          <cell r="AA30">
            <v>410</v>
          </cell>
          <cell r="AD30">
            <v>468</v>
          </cell>
          <cell r="AG30">
            <v>483</v>
          </cell>
          <cell r="AJ30">
            <v>378</v>
          </cell>
          <cell r="AM30">
            <v>414</v>
          </cell>
          <cell r="AP30">
            <v>353</v>
          </cell>
        </row>
        <row r="34">
          <cell r="I34">
            <v>381</v>
          </cell>
          <cell r="L34">
            <v>369</v>
          </cell>
          <cell r="O34">
            <v>417</v>
          </cell>
          <cell r="R34">
            <v>737</v>
          </cell>
          <cell r="U34">
            <v>43</v>
          </cell>
          <cell r="X34">
            <v>46</v>
          </cell>
          <cell r="AA34">
            <v>57</v>
          </cell>
          <cell r="AD34">
            <v>320</v>
          </cell>
          <cell r="AG34">
            <v>495</v>
          </cell>
          <cell r="AM34">
            <v>469</v>
          </cell>
          <cell r="AP34">
            <v>413</v>
          </cell>
        </row>
        <row r="38">
          <cell r="I38">
            <v>401</v>
          </cell>
          <cell r="L38">
            <v>432</v>
          </cell>
          <cell r="O38">
            <v>564</v>
          </cell>
          <cell r="R38">
            <v>820</v>
          </cell>
          <cell r="U38">
            <v>256</v>
          </cell>
          <cell r="X38">
            <v>256</v>
          </cell>
          <cell r="AD38">
            <v>221</v>
          </cell>
          <cell r="AG38">
            <v>240</v>
          </cell>
          <cell r="AJ38">
            <v>141</v>
          </cell>
          <cell r="AM38">
            <v>157</v>
          </cell>
          <cell r="AP38">
            <v>60</v>
          </cell>
        </row>
        <row r="45">
          <cell r="I45">
            <v>29</v>
          </cell>
          <cell r="L45">
            <v>32</v>
          </cell>
          <cell r="O45">
            <v>3</v>
          </cell>
          <cell r="R45">
            <v>336</v>
          </cell>
          <cell r="U45">
            <v>12</v>
          </cell>
          <cell r="X45">
            <v>8</v>
          </cell>
          <cell r="AA45">
            <v>0</v>
          </cell>
          <cell r="AD45">
            <v>30</v>
          </cell>
          <cell r="AG45">
            <v>0</v>
          </cell>
          <cell r="AJ45">
            <v>0</v>
          </cell>
          <cell r="AM45">
            <v>0</v>
          </cell>
          <cell r="AP45">
            <v>0</v>
          </cell>
        </row>
        <row r="90">
          <cell r="I90">
            <v>0</v>
          </cell>
          <cell r="L90">
            <v>0</v>
          </cell>
          <cell r="O90">
            <v>0</v>
          </cell>
          <cell r="R90">
            <v>0</v>
          </cell>
          <cell r="U90">
            <v>0</v>
          </cell>
          <cell r="X90">
            <v>0</v>
          </cell>
          <cell r="AA90">
            <v>0</v>
          </cell>
          <cell r="AD90">
            <v>0</v>
          </cell>
          <cell r="AG90">
            <v>0</v>
          </cell>
          <cell r="AJ90">
            <v>0</v>
          </cell>
          <cell r="AM90">
            <v>0</v>
          </cell>
          <cell r="AP90">
            <v>0</v>
          </cell>
        </row>
        <row r="118"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</row>
        <row r="122">
          <cell r="I122">
            <v>0</v>
          </cell>
          <cell r="L122">
            <v>0</v>
          </cell>
          <cell r="O122">
            <v>0</v>
          </cell>
          <cell r="R122">
            <v>0</v>
          </cell>
          <cell r="U122">
            <v>0</v>
          </cell>
          <cell r="X122">
            <v>0</v>
          </cell>
          <cell r="AA122">
            <v>0</v>
          </cell>
          <cell r="AD122">
            <v>0</v>
          </cell>
          <cell r="AG122">
            <v>0</v>
          </cell>
          <cell r="AJ122">
            <v>0</v>
          </cell>
          <cell r="AM122">
            <v>0</v>
          </cell>
          <cell r="AP122">
            <v>0</v>
          </cell>
        </row>
        <row r="126">
          <cell r="I126">
            <v>0</v>
          </cell>
          <cell r="L126">
            <v>0</v>
          </cell>
          <cell r="O126">
            <v>0</v>
          </cell>
          <cell r="R126">
            <v>0</v>
          </cell>
          <cell r="U126">
            <v>0</v>
          </cell>
          <cell r="X126">
            <v>0</v>
          </cell>
          <cell r="AA126">
            <v>0</v>
          </cell>
          <cell r="AD126">
            <v>0</v>
          </cell>
          <cell r="AG126">
            <v>0</v>
          </cell>
          <cell r="AJ126">
            <v>0</v>
          </cell>
          <cell r="AM126">
            <v>0</v>
          </cell>
          <cell r="AP126">
            <v>0</v>
          </cell>
        </row>
        <row r="130">
          <cell r="I130">
            <v>0</v>
          </cell>
          <cell r="L130">
            <v>0</v>
          </cell>
          <cell r="O130">
            <v>0</v>
          </cell>
          <cell r="R130">
            <v>0</v>
          </cell>
          <cell r="U130">
            <v>0</v>
          </cell>
          <cell r="X130">
            <v>0</v>
          </cell>
          <cell r="AA130">
            <v>0</v>
          </cell>
          <cell r="AD130">
            <v>0</v>
          </cell>
          <cell r="AG130">
            <v>0</v>
          </cell>
          <cell r="AJ130">
            <v>0</v>
          </cell>
          <cell r="AM130">
            <v>0</v>
          </cell>
          <cell r="AP130">
            <v>0</v>
          </cell>
        </row>
        <row r="134">
          <cell r="I134">
            <v>0</v>
          </cell>
          <cell r="L134">
            <v>0</v>
          </cell>
          <cell r="O134">
            <v>0</v>
          </cell>
          <cell r="R134">
            <v>0</v>
          </cell>
          <cell r="U134">
            <v>0</v>
          </cell>
          <cell r="X134">
            <v>0</v>
          </cell>
          <cell r="AA134">
            <v>0</v>
          </cell>
          <cell r="AD134">
            <v>0</v>
          </cell>
          <cell r="AG134">
            <v>0</v>
          </cell>
          <cell r="AJ134">
            <v>0</v>
          </cell>
          <cell r="AM134">
            <v>0</v>
          </cell>
          <cell r="AP134">
            <v>0</v>
          </cell>
        </row>
        <row r="138">
          <cell r="I138">
            <v>0</v>
          </cell>
          <cell r="L138">
            <v>0</v>
          </cell>
          <cell r="O138">
            <v>0</v>
          </cell>
          <cell r="R138">
            <v>0</v>
          </cell>
          <cell r="U138">
            <v>0</v>
          </cell>
          <cell r="X138">
            <v>0</v>
          </cell>
          <cell r="AA138">
            <v>0</v>
          </cell>
          <cell r="AD138">
            <v>0</v>
          </cell>
          <cell r="AG138">
            <v>0</v>
          </cell>
          <cell r="AJ138">
            <v>0</v>
          </cell>
          <cell r="AM138">
            <v>0</v>
          </cell>
          <cell r="AP138">
            <v>0</v>
          </cell>
        </row>
        <row r="142">
          <cell r="I142">
            <v>0</v>
          </cell>
          <cell r="L142">
            <v>0</v>
          </cell>
          <cell r="O142">
            <v>0</v>
          </cell>
          <cell r="R142">
            <v>0</v>
          </cell>
          <cell r="U142">
            <v>0</v>
          </cell>
          <cell r="X142">
            <v>0</v>
          </cell>
          <cell r="AA142">
            <v>0</v>
          </cell>
          <cell r="AD142">
            <v>0</v>
          </cell>
          <cell r="AG142">
            <v>0</v>
          </cell>
          <cell r="AJ142">
            <v>0</v>
          </cell>
          <cell r="AM142">
            <v>0</v>
          </cell>
          <cell r="AP142">
            <v>0</v>
          </cell>
        </row>
        <row r="146">
          <cell r="I146">
            <v>0</v>
          </cell>
          <cell r="L146">
            <v>0</v>
          </cell>
          <cell r="O146">
            <v>0</v>
          </cell>
          <cell r="R146">
            <v>0</v>
          </cell>
          <cell r="U146">
            <v>0</v>
          </cell>
          <cell r="X146">
            <v>0</v>
          </cell>
          <cell r="AA146">
            <v>0</v>
          </cell>
          <cell r="AD146">
            <v>0</v>
          </cell>
          <cell r="AG146">
            <v>0</v>
          </cell>
          <cell r="AJ146">
            <v>0</v>
          </cell>
          <cell r="AM146">
            <v>0</v>
          </cell>
          <cell r="AP146">
            <v>0</v>
          </cell>
        </row>
        <row r="152">
          <cell r="I152">
            <v>0</v>
          </cell>
          <cell r="L152">
            <v>0</v>
          </cell>
          <cell r="O152">
            <v>0</v>
          </cell>
          <cell r="R152">
            <v>0</v>
          </cell>
          <cell r="U152">
            <v>0</v>
          </cell>
          <cell r="X152">
            <v>0</v>
          </cell>
          <cell r="AA152">
            <v>0</v>
          </cell>
          <cell r="AD152">
            <v>0</v>
          </cell>
          <cell r="AG152">
            <v>0</v>
          </cell>
          <cell r="AJ152">
            <v>0</v>
          </cell>
          <cell r="AM152">
            <v>0</v>
          </cell>
          <cell r="AP152">
            <v>0</v>
          </cell>
        </row>
        <row r="154">
          <cell r="I154">
            <v>0</v>
          </cell>
          <cell r="L154">
            <v>0</v>
          </cell>
          <cell r="O154">
            <v>0</v>
          </cell>
          <cell r="R154">
            <v>0</v>
          </cell>
          <cell r="U154">
            <v>0</v>
          </cell>
          <cell r="X154">
            <v>0</v>
          </cell>
          <cell r="AA154">
            <v>0</v>
          </cell>
          <cell r="AD154">
            <v>0</v>
          </cell>
          <cell r="AG154">
            <v>0</v>
          </cell>
          <cell r="AJ154">
            <v>0</v>
          </cell>
          <cell r="AM154">
            <v>0</v>
          </cell>
          <cell r="AP154">
            <v>0</v>
          </cell>
        </row>
        <row r="157">
          <cell r="I157">
            <v>0</v>
          </cell>
          <cell r="L157">
            <v>0</v>
          </cell>
          <cell r="O157">
            <v>0</v>
          </cell>
          <cell r="R157">
            <v>0</v>
          </cell>
          <cell r="U157">
            <v>0</v>
          </cell>
          <cell r="X157">
            <v>0</v>
          </cell>
          <cell r="AA157">
            <v>0</v>
          </cell>
          <cell r="AD157">
            <v>0</v>
          </cell>
          <cell r="AG157">
            <v>0</v>
          </cell>
          <cell r="AJ157">
            <v>0</v>
          </cell>
          <cell r="AM157">
            <v>0</v>
          </cell>
          <cell r="AP157">
            <v>0</v>
          </cell>
        </row>
        <row r="167">
          <cell r="I167">
            <v>0</v>
          </cell>
          <cell r="L167">
            <v>0</v>
          </cell>
          <cell r="O167">
            <v>0</v>
          </cell>
          <cell r="R167">
            <v>0</v>
          </cell>
          <cell r="U167">
            <v>0</v>
          </cell>
          <cell r="X167">
            <v>0</v>
          </cell>
          <cell r="AA167">
            <v>0</v>
          </cell>
          <cell r="AD167">
            <v>0</v>
          </cell>
          <cell r="AG167">
            <v>0</v>
          </cell>
          <cell r="AJ167">
            <v>0</v>
          </cell>
          <cell r="AM167">
            <v>0</v>
          </cell>
          <cell r="AP167">
            <v>0</v>
          </cell>
        </row>
        <row r="174">
          <cell r="I174">
            <v>0</v>
          </cell>
          <cell r="L174">
            <v>0</v>
          </cell>
          <cell r="O174">
            <v>0</v>
          </cell>
          <cell r="R174">
            <v>0</v>
          </cell>
          <cell r="U174">
            <v>0</v>
          </cell>
          <cell r="X174">
            <v>0</v>
          </cell>
          <cell r="AA174">
            <v>0</v>
          </cell>
          <cell r="AD174">
            <v>0</v>
          </cell>
          <cell r="AG174">
            <v>0</v>
          </cell>
          <cell r="AJ174">
            <v>0</v>
          </cell>
          <cell r="AM174">
            <v>0</v>
          </cell>
          <cell r="AP174">
            <v>0</v>
          </cell>
        </row>
        <row r="179">
          <cell r="I179">
            <v>0</v>
          </cell>
          <cell r="L179">
            <v>0</v>
          </cell>
          <cell r="O179">
            <v>0</v>
          </cell>
          <cell r="R179">
            <v>0</v>
          </cell>
          <cell r="U179">
            <v>0</v>
          </cell>
          <cell r="X179">
            <v>0</v>
          </cell>
          <cell r="AA179">
            <v>0</v>
          </cell>
          <cell r="AD179">
            <v>0</v>
          </cell>
          <cell r="AG179">
            <v>0</v>
          </cell>
          <cell r="AJ179">
            <v>0</v>
          </cell>
          <cell r="AM179">
            <v>0</v>
          </cell>
          <cell r="AP179">
            <v>0</v>
          </cell>
        </row>
        <row r="199">
          <cell r="I199">
            <v>0</v>
          </cell>
          <cell r="L199">
            <v>0</v>
          </cell>
          <cell r="O199">
            <v>0</v>
          </cell>
          <cell r="R199">
            <v>0</v>
          </cell>
          <cell r="U199">
            <v>0</v>
          </cell>
          <cell r="X199">
            <v>0</v>
          </cell>
          <cell r="AA199">
            <v>0</v>
          </cell>
          <cell r="AD199">
            <v>0</v>
          </cell>
          <cell r="AG199">
            <v>0</v>
          </cell>
          <cell r="AJ199">
            <v>0</v>
          </cell>
          <cell r="AM199">
            <v>0</v>
          </cell>
          <cell r="AP199">
            <v>0</v>
          </cell>
        </row>
        <row r="201">
          <cell r="I201">
            <v>0</v>
          </cell>
          <cell r="L201">
            <v>0</v>
          </cell>
          <cell r="O201">
            <v>0</v>
          </cell>
          <cell r="R201">
            <v>0</v>
          </cell>
          <cell r="U201">
            <v>0</v>
          </cell>
          <cell r="X201">
            <v>0</v>
          </cell>
          <cell r="AA201">
            <v>0</v>
          </cell>
          <cell r="AD201">
            <v>0</v>
          </cell>
          <cell r="AG201">
            <v>0</v>
          </cell>
          <cell r="AJ201">
            <v>0</v>
          </cell>
          <cell r="AM201">
            <v>0</v>
          </cell>
          <cell r="AP201">
            <v>0</v>
          </cell>
        </row>
        <row r="209">
          <cell r="O209">
            <v>1081</v>
          </cell>
          <cell r="R209">
            <v>1027</v>
          </cell>
          <cell r="U209">
            <v>602</v>
          </cell>
          <cell r="X209">
            <v>537</v>
          </cell>
          <cell r="AA209">
            <v>774</v>
          </cell>
          <cell r="AD209">
            <v>717</v>
          </cell>
          <cell r="AG209">
            <v>740</v>
          </cell>
          <cell r="AJ209">
            <v>577</v>
          </cell>
          <cell r="AM209">
            <v>701</v>
          </cell>
          <cell r="AP209">
            <v>687</v>
          </cell>
        </row>
        <row r="210">
          <cell r="I210">
            <v>0</v>
          </cell>
          <cell r="L210">
            <v>0</v>
          </cell>
        </row>
        <row r="216">
          <cell r="I216">
            <v>0</v>
          </cell>
          <cell r="L216">
            <v>0</v>
          </cell>
          <cell r="O216">
            <v>0</v>
          </cell>
          <cell r="R216">
            <v>0</v>
          </cell>
          <cell r="U216">
            <v>0</v>
          </cell>
          <cell r="X216">
            <v>0</v>
          </cell>
          <cell r="AA216">
            <v>0</v>
          </cell>
          <cell r="AD216">
            <v>0</v>
          </cell>
          <cell r="AG216">
            <v>0</v>
          </cell>
          <cell r="AJ216">
            <v>0</v>
          </cell>
          <cell r="AM216">
            <v>0</v>
          </cell>
          <cell r="AP216">
            <v>0</v>
          </cell>
        </row>
        <row r="221">
          <cell r="I221">
            <v>0</v>
          </cell>
          <cell r="L221">
            <v>0</v>
          </cell>
          <cell r="O221">
            <v>0</v>
          </cell>
          <cell r="R221">
            <v>0</v>
          </cell>
          <cell r="U221">
            <v>0</v>
          </cell>
          <cell r="X221">
            <v>0</v>
          </cell>
          <cell r="AA221">
            <v>0</v>
          </cell>
          <cell r="AD221">
            <v>0</v>
          </cell>
          <cell r="AG221">
            <v>0</v>
          </cell>
          <cell r="AJ221">
            <v>0</v>
          </cell>
          <cell r="AM221">
            <v>0</v>
          </cell>
          <cell r="AP221">
            <v>0</v>
          </cell>
        </row>
        <row r="223">
          <cell r="X223">
            <v>0</v>
          </cell>
        </row>
        <row r="228">
          <cell r="I228">
            <v>0</v>
          </cell>
          <cell r="L228">
            <v>0</v>
          </cell>
          <cell r="O228">
            <v>0</v>
          </cell>
          <cell r="R228">
            <v>0</v>
          </cell>
          <cell r="U228">
            <v>0</v>
          </cell>
          <cell r="X228">
            <v>0</v>
          </cell>
          <cell r="AA228">
            <v>0</v>
          </cell>
          <cell r="AD228">
            <v>0</v>
          </cell>
          <cell r="AG228">
            <v>0</v>
          </cell>
          <cell r="AJ228">
            <v>0</v>
          </cell>
          <cell r="AM228">
            <v>0</v>
          </cell>
          <cell r="AP228">
            <v>0</v>
          </cell>
        </row>
        <row r="233">
          <cell r="I233">
            <v>0</v>
          </cell>
          <cell r="L233">
            <v>0</v>
          </cell>
          <cell r="O233">
            <v>0</v>
          </cell>
          <cell r="R233">
            <v>0</v>
          </cell>
          <cell r="U233">
            <v>0</v>
          </cell>
          <cell r="X233">
            <v>0</v>
          </cell>
          <cell r="AA233">
            <v>0</v>
          </cell>
          <cell r="AD233">
            <v>0</v>
          </cell>
          <cell r="AG233">
            <v>0</v>
          </cell>
          <cell r="AJ233">
            <v>0</v>
          </cell>
          <cell r="AM233">
            <v>0</v>
          </cell>
          <cell r="AP233">
            <v>0</v>
          </cell>
        </row>
        <row r="235"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0</v>
          </cell>
          <cell r="AM235">
            <v>0</v>
          </cell>
          <cell r="AP235">
            <v>0</v>
          </cell>
        </row>
        <row r="237">
          <cell r="I237">
            <v>0</v>
          </cell>
          <cell r="L237">
            <v>0</v>
          </cell>
          <cell r="O237">
            <v>0</v>
          </cell>
          <cell r="U237">
            <v>0</v>
          </cell>
          <cell r="AA237">
            <v>0</v>
          </cell>
          <cell r="AD237">
            <v>0</v>
          </cell>
          <cell r="AG237">
            <v>0</v>
          </cell>
          <cell r="AJ237">
            <v>0</v>
          </cell>
          <cell r="AM237">
            <v>0</v>
          </cell>
          <cell r="AP237">
            <v>0</v>
          </cell>
        </row>
        <row r="251">
          <cell r="I251">
            <v>0</v>
          </cell>
          <cell r="L251">
            <v>0</v>
          </cell>
          <cell r="O251">
            <v>0</v>
          </cell>
          <cell r="R251">
            <v>0</v>
          </cell>
          <cell r="U251">
            <v>0</v>
          </cell>
          <cell r="X251">
            <v>0</v>
          </cell>
          <cell r="AA251">
            <v>0</v>
          </cell>
          <cell r="AD251">
            <v>0</v>
          </cell>
          <cell r="AG251">
            <v>0</v>
          </cell>
          <cell r="AJ251">
            <v>0</v>
          </cell>
          <cell r="AM251">
            <v>0</v>
          </cell>
          <cell r="AP251">
            <v>0</v>
          </cell>
        </row>
        <row r="256">
          <cell r="I256">
            <v>0</v>
          </cell>
          <cell r="L256">
            <v>0</v>
          </cell>
          <cell r="O256">
            <v>0</v>
          </cell>
          <cell r="R256">
            <v>0</v>
          </cell>
          <cell r="U256">
            <v>0</v>
          </cell>
          <cell r="AA256">
            <v>0</v>
          </cell>
          <cell r="AD256">
            <v>0</v>
          </cell>
          <cell r="AG256">
            <v>0</v>
          </cell>
          <cell r="AM256">
            <v>0</v>
          </cell>
          <cell r="AP256">
            <v>0</v>
          </cell>
        </row>
        <row r="258">
          <cell r="I258">
            <v>0</v>
          </cell>
          <cell r="L258">
            <v>0</v>
          </cell>
          <cell r="O258">
            <v>0</v>
          </cell>
          <cell r="R258">
            <v>0</v>
          </cell>
          <cell r="U258">
            <v>0</v>
          </cell>
          <cell r="AA258">
            <v>0</v>
          </cell>
          <cell r="AD258">
            <v>0</v>
          </cell>
          <cell r="AG258">
            <v>0</v>
          </cell>
          <cell r="AM258">
            <v>0</v>
          </cell>
          <cell r="AP258">
            <v>0</v>
          </cell>
        </row>
        <row r="261">
          <cell r="I261">
            <v>0</v>
          </cell>
          <cell r="L261">
            <v>0</v>
          </cell>
          <cell r="O261">
            <v>0</v>
          </cell>
          <cell r="R261">
            <v>0</v>
          </cell>
          <cell r="U261">
            <v>0</v>
          </cell>
          <cell r="X261">
            <v>0</v>
          </cell>
          <cell r="AA261">
            <v>0</v>
          </cell>
          <cell r="AD261">
            <v>0</v>
          </cell>
          <cell r="AG261">
            <v>0</v>
          </cell>
          <cell r="AJ261">
            <v>0</v>
          </cell>
          <cell r="AM261">
            <v>0</v>
          </cell>
          <cell r="AP261">
            <v>0</v>
          </cell>
        </row>
        <row r="308">
          <cell r="I308">
            <v>0</v>
          </cell>
          <cell r="L308">
            <v>0</v>
          </cell>
          <cell r="O308">
            <v>0</v>
          </cell>
          <cell r="R308">
            <v>0</v>
          </cell>
          <cell r="U308">
            <v>0</v>
          </cell>
          <cell r="X308">
            <v>0</v>
          </cell>
          <cell r="AA308">
            <v>0</v>
          </cell>
          <cell r="AD308">
            <v>0</v>
          </cell>
          <cell r="AG308">
            <v>0</v>
          </cell>
          <cell r="AJ308">
            <v>0</v>
          </cell>
          <cell r="AM308">
            <v>0</v>
          </cell>
          <cell r="AP30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2564-บุครกร นักศึกษา (2)"/>
      <sheetName val="พื้นที่อาคาร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G5">
            <v>3.46260222</v>
          </cell>
          <cell r="K5">
            <v>3.6354918700000001</v>
          </cell>
          <cell r="O5">
            <v>3.79822149</v>
          </cell>
          <cell r="S5">
            <v>3.6213743100000002</v>
          </cell>
          <cell r="W5">
            <v>3.7322868599999999</v>
          </cell>
          <cell r="AA5">
            <v>3.81421228</v>
          </cell>
          <cell r="AE5">
            <v>3.7592848399999998</v>
          </cell>
          <cell r="AI5">
            <v>3.71662553</v>
          </cell>
          <cell r="AM5">
            <v>3.72551298</v>
          </cell>
          <cell r="AQ5">
            <v>3.67119201</v>
          </cell>
          <cell r="AU5">
            <v>3.7538414900000001</v>
          </cell>
          <cell r="AY5">
            <v>3.5571016800000002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I168"/>
  <sheetViews>
    <sheetView showGridLines="0" tabSelected="1" view="pageBreakPreview" zoomScaleNormal="100" zoomScaleSheetLayoutView="100" workbookViewId="0">
      <pane xSplit="6696" ySplit="1704" topLeftCell="F67" activePane="bottomRight"/>
      <selection activeCell="AH161" sqref="AH161"/>
      <selection pane="topRight" activeCell="AD1" sqref="AD1:AI1048576"/>
      <selection pane="bottomLeft" activeCell="B26" sqref="B26"/>
      <selection pane="bottomRight" activeCell="AK73" sqref="AK73"/>
    </sheetView>
  </sheetViews>
  <sheetFormatPr defaultColWidth="9.109375" defaultRowHeight="20.399999999999999" x14ac:dyDescent="0.55000000000000004"/>
  <cols>
    <col min="1" max="1" width="6.6640625" style="159" customWidth="1"/>
    <col min="2" max="2" width="32.109375" style="2" customWidth="1"/>
    <col min="3" max="4" width="4.88671875" style="3" customWidth="1"/>
    <col min="5" max="5" width="9.5546875" style="4" customWidth="1"/>
    <col min="6" max="6" width="10.77734375" style="5" customWidth="1"/>
    <col min="7" max="7" width="10.77734375" style="6" customWidth="1"/>
    <col min="8" max="8" width="10.77734375" style="5" customWidth="1"/>
    <col min="9" max="9" width="11.77734375" style="6" customWidth="1"/>
    <col min="10" max="10" width="11.5546875" style="5" customWidth="1"/>
    <col min="11" max="11" width="10.77734375" style="6" customWidth="1"/>
    <col min="12" max="12" width="10.77734375" style="5" customWidth="1"/>
    <col min="13" max="13" width="10.77734375" style="6" customWidth="1"/>
    <col min="14" max="14" width="10.77734375" style="5" customWidth="1"/>
    <col min="15" max="15" width="10.77734375" style="6" customWidth="1"/>
    <col min="16" max="16" width="10.77734375" style="5" customWidth="1"/>
    <col min="17" max="17" width="10.77734375" style="6" customWidth="1"/>
    <col min="18" max="18" width="10.77734375" style="5" customWidth="1"/>
    <col min="19" max="19" width="10.77734375" style="6" customWidth="1"/>
    <col min="20" max="20" width="10.77734375" style="5" customWidth="1"/>
    <col min="21" max="21" width="10.77734375" style="6" customWidth="1"/>
    <col min="22" max="22" width="10.77734375" style="5" customWidth="1"/>
    <col min="23" max="23" width="10.77734375" style="6" customWidth="1"/>
    <col min="24" max="24" width="10.77734375" style="5" customWidth="1"/>
    <col min="25" max="25" width="10.77734375" style="6" customWidth="1"/>
    <col min="26" max="26" width="10.77734375" style="5" customWidth="1"/>
    <col min="27" max="27" width="10.77734375" style="6" customWidth="1"/>
    <col min="28" max="28" width="10.77734375" style="5" customWidth="1"/>
    <col min="29" max="29" width="10.77734375" style="6" customWidth="1"/>
    <col min="30" max="30" width="12.77734375" style="6" hidden="1" customWidth="1"/>
    <col min="31" max="31" width="12.77734375" style="4" hidden="1" customWidth="1"/>
    <col min="32" max="32" width="12.77734375" style="9" hidden="1" customWidth="1"/>
    <col min="33" max="35" width="12.77734375" style="4" hidden="1" customWidth="1"/>
    <col min="36" max="37" width="9.109375" style="4" customWidth="1"/>
    <col min="38" max="16384" width="9.109375" style="4"/>
  </cols>
  <sheetData>
    <row r="1" spans="1:35" ht="31.5" customHeight="1" x14ac:dyDescent="0.6">
      <c r="A1" s="1" t="s">
        <v>0</v>
      </c>
      <c r="H1" s="7"/>
      <c r="I1" s="8"/>
      <c r="J1" s="7"/>
      <c r="K1" s="8"/>
      <c r="L1" s="7"/>
      <c r="M1" s="8"/>
      <c r="N1" s="7"/>
      <c r="O1" s="8"/>
      <c r="P1" s="7"/>
      <c r="Q1" s="8"/>
      <c r="R1" s="7"/>
      <c r="T1" s="7"/>
      <c r="U1" s="8"/>
      <c r="Y1" s="8"/>
    </row>
    <row r="2" spans="1:35" x14ac:dyDescent="0.55000000000000004">
      <c r="A2" s="10" t="s">
        <v>1</v>
      </c>
      <c r="B2" s="11" t="s">
        <v>2</v>
      </c>
      <c r="C2" s="12" t="s">
        <v>3</v>
      </c>
      <c r="D2" s="12" t="s">
        <v>4</v>
      </c>
      <c r="E2" s="10" t="s">
        <v>5</v>
      </c>
      <c r="F2" s="13" t="s">
        <v>6</v>
      </c>
      <c r="G2" s="14"/>
      <c r="H2" s="15" t="s">
        <v>7</v>
      </c>
      <c r="I2" s="16"/>
      <c r="J2" s="15" t="s">
        <v>8</v>
      </c>
      <c r="K2" s="17"/>
      <c r="L2" s="13" t="s">
        <v>9</v>
      </c>
      <c r="M2" s="17"/>
      <c r="N2" s="18" t="s">
        <v>10</v>
      </c>
      <c r="O2" s="17"/>
      <c r="P2" s="19" t="s">
        <v>11</v>
      </c>
      <c r="Q2" s="17"/>
      <c r="R2" s="13" t="s">
        <v>12</v>
      </c>
      <c r="S2" s="17"/>
      <c r="T2" s="19" t="s">
        <v>13</v>
      </c>
      <c r="U2" s="17"/>
      <c r="V2" s="13" t="s">
        <v>14</v>
      </c>
      <c r="W2" s="17"/>
      <c r="X2" s="13" t="s">
        <v>15</v>
      </c>
      <c r="Y2" s="17"/>
      <c r="Z2" s="13" t="s">
        <v>16</v>
      </c>
      <c r="AA2" s="17"/>
      <c r="AB2" s="20" t="s">
        <v>17</v>
      </c>
      <c r="AC2" s="21"/>
      <c r="AD2" s="20" t="s">
        <v>18</v>
      </c>
      <c r="AE2" s="21"/>
      <c r="AF2" s="22" t="s">
        <v>19</v>
      </c>
      <c r="AG2" s="21"/>
      <c r="AH2" s="22" t="s">
        <v>20</v>
      </c>
      <c r="AI2" s="21"/>
    </row>
    <row r="3" spans="1:35" x14ac:dyDescent="0.55000000000000004">
      <c r="A3" s="23"/>
      <c r="B3" s="24"/>
      <c r="C3" s="25" t="s">
        <v>21</v>
      </c>
      <c r="D3" s="25"/>
      <c r="E3" s="26" t="s">
        <v>22</v>
      </c>
      <c r="F3" s="27" t="s">
        <v>23</v>
      </c>
      <c r="G3" s="28" t="s">
        <v>24</v>
      </c>
      <c r="H3" s="27" t="s">
        <v>23</v>
      </c>
      <c r="I3" s="28" t="s">
        <v>25</v>
      </c>
      <c r="J3" s="27" t="s">
        <v>23</v>
      </c>
      <c r="K3" s="28" t="s">
        <v>26</v>
      </c>
      <c r="L3" s="27" t="s">
        <v>23</v>
      </c>
      <c r="M3" s="28" t="s">
        <v>27</v>
      </c>
      <c r="N3" s="27" t="s">
        <v>23</v>
      </c>
      <c r="O3" s="28" t="s">
        <v>28</v>
      </c>
      <c r="P3" s="29" t="s">
        <v>23</v>
      </c>
      <c r="Q3" s="28" t="s">
        <v>29</v>
      </c>
      <c r="R3" s="27" t="s">
        <v>23</v>
      </c>
      <c r="S3" s="28" t="s">
        <v>30</v>
      </c>
      <c r="T3" s="29" t="s">
        <v>23</v>
      </c>
      <c r="U3" s="28" t="s">
        <v>31</v>
      </c>
      <c r="V3" s="27" t="s">
        <v>23</v>
      </c>
      <c r="W3" s="28" t="s">
        <v>28</v>
      </c>
      <c r="X3" s="27" t="s">
        <v>23</v>
      </c>
      <c r="Y3" s="28" t="s">
        <v>32</v>
      </c>
      <c r="Z3" s="27" t="s">
        <v>23</v>
      </c>
      <c r="AA3" s="28" t="s">
        <v>33</v>
      </c>
      <c r="AB3" s="27" t="s">
        <v>23</v>
      </c>
      <c r="AC3" s="28" t="s">
        <v>34</v>
      </c>
      <c r="AD3" s="27" t="s">
        <v>23</v>
      </c>
      <c r="AE3" s="28" t="s">
        <v>35</v>
      </c>
      <c r="AF3" s="29" t="s">
        <v>23</v>
      </c>
      <c r="AG3" s="28" t="s">
        <v>35</v>
      </c>
      <c r="AH3" s="29" t="s">
        <v>23</v>
      </c>
      <c r="AI3" s="28" t="s">
        <v>35</v>
      </c>
    </row>
    <row r="4" spans="1:35" x14ac:dyDescent="0.55000000000000004">
      <c r="A4" s="30" t="str">
        <f>[5]คำนวณหน่วย!$A$4</f>
        <v>ส่วนกลาง</v>
      </c>
      <c r="B4" s="31"/>
      <c r="C4" s="32"/>
      <c r="D4" s="32"/>
      <c r="E4" s="33"/>
      <c r="F4" s="34"/>
      <c r="G4" s="35"/>
      <c r="H4" s="34"/>
      <c r="I4" s="35"/>
      <c r="J4" s="34"/>
      <c r="K4" s="35"/>
      <c r="L4" s="34"/>
      <c r="M4" s="35"/>
      <c r="N4" s="34"/>
      <c r="O4" s="35"/>
      <c r="P4" s="36"/>
      <c r="Q4" s="35"/>
      <c r="R4" s="34"/>
      <c r="S4" s="35"/>
      <c r="T4" s="34"/>
      <c r="U4" s="35"/>
      <c r="V4" s="34"/>
      <c r="W4" s="35"/>
      <c r="X4" s="34"/>
      <c r="Y4" s="35"/>
      <c r="Z4" s="34"/>
      <c r="AA4" s="35"/>
      <c r="AB4" s="34"/>
      <c r="AC4" s="35"/>
      <c r="AD4" s="37">
        <f>SUM(F28+H28+J28+L28+N28+P28+R28+T28+V28+X28+Z28+AB28)</f>
        <v>1165060.98</v>
      </c>
      <c r="AE4" s="38">
        <f>SUM(G28+I28+K28+M28+O28+Q28+S28+U28+W28+Y28+AA28+AC28)</f>
        <v>4301610.4609472761</v>
      </c>
      <c r="AF4" s="39">
        <f>SUM(F28+H28+J28+L28+N28+P28+R28+T28+V28)</f>
        <v>913489.62000000011</v>
      </c>
      <c r="AG4" s="38">
        <f>SUM(G28+I28+K28+M28+O28+Q28+S28+U28+W28)</f>
        <v>3380950.8488921523</v>
      </c>
      <c r="AH4" s="39">
        <f>SUM(X28+Z28+AB28)</f>
        <v>251571.36</v>
      </c>
      <c r="AI4" s="38">
        <f>SUM(Y28+AA28+AC28)</f>
        <v>920659.61205512355</v>
      </c>
    </row>
    <row r="5" spans="1:35" x14ac:dyDescent="0.55000000000000004">
      <c r="A5" s="40">
        <f>[5]คำนวณหน่วย!A5</f>
        <v>1</v>
      </c>
      <c r="B5" s="41" t="str">
        <f>[5]คำนวณหน่วย!B5</f>
        <v>อาคารเทพศาสตร์สถิตย์</v>
      </c>
      <c r="C5" s="40">
        <f>[5]คำนวณหน่วย!C5</f>
        <v>0</v>
      </c>
      <c r="D5" s="40">
        <f>[5]คำนวณหน่วย!D5</f>
        <v>60</v>
      </c>
      <c r="E5" s="42">
        <f>[5]คำนวณหน่วย!E5</f>
        <v>8419187</v>
      </c>
      <c r="F5" s="43">
        <f>[5]คำนวณหน่วย!L5</f>
        <v>1320</v>
      </c>
      <c r="G5" s="44">
        <f>[5]คำนวณหน่วย!M5</f>
        <v>4567.2</v>
      </c>
      <c r="H5" s="43">
        <f>[5]คำนวณหน่วย!P5</f>
        <v>1980</v>
      </c>
      <c r="I5" s="44">
        <f>[5]คำนวณหน่วย!Q5</f>
        <v>7207.2</v>
      </c>
      <c r="J5" s="43">
        <f>[5]คำนวณหน่วย!T5</f>
        <v>3180</v>
      </c>
      <c r="K5" s="44">
        <f>[5]คำนวณหน่วย!U5</f>
        <v>12084</v>
      </c>
      <c r="L5" s="43">
        <f>[5]คำนวณหน่วย!X5</f>
        <v>2340</v>
      </c>
      <c r="M5" s="44">
        <f>[5]คำนวณหน่วย!Y5</f>
        <v>8470.8000000000011</v>
      </c>
      <c r="N5" s="43">
        <f>[5]คำนวณหน่วย!AB5</f>
        <v>3660</v>
      </c>
      <c r="O5" s="44">
        <f>[5]คำนวณหน่วย!AC5</f>
        <v>13651.8</v>
      </c>
      <c r="P5" s="45">
        <f>[5]คำนวณหน่วย!AF5</f>
        <v>3840</v>
      </c>
      <c r="Q5" s="44">
        <f>[5]คำนวณหน่วย!AG5</f>
        <v>14630.4</v>
      </c>
      <c r="R5" s="43">
        <f>[5]คำนวณหน่วย!AJ5</f>
        <v>2760</v>
      </c>
      <c r="S5" s="44">
        <f>[5]คำนวณหน่วย!AK5</f>
        <v>10377.599999999999</v>
      </c>
      <c r="T5" s="43">
        <f>[5]คำนวณหน่วย!AN5</f>
        <v>3060</v>
      </c>
      <c r="U5" s="44">
        <f>[5]คำนวณหน่วย!AO5</f>
        <v>11383.2</v>
      </c>
      <c r="V5" s="43">
        <f>[5]คำนวณหน่วย!AR5</f>
        <v>3120</v>
      </c>
      <c r="W5" s="44">
        <f>[5]คำนวณหน่วย!AS5</f>
        <v>11637.6</v>
      </c>
      <c r="X5" s="43">
        <f>[5]คำนวณหน่วย!AV5</f>
        <v>4080</v>
      </c>
      <c r="Y5" s="44">
        <f>[5]คำนวณหน่วย!AW5</f>
        <v>14973.6</v>
      </c>
      <c r="Z5" s="43">
        <f>[5]คำนวณหน่วย!AZ5</f>
        <v>4740</v>
      </c>
      <c r="AA5" s="44">
        <f>[5]คำนวณหน่วย!BA5</f>
        <v>17775</v>
      </c>
      <c r="AB5" s="43">
        <f>[5]คำนวณหน่วย!BD5</f>
        <v>3060</v>
      </c>
      <c r="AC5" s="44">
        <f>[5]คำนวณหน่วย!BE5</f>
        <v>10893.6</v>
      </c>
      <c r="AD5" s="46"/>
      <c r="AE5" s="47"/>
    </row>
    <row r="6" spans="1:35" x14ac:dyDescent="0.55000000000000004">
      <c r="A6" s="40">
        <f>[5]คำนวณหน่วย!A6</f>
        <v>2</v>
      </c>
      <c r="B6" s="41" t="str">
        <f>[5]คำนวณหน่วย!B6</f>
        <v>สนามบาสเกตบอล</v>
      </c>
      <c r="C6" s="40">
        <f>[5]คำนวณหน่วย!C6</f>
        <v>0</v>
      </c>
      <c r="D6" s="40">
        <f>[5]คำนวณหน่วย!D6</f>
        <v>1</v>
      </c>
      <c r="E6" s="42">
        <f>[5]คำนวณหน่วย!E6</f>
        <v>8419168</v>
      </c>
      <c r="F6" s="43">
        <f>[5]คำนวณหน่วย!L6</f>
        <v>1</v>
      </c>
      <c r="G6" s="44">
        <f>[5]คำนวณหน่วย!M6</f>
        <v>3.46</v>
      </c>
      <c r="H6" s="43">
        <f>[5]คำนวณหน่วย!P6</f>
        <v>11</v>
      </c>
      <c r="I6" s="44">
        <f>[5]คำนวณหน่วย!Q6</f>
        <v>40.04</v>
      </c>
      <c r="J6" s="43">
        <f>[5]คำนวณหน่วย!T6</f>
        <v>6</v>
      </c>
      <c r="K6" s="44">
        <f>[5]คำนวณหน่วย!U6</f>
        <v>22.799999999999997</v>
      </c>
      <c r="L6" s="43">
        <f>[5]คำนวณหน่วย!X6</f>
        <v>3</v>
      </c>
      <c r="M6" s="44">
        <f>[5]คำนวณหน่วย!Y6</f>
        <v>10.86</v>
      </c>
      <c r="N6" s="43">
        <f>[5]คำนวณหน่วย!AB6</f>
        <v>0</v>
      </c>
      <c r="O6" s="44">
        <f>[5]คำนวณหน่วย!AC6</f>
        <v>0</v>
      </c>
      <c r="P6" s="45">
        <f>[5]คำนวณหน่วย!AF6</f>
        <v>0</v>
      </c>
      <c r="Q6" s="44">
        <f>[5]คำนวณหน่วย!AG6</f>
        <v>0</v>
      </c>
      <c r="R6" s="43">
        <f>[5]คำนวณหน่วย!AJ6</f>
        <v>0</v>
      </c>
      <c r="S6" s="44">
        <f>[5]คำนวณหน่วย!AK6</f>
        <v>0</v>
      </c>
      <c r="T6" s="43">
        <f>[5]คำนวณหน่วย!AN6</f>
        <v>0</v>
      </c>
      <c r="U6" s="44">
        <f>[5]คำนวณหน่วย!AO6</f>
        <v>0</v>
      </c>
      <c r="V6" s="43">
        <f>[5]คำนวณหน่วย!AR6</f>
        <v>4</v>
      </c>
      <c r="W6" s="44">
        <f>[5]คำนวณหน่วย!AS6</f>
        <v>14.92</v>
      </c>
      <c r="X6" s="43">
        <f>[5]คำนวณหน่วย!AV6</f>
        <v>4</v>
      </c>
      <c r="Y6" s="44">
        <f>[5]คำนวณหน่วย!AW6</f>
        <v>14.68</v>
      </c>
      <c r="Z6" s="43">
        <f>[5]คำนวณหน่วย!AZ6</f>
        <v>1</v>
      </c>
      <c r="AA6" s="44">
        <f>[5]คำนวณหน่วย!BA6</f>
        <v>3.75</v>
      </c>
      <c r="AB6" s="43">
        <f>[5]คำนวณหน่วย!BD6</f>
        <v>1</v>
      </c>
      <c r="AC6" s="44">
        <f>[5]คำนวณหน่วย!BE6</f>
        <v>3.56</v>
      </c>
      <c r="AD6" s="46"/>
      <c r="AE6" s="47"/>
    </row>
    <row r="7" spans="1:35" x14ac:dyDescent="0.55000000000000004">
      <c r="A7" s="40">
        <f>[5]คำนวณหน่วย!A7</f>
        <v>3</v>
      </c>
      <c r="B7" s="41" t="str">
        <f>[5]คำนวณหน่วย!B7</f>
        <v>โรงประชุม (รวมอาคารห้องน้ำ) (ชูติวัตร เดิม)</v>
      </c>
      <c r="C7" s="40">
        <f>[5]คำนวณหน่วย!C7</f>
        <v>0</v>
      </c>
      <c r="D7" s="40">
        <f>[5]คำนวณหน่วย!D7</f>
        <v>1</v>
      </c>
      <c r="E7" s="42">
        <f>[5]คำนวณหน่วย!E7</f>
        <v>8708273</v>
      </c>
      <c r="F7" s="43" t="str">
        <f>[5]คำนวณหน่วย!L7</f>
        <v>เสีย</v>
      </c>
      <c r="G7" s="44" t="str">
        <f>[5]คำนวณหน่วย!M7</f>
        <v>เสีย</v>
      </c>
      <c r="H7" s="43" t="str">
        <f>[5]คำนวณหน่วย!P7</f>
        <v>เสีย</v>
      </c>
      <c r="I7" s="44" t="str">
        <f>[5]คำนวณหน่วย!Q7</f>
        <v>เสีย</v>
      </c>
      <c r="J7" s="43" t="str">
        <f>[5]คำนวณหน่วย!T7</f>
        <v>เสีย</v>
      </c>
      <c r="K7" s="44" t="str">
        <f>[5]คำนวณหน่วย!U7</f>
        <v>เสีย</v>
      </c>
      <c r="L7" s="43" t="str">
        <f>[5]คำนวณหน่วย!X7</f>
        <v>เสีย</v>
      </c>
      <c r="M7" s="44" t="str">
        <f>[5]คำนวณหน่วย!Y7</f>
        <v>เสีย</v>
      </c>
      <c r="N7" s="43" t="str">
        <f>[5]คำนวณหน่วย!AB7</f>
        <v>เสีย</v>
      </c>
      <c r="O7" s="44" t="str">
        <f>[5]คำนวณหน่วย!AC7</f>
        <v>เสีย</v>
      </c>
      <c r="P7" s="45" t="str">
        <f>[5]คำนวณหน่วย!AF7</f>
        <v>เสีย</v>
      </c>
      <c r="Q7" s="44" t="str">
        <f>[5]คำนวณหน่วย!AG7</f>
        <v>เสีย</v>
      </c>
      <c r="R7" s="43" t="str">
        <f>[5]คำนวณหน่วย!AJ7</f>
        <v>เสีย</v>
      </c>
      <c r="S7" s="44" t="str">
        <f>[5]คำนวณหน่วย!AK7</f>
        <v>เสีย</v>
      </c>
      <c r="T7" s="43" t="str">
        <f>[5]คำนวณหน่วย!AN7</f>
        <v>เสีย</v>
      </c>
      <c r="U7" s="44" t="str">
        <f>[5]คำนวณหน่วย!AO7</f>
        <v>เสีย</v>
      </c>
      <c r="V7" s="43" t="str">
        <f>[5]คำนวณหน่วย!AR7</f>
        <v>เสีย</v>
      </c>
      <c r="W7" s="44" t="str">
        <f>[5]คำนวณหน่วย!AS7</f>
        <v>เสีย</v>
      </c>
      <c r="X7" s="43" t="str">
        <f>[5]คำนวณหน่วย!AV7</f>
        <v>เสีย</v>
      </c>
      <c r="Y7" s="44" t="str">
        <f>[5]คำนวณหน่วย!AW7</f>
        <v>เสีย</v>
      </c>
      <c r="Z7" s="43" t="str">
        <f>[5]คำนวณหน่วย!AZ7</f>
        <v>เสีย</v>
      </c>
      <c r="AA7" s="44" t="str">
        <f>[5]คำนวณหน่วย!BA7</f>
        <v>เสีย</v>
      </c>
      <c r="AB7" s="43" t="str">
        <f>[5]คำนวณหน่วย!BD7</f>
        <v>เสีย</v>
      </c>
      <c r="AC7" s="44" t="str">
        <f>[5]คำนวณหน่วย!BE7</f>
        <v>เสีย</v>
      </c>
      <c r="AD7" s="46"/>
      <c r="AE7" s="47"/>
    </row>
    <row r="8" spans="1:35" x14ac:dyDescent="0.55000000000000004">
      <c r="A8" s="40">
        <f>[5]คำนวณหน่วย!A8</f>
        <v>4</v>
      </c>
      <c r="B8" s="41" t="str">
        <f>[5]คำนวณหน่วย!B8</f>
        <v>สนามเทนนิส</v>
      </c>
      <c r="C8" s="40">
        <f>[5]คำนวณหน่วย!C8</f>
        <v>0</v>
      </c>
      <c r="D8" s="40">
        <f>[5]คำนวณหน่วย!D8</f>
        <v>1</v>
      </c>
      <c r="E8" s="42">
        <f>[5]คำนวณหน่วย!E8</f>
        <v>8586262</v>
      </c>
      <c r="F8" s="43">
        <f>[5]คำนวณหน่วย!L8</f>
        <v>4</v>
      </c>
      <c r="G8" s="44">
        <f>[5]คำนวณหน่วย!M8</f>
        <v>13.84</v>
      </c>
      <c r="H8" s="43">
        <f>[5]คำนวณหน่วย!P8</f>
        <v>79</v>
      </c>
      <c r="I8" s="44">
        <f>[5]คำนวณหน่วย!Q8</f>
        <v>287.56</v>
      </c>
      <c r="J8" s="43">
        <f>[5]คำนวณหน่วย!T8</f>
        <v>80</v>
      </c>
      <c r="K8" s="44">
        <f>[5]คำนวณหน่วย!U8</f>
        <v>304</v>
      </c>
      <c r="L8" s="43">
        <f>[5]คำนวณหน่วย!X8</f>
        <v>16</v>
      </c>
      <c r="M8" s="44">
        <f>[5]คำนวณหน่วย!Y8</f>
        <v>57.92</v>
      </c>
      <c r="N8" s="43">
        <f>[5]คำนวณหน่วย!AB8</f>
        <v>0</v>
      </c>
      <c r="O8" s="44">
        <f>[5]คำนวณหน่วย!AC8</f>
        <v>0</v>
      </c>
      <c r="P8" s="45">
        <f>[5]คำนวณหน่วย!AF8</f>
        <v>12</v>
      </c>
      <c r="Q8" s="44">
        <f>[5]คำนวณหน่วย!AG8</f>
        <v>45.72</v>
      </c>
      <c r="R8" s="43">
        <f>[5]คำนวณหน่วย!AJ8</f>
        <v>2</v>
      </c>
      <c r="S8" s="44">
        <f>[5]คำนวณหน่วย!AK8</f>
        <v>7.52</v>
      </c>
      <c r="T8" s="43">
        <f>[5]คำนวณหน่วย!AN8</f>
        <v>0</v>
      </c>
      <c r="U8" s="44">
        <f>[5]คำนวณหน่วย!AO8</f>
        <v>0</v>
      </c>
      <c r="V8" s="43">
        <f>[5]คำนวณหน่วย!AR8</f>
        <v>25</v>
      </c>
      <c r="W8" s="44">
        <f>[5]คำนวณหน่วย!AS8</f>
        <v>93.25</v>
      </c>
      <c r="X8" s="43">
        <f>[5]คำนวณหน่วย!AV8</f>
        <v>39</v>
      </c>
      <c r="Y8" s="44">
        <f>[5]คำนวณหน่วย!AW8</f>
        <v>143.13</v>
      </c>
      <c r="Z8" s="43">
        <f>[5]คำนวณหน่วย!AZ8</f>
        <v>0</v>
      </c>
      <c r="AA8" s="44">
        <f>[5]คำนวณหน่วย!BA8</f>
        <v>0</v>
      </c>
      <c r="AB8" s="43">
        <f>[5]คำนวณหน่วย!BD8</f>
        <v>0</v>
      </c>
      <c r="AC8" s="44">
        <f>[5]คำนวณหน่วย!BE8</f>
        <v>0</v>
      </c>
      <c r="AD8" s="46"/>
      <c r="AE8" s="47"/>
    </row>
    <row r="9" spans="1:35" x14ac:dyDescent="0.55000000000000004">
      <c r="A9" s="40">
        <f>[5]คำนวณหน่วย!A9</f>
        <v>5</v>
      </c>
      <c r="B9" s="41" t="str">
        <f>[5]คำนวณหน่วย!B9</f>
        <v>ลานจตุรัสนานาชาติ</v>
      </c>
      <c r="C9" s="40">
        <f>[5]คำนวณหน่วย!C9</f>
        <v>0</v>
      </c>
      <c r="D9" s="40">
        <f>[5]คำนวณหน่วย!D9</f>
        <v>1</v>
      </c>
      <c r="E9" s="42">
        <f>[5]คำนวณหน่วย!E9</f>
        <v>9842044</v>
      </c>
      <c r="F9" s="43">
        <f>[5]คำนวณหน่วย!L9</f>
        <v>2628</v>
      </c>
      <c r="G9" s="44">
        <f>[5]คำนวณหน่วย!M9</f>
        <v>9092.8799999999992</v>
      </c>
      <c r="H9" s="43">
        <f>[5]คำนวณหน่วย!P9</f>
        <v>2710</v>
      </c>
      <c r="I9" s="44">
        <f>[5]คำนวณหน่วย!Q9</f>
        <v>9864.4</v>
      </c>
      <c r="J9" s="43">
        <f>[5]คำนวณหน่วย!T9</f>
        <v>2706</v>
      </c>
      <c r="K9" s="44">
        <f>[5]คำนวณหน่วย!U9</f>
        <v>10282.799999999999</v>
      </c>
      <c r="L9" s="43">
        <f>[5]คำนวณหน่วย!X9</f>
        <v>3052</v>
      </c>
      <c r="M9" s="44">
        <f>[5]คำนวณหน่วย!Y9</f>
        <v>11048.24</v>
      </c>
      <c r="N9" s="43">
        <f>[5]คำนวณหน่วย!AB9</f>
        <v>2149</v>
      </c>
      <c r="O9" s="44">
        <f>[5]คำนวณหน่วย!AC9</f>
        <v>8015.7699999999995</v>
      </c>
      <c r="P9" s="45">
        <f>[5]คำนวณหน่วย!AF9</f>
        <v>2632</v>
      </c>
      <c r="Q9" s="44">
        <f>[5]คำนวณหน่วย!AG9</f>
        <v>10027.92</v>
      </c>
      <c r="R9" s="43">
        <f>[5]คำนวณหน่วย!AJ9</f>
        <v>2225</v>
      </c>
      <c r="S9" s="44">
        <f>[5]คำนวณหน่วย!AK9</f>
        <v>8366</v>
      </c>
      <c r="T9" s="43">
        <f>[5]คำนวณหน่วย!AN9</f>
        <v>2032</v>
      </c>
      <c r="U9" s="44">
        <f>[5]คำนวณหน่วย!AO9</f>
        <v>7559.04</v>
      </c>
      <c r="V9" s="43">
        <f>[5]คำนวณหน่วย!AR9</f>
        <v>2147</v>
      </c>
      <c r="W9" s="44">
        <f>[5]คำนวณหน่วย!AS9</f>
        <v>8008.31</v>
      </c>
      <c r="X9" s="43">
        <f>[5]คำนวณหน่วย!AV9</f>
        <v>2182</v>
      </c>
      <c r="Y9" s="44">
        <f>[5]คำนวณหน่วย!AW9</f>
        <v>8007.94</v>
      </c>
      <c r="Z9" s="43">
        <f>[5]คำนวณหน่วย!AZ9</f>
        <v>2068</v>
      </c>
      <c r="AA9" s="44">
        <f>[5]คำนวณหน่วย!BA9</f>
        <v>7755</v>
      </c>
      <c r="AB9" s="43">
        <f>[5]คำนวณหน่วย!BD9</f>
        <v>2268</v>
      </c>
      <c r="AC9" s="44">
        <f>[5]คำนวณหน่วย!BE9</f>
        <v>8074.08</v>
      </c>
      <c r="AD9" s="46"/>
      <c r="AE9" s="47"/>
    </row>
    <row r="10" spans="1:35" x14ac:dyDescent="0.55000000000000004">
      <c r="A10" s="40">
        <f>[5]คำนวณหน่วย!A10</f>
        <v>6</v>
      </c>
      <c r="B10" s="41" t="str">
        <f>[5]คำนวณหน่วย!B10</f>
        <v>อาคารแผ่พืชน์</v>
      </c>
      <c r="C10" s="40">
        <f>[5]คำนวณหน่วย!C10</f>
        <v>0</v>
      </c>
      <c r="D10" s="40">
        <f>[5]คำนวณหน่วย!D10</f>
        <v>20</v>
      </c>
      <c r="E10" s="42">
        <f>[5]คำนวณหน่วย!E10</f>
        <v>41293</v>
      </c>
      <c r="F10" s="43">
        <f>[5]คำนวณหน่วย!L10</f>
        <v>380</v>
      </c>
      <c r="G10" s="44">
        <f>[5]คำนวณหน่วย!M10</f>
        <v>1314.8</v>
      </c>
      <c r="H10" s="43">
        <f>[5]คำนวณหน่วย!P10</f>
        <v>480</v>
      </c>
      <c r="I10" s="44">
        <f>[5]คำนวณหน่วย!Q10</f>
        <v>1747.2</v>
      </c>
      <c r="J10" s="43">
        <f>[5]คำนวณหน่วย!T10</f>
        <v>580</v>
      </c>
      <c r="K10" s="44">
        <f>[5]คำนวณหน่วย!U10</f>
        <v>2204</v>
      </c>
      <c r="L10" s="43">
        <f>[5]คำนวณหน่วย!X10</f>
        <v>460</v>
      </c>
      <c r="M10" s="44">
        <f>[5]คำนวณหน่วย!Y10</f>
        <v>1665.2</v>
      </c>
      <c r="N10" s="43">
        <f>[5]คำนวณหน่วย!AB10</f>
        <v>500</v>
      </c>
      <c r="O10" s="44">
        <f>[5]คำนวณหน่วย!AC10</f>
        <v>1865</v>
      </c>
      <c r="P10" s="45">
        <f>[5]คำนวณหน่วย!AF10</f>
        <v>600</v>
      </c>
      <c r="Q10" s="44">
        <f>[5]คำนวณหน่วย!AG10</f>
        <v>2286</v>
      </c>
      <c r="R10" s="43">
        <f>[5]คำนวณหน่วย!AJ10</f>
        <v>460</v>
      </c>
      <c r="S10" s="44">
        <f>[5]คำนวณหน่วย!AK10</f>
        <v>1729.6</v>
      </c>
      <c r="T10" s="43">
        <f>[5]คำนวณหน่วย!AN10</f>
        <v>500</v>
      </c>
      <c r="U10" s="44">
        <f>[5]คำนวณหน่วย!AO10</f>
        <v>1860</v>
      </c>
      <c r="V10" s="43">
        <f>[5]คำนวณหน่วย!AR10</f>
        <v>420</v>
      </c>
      <c r="W10" s="44">
        <f>[5]คำนวณหน่วย!AS10</f>
        <v>1566.6</v>
      </c>
      <c r="X10" s="43">
        <f>[5]คำนวณหน่วย!AV10</f>
        <v>420</v>
      </c>
      <c r="Y10" s="44">
        <f>[5]คำนวณหน่วย!AW10</f>
        <v>1541.3999999999999</v>
      </c>
      <c r="Z10" s="43">
        <f>[5]คำนวณหน่วย!AZ10</f>
        <v>500</v>
      </c>
      <c r="AA10" s="44">
        <f>[5]คำนวณหน่วย!BA10</f>
        <v>1875</v>
      </c>
      <c r="AB10" s="43">
        <f>[5]คำนวณหน่วย!BD10</f>
        <v>580</v>
      </c>
      <c r="AC10" s="44">
        <f>[5]คำนวณหน่วย!BE10</f>
        <v>2064.8000000000002</v>
      </c>
      <c r="AD10" s="46"/>
      <c r="AE10" s="47"/>
    </row>
    <row r="11" spans="1:35" s="57" customFormat="1" x14ac:dyDescent="0.55000000000000004">
      <c r="A11" s="48">
        <f>[5]คำนวณหน่วย!A11</f>
        <v>7</v>
      </c>
      <c r="B11" s="49" t="str">
        <f>[5]คำนวณหน่วย!B11</f>
        <v>อาคารวุฒากาศ</v>
      </c>
      <c r="C11" s="48">
        <f>[5]คำนวณหน่วย!C11</f>
        <v>0</v>
      </c>
      <c r="D11" s="48">
        <f>[5]คำนวณหน่วย!D11</f>
        <v>1</v>
      </c>
      <c r="E11" s="50">
        <f>[5]คำนวณหน่วย!E11</f>
        <v>9860772</v>
      </c>
      <c r="F11" s="51">
        <f>[5]คำนวณหน่วย!L11</f>
        <v>1080</v>
      </c>
      <c r="G11" s="52">
        <f>[5]คำนวณหน่วย!M11</f>
        <v>3736.8</v>
      </c>
      <c r="H11" s="51">
        <f>[5]คำนวณหน่วย!P11</f>
        <v>1444</v>
      </c>
      <c r="I11" s="52">
        <f>[5]คำนวณหน่วย!Q11</f>
        <v>5256.16</v>
      </c>
      <c r="J11" s="51">
        <f>[5]คำนวณหน่วย!T11</f>
        <v>1954</v>
      </c>
      <c r="K11" s="52">
        <f>[5]คำนวณหน่วย!U11</f>
        <v>7425.2</v>
      </c>
      <c r="L11" s="51">
        <f>[5]คำนวณหน่วย!X11</f>
        <v>1739</v>
      </c>
      <c r="M11" s="52">
        <f>[5]คำนวณหน่วย!Y11</f>
        <v>6295.18</v>
      </c>
      <c r="N11" s="51">
        <f>[5]คำนวณหน่วย!AB11</f>
        <v>2568</v>
      </c>
      <c r="O11" s="52">
        <f>[5]คำนวณหน่วย!AC11</f>
        <v>9578.64</v>
      </c>
      <c r="P11" s="53">
        <f>[5]คำนวณหน่วย!AF11</f>
        <v>2821</v>
      </c>
      <c r="Q11" s="52">
        <f>[5]คำนวณหน่วย!AG11</f>
        <v>10748.01</v>
      </c>
      <c r="R11" s="51">
        <f>[5]คำนวณหน่วย!AJ11</f>
        <v>2324</v>
      </c>
      <c r="S11" s="52">
        <f>[5]คำนวณหน่วย!AK11</f>
        <v>8738.24</v>
      </c>
      <c r="T11" s="51">
        <f>[5]คำนวณหน่วย!AN11</f>
        <v>2530</v>
      </c>
      <c r="U11" s="52">
        <f>[5]คำนวณหน่วย!AO11</f>
        <v>9411.6</v>
      </c>
      <c r="V11" s="51">
        <f>[5]คำนวณหน่วย!AR11</f>
        <v>3335</v>
      </c>
      <c r="W11" s="52">
        <f>[5]คำนวณหน่วย!AS11</f>
        <v>12439.55</v>
      </c>
      <c r="X11" s="51">
        <f>[5]คำนวณหน่วย!AV11</f>
        <v>3482</v>
      </c>
      <c r="Y11" s="52">
        <f>[5]คำนวณหน่วย!AW11</f>
        <v>12778.94</v>
      </c>
      <c r="Z11" s="51">
        <f>[5]คำนวณหน่วย!AZ11</f>
        <v>3796</v>
      </c>
      <c r="AA11" s="52">
        <f>[5]คำนวณหน่วย!BA11</f>
        <v>14235</v>
      </c>
      <c r="AB11" s="51">
        <f>[5]คำนวณหน่วย!BD11</f>
        <v>2937</v>
      </c>
      <c r="AC11" s="52">
        <f>[5]คำนวณหน่วย!BE11</f>
        <v>10455.719999999999</v>
      </c>
      <c r="AD11" s="54"/>
      <c r="AE11" s="55"/>
      <c r="AF11" s="56"/>
    </row>
    <row r="12" spans="1:35" x14ac:dyDescent="0.55000000000000004">
      <c r="A12" s="58">
        <f>[5]คำนวณหน่วย!A12</f>
        <v>8</v>
      </c>
      <c r="B12" s="59" t="str">
        <f>[5]คำนวณหน่วย!B12</f>
        <v>อาคารเฉลิมพระเกียรติ  โซน  A , B  มิเตอร์ตัวที่ 1</v>
      </c>
      <c r="C12" s="58">
        <f>[5]คำนวณหน่วย!C12</f>
        <v>0</v>
      </c>
      <c r="D12" s="58">
        <f>[5]คำนวณหน่วย!D12</f>
        <v>200</v>
      </c>
      <c r="E12" s="60">
        <f>[5]คำนวณหน่วย!E12</f>
        <v>8419207</v>
      </c>
      <c r="F12" s="61">
        <f>[5]คำนวณหน่วย!L12</f>
        <v>1001.18</v>
      </c>
      <c r="G12" s="62">
        <f>[5]คำนวณหน่วย!M12</f>
        <v>3464.0827999999997</v>
      </c>
      <c r="H12" s="61">
        <f>[5]คำนวณหน่วย!P12</f>
        <v>2992.08</v>
      </c>
      <c r="I12" s="62">
        <f>[5]คำนวณหน่วย!Q12</f>
        <v>10891.171200000001</v>
      </c>
      <c r="J12" s="61">
        <f>[5]คำนวณหน่วย!T12-'[6]คำนวณ (รวมแต่ละอาคาร)'!$O$8</f>
        <v>5576.31</v>
      </c>
      <c r="K12" s="62">
        <f>[5]คำนวณหน่วย!U12</f>
        <v>23074.778000000002</v>
      </c>
      <c r="L12" s="61">
        <f>[5]คำนวณหน่วย!X12</f>
        <v>66259.91</v>
      </c>
      <c r="M12" s="62">
        <f>[5]คำนวณหน่วย!Y12</f>
        <v>239860.87420000002</v>
      </c>
      <c r="N12" s="61">
        <f>[5]คำนวณหน่วย!AB12</f>
        <v>14768.28</v>
      </c>
      <c r="O12" s="62">
        <f>[5]คำนวณหน่วย!AC12</f>
        <v>55085.684400000006</v>
      </c>
      <c r="P12" s="63">
        <f>[5]คำนวณหน่วย!AF12</f>
        <v>1368.92</v>
      </c>
      <c r="Q12" s="62">
        <f>[5]คำนวณหน่วย!AG12</f>
        <v>5215.5852000000004</v>
      </c>
      <c r="R12" s="61">
        <f>[5]คำนวณหน่วย!AJ12</f>
        <v>1345.67</v>
      </c>
      <c r="S12" s="62">
        <f>[5]คำนวณหน่วย!AK12</f>
        <v>5059.7191999999995</v>
      </c>
      <c r="T12" s="61">
        <f>[5]คำนวณหน่วย!AN12</f>
        <v>1249.6400000000001</v>
      </c>
      <c r="U12" s="62">
        <f>[5]คำนวณหน่วย!AO12</f>
        <v>4648.6608000000006</v>
      </c>
      <c r="V12" s="61">
        <f>[5]คำนวณหน่วย!AR12</f>
        <v>1080.3699999999999</v>
      </c>
      <c r="W12" s="62">
        <f>[5]คำนวณหน่วย!AS12</f>
        <v>4029.7800999999995</v>
      </c>
      <c r="X12" s="61">
        <f>[5]คำนวณหน่วย!AV12</f>
        <v>2431.9299999999998</v>
      </c>
      <c r="Y12" s="62">
        <f>[5]คำนวณหน่วย!AW12</f>
        <v>8925.1830999999984</v>
      </c>
      <c r="Z12" s="61">
        <f>[5]คำนวณหน่วย!AZ12</f>
        <v>3451.03</v>
      </c>
      <c r="AA12" s="62">
        <f>[5]คำนวณหน่วย!BA12</f>
        <v>12941.362500000001</v>
      </c>
      <c r="AB12" s="61">
        <f>[5]คำนวณหน่วย!BD12</f>
        <v>10560.24</v>
      </c>
      <c r="AC12" s="62">
        <f>[5]คำนวณหน่วย!BE12</f>
        <v>37594.454400000002</v>
      </c>
      <c r="AD12" s="46"/>
      <c r="AE12" s="47"/>
    </row>
    <row r="13" spans="1:35" x14ac:dyDescent="0.55000000000000004">
      <c r="A13" s="58">
        <f>[5]คำนวณหน่วย!A13</f>
        <v>9</v>
      </c>
      <c r="B13" s="59" t="str">
        <f>[5]คำนวณหน่วย!B13</f>
        <v>อาคารเฉลิมพระเกียรติ  โซน  A , B  มิเตอร์ตัวที่ 2</v>
      </c>
      <c r="C13" s="58">
        <f>[5]คำนวณหน่วย!C13</f>
        <v>0</v>
      </c>
      <c r="D13" s="58">
        <f>[5]คำนวณหน่วย!D13</f>
        <v>200</v>
      </c>
      <c r="E13" s="60">
        <f>[5]คำนวณหน่วย!E13</f>
        <v>8419191</v>
      </c>
      <c r="F13" s="64">
        <f>[5]คำนวณหน่วย!L13-'[6]คำนวณ (รวมแต่ละอาคาร)'!$I$8</f>
        <v>3653.05</v>
      </c>
      <c r="G13" s="65">
        <f>F13*'[7]2564-บิลค่าไฟฟ้า'!G$5</f>
        <v>12649.059039771</v>
      </c>
      <c r="H13" s="64">
        <f>[5]คำนวณหน่วย!P13-'[6]คำนวณ (รวมแต่ละอาคาร)'!$L$8</f>
        <v>4339.12</v>
      </c>
      <c r="I13" s="65">
        <f>H13*'[7]2564-บิลค่าไฟฟ้า'!K$5</f>
        <v>15774.835482954401</v>
      </c>
      <c r="J13" s="64">
        <f>[5]คำนวณหน่วย!T13-'[6]คำนวณ (รวมแต่ละอาคาร)'!$O$8</f>
        <v>8113.5599999999995</v>
      </c>
      <c r="K13" s="65">
        <f>J13*'[7]2564-บิลค่าไฟฟ้า'!O$5</f>
        <v>30817.097952404398</v>
      </c>
      <c r="L13" s="64">
        <f>[5]คำนวณหน่วย!X13-'[6]คำนวณ (รวมแต่ละอาคาร)'!$R$8</f>
        <v>25179.919999999998</v>
      </c>
      <c r="M13" s="65">
        <f>L13*'[7]2564-บิลค่าไฟฟ้า'!S$5</f>
        <v>91185.915415855197</v>
      </c>
      <c r="N13" s="64">
        <f>[5]คำนวณหน่วย!AB13-'[6]คำนวณ (รวมแต่ละอาคาร)'!$U$8</f>
        <v>11834.59</v>
      </c>
      <c r="O13" s="65">
        <f>N13*'[7]2564-บิลค่าไฟฟ้า'!W$5</f>
        <v>44170.084750487396</v>
      </c>
      <c r="P13" s="66">
        <f>[5]คำนวณหน่วย!AF13-'[6]คำนวณ (รวมแต่ละอาคาร)'!$X$8</f>
        <v>3140.74</v>
      </c>
      <c r="Q13" s="65">
        <f>P13*'[7]2564-บิลค่าไฟฟ้า'!AA$5</f>
        <v>11979.449076287199</v>
      </c>
      <c r="R13" s="64">
        <f>[5]คำนวณหน่วย!AJ13-'[6]คำนวณ (รวมแต่ละอาคาร)'!$AA$8</f>
        <v>2555.85</v>
      </c>
      <c r="S13" s="65">
        <f>R13*'[7]2564-บิลค่าไฟฟ้า'!AE$5</f>
        <v>9608.1681583139998</v>
      </c>
      <c r="T13" s="64">
        <f>[5]คำนวณหน่วย!AN13-'[6]คำนวณ (รวมแต่ละอาคาร)'!$AD$8</f>
        <v>2028.7199999999998</v>
      </c>
      <c r="U13" s="65">
        <f>T13*'[7]2564-บิลค่าไฟฟ้า'!AI$5</f>
        <v>7539.9925452215994</v>
      </c>
      <c r="V13" s="64">
        <f>[5]คำนวณหน่วย!AR13-'[6]คำนวณ (รวมแต่ละอาคาร)'!$AG$8</f>
        <v>1825.96</v>
      </c>
      <c r="W13" s="65">
        <f>V13*'[7]2564-บิลค่าไฟฟ้า'!AM$5</f>
        <v>6802.6376809608</v>
      </c>
      <c r="X13" s="64">
        <f>[5]คำนวณหน่วย!AV13-'[6]คำนวณ (รวมแต่ละอาคาร)'!$AJ$8</f>
        <v>2099.35</v>
      </c>
      <c r="Y13" s="65">
        <f>X13*'[7]2564-บิลค่าไฟฟ้า'!AQ$5</f>
        <v>7707.1169461934996</v>
      </c>
      <c r="Z13" s="64">
        <f>[5]คำนวณหน่วย!AZ13-'[6]คำนวณ (รวมแต่ละอาคาร)'!$AM$8</f>
        <v>5853.88</v>
      </c>
      <c r="AA13" s="65">
        <f>Z13*'[7]2564-บิลค่าไฟฟ้า'!AU$5</f>
        <v>21974.537621481202</v>
      </c>
      <c r="AB13" s="64">
        <f>[5]คำนวณหน่วย!BD13-'[6]คำนวณ (รวมแต่ละอาคาร)'!$AP$8</f>
        <v>6078.27</v>
      </c>
      <c r="AC13" s="65">
        <f>AB13*'[7]2564-บิลค่าไฟฟ้า'!AY$5</f>
        <v>21621.024428493602</v>
      </c>
      <c r="AD13" s="46"/>
      <c r="AE13" s="47"/>
    </row>
    <row r="14" spans="1:35" x14ac:dyDescent="0.55000000000000004">
      <c r="A14" s="58">
        <f>[5]คำนวณหน่วย!A14</f>
        <v>10</v>
      </c>
      <c r="B14" s="59" t="str">
        <f>[5]คำนวณหน่วย!B14</f>
        <v>สนามกีฬาอินทนิล (อัฒจัททร์ 2 หลัง)</v>
      </c>
      <c r="C14" s="58">
        <f>[5]คำนวณหน่วย!C14</f>
        <v>0</v>
      </c>
      <c r="D14" s="58">
        <f>[5]คำนวณหน่วย!D14</f>
        <v>80</v>
      </c>
      <c r="E14" s="60">
        <f>[5]คำนวณหน่วย!E14</f>
        <v>8279819</v>
      </c>
      <c r="F14" s="64">
        <f>[5]คำนวณหน่วย!L14-'[6]คำนวณ (รวมแต่ละอาคาร)'!$I$12</f>
        <v>1425.73</v>
      </c>
      <c r="G14" s="65">
        <f>F14*'[7]2564-บิลค่าไฟฟ้า'!G$5</f>
        <v>4936.7358631205998</v>
      </c>
      <c r="H14" s="64">
        <f>[5]คำนวณหน่วย!P14-'[6]คำนวณ (รวมแต่ละอาคาร)'!$L$12</f>
        <v>3017.37</v>
      </c>
      <c r="I14" s="65">
        <f>H14*'[7]2564-บิลค่าไฟฟ้า'!K$5</f>
        <v>10969.6241037819</v>
      </c>
      <c r="J14" s="64">
        <f>[5]คำนวณหน่วย!T14-'[6]คำนวณ (รวมแต่ละอาคาร)'!$O$12</f>
        <v>2732.34</v>
      </c>
      <c r="K14" s="65">
        <f>J14*'[7]2564-บิลค่าไฟฟ้า'!O$5</f>
        <v>10378.032505986601</v>
      </c>
      <c r="L14" s="64">
        <f>[5]คำนวณหน่วย!X14-'[6]คำนวณ (รวมแต่ละอาคาร)'!$R$12</f>
        <v>1326.9</v>
      </c>
      <c r="M14" s="65">
        <f>L14*'[7]2564-บิลค่าไฟฟ้า'!S$5</f>
        <v>4805.201571939001</v>
      </c>
      <c r="N14" s="64">
        <f>[5]คำนวณหน่วย!AB14-'[6]คำนวณ (รวมแต่ละอาคาร)'!$U$12</f>
        <v>887.6099999999999</v>
      </c>
      <c r="O14" s="65">
        <f>N14*'[7]2564-บิลค่าไฟฟ้า'!W$5</f>
        <v>3312.8151398045993</v>
      </c>
      <c r="P14" s="66">
        <f>[5]คำนวณหน่วย!AF14-'[6]คำนวณ (รวมแต่ละอาคาร)'!$X$12</f>
        <v>477.53</v>
      </c>
      <c r="Q14" s="65">
        <f>P14*'[7]2564-บิลค่าไฟฟ้า'!AA$5</f>
        <v>1821.4007900683998</v>
      </c>
      <c r="R14" s="64">
        <f>[5]คำนวณหน่วย!AJ14-'[6]คำนวณ (รวมแต่ละอาคาร)'!$AA$12</f>
        <v>524.02</v>
      </c>
      <c r="S14" s="65">
        <f>R14*'[7]2564-บิลค่าไฟฟ้า'!AE$5</f>
        <v>1969.9404418567999</v>
      </c>
      <c r="T14" s="64">
        <f>[5]คำนวณหน่วย!AN14-'[6]คำนวณ (รวมแต่ละอาคาร)'!$AD$12</f>
        <v>472.51</v>
      </c>
      <c r="U14" s="65">
        <f>T14*'[7]2564-บิลค่าไฟฟ้า'!AI$5</f>
        <v>1756.1427291803</v>
      </c>
      <c r="V14" s="64">
        <f>[5]คำนวณหน่วย!AR14-'[6]คำนวณ (รวมแต่ละอาคาร)'!$AG$12</f>
        <v>1494.6999999999998</v>
      </c>
      <c r="W14" s="65">
        <f>V14*'[7]2564-บิลค่าไฟฟ้า'!AM$5</f>
        <v>5568.5242512059995</v>
      </c>
      <c r="X14" s="64">
        <f>[5]คำนวณหน่วย!AV14-'[6]คำนวณ (รวมแต่ละอาคาร)'!$AJ$12</f>
        <v>2611.69</v>
      </c>
      <c r="Y14" s="65">
        <f>X14*'[7]2564-บิลค่าไฟฟ้า'!AQ$5</f>
        <v>9588.0154605969001</v>
      </c>
      <c r="Z14" s="64">
        <f>[5]คำนวณหน่วย!AZ14-'[6]คำนวณ (รวมแต่ละอาคาร)'!$AM$12</f>
        <v>726.31</v>
      </c>
      <c r="AA14" s="65">
        <f>Z14*'[7]2564-บิลค่าไฟฟ้า'!AU$5</f>
        <v>2726.4526126019</v>
      </c>
      <c r="AB14" s="64">
        <f>[5]คำนวณหน่วย!BD14-'[6]คำนวณ (รวมแต่ละอาคาร)'!$AP$12</f>
        <v>1061.3399999999999</v>
      </c>
      <c r="AC14" s="65">
        <f>AB14*'[7]2564-บิลค่าไฟฟ้า'!AY$5</f>
        <v>3775.2942970511999</v>
      </c>
      <c r="AD14" s="46"/>
      <c r="AE14" s="47"/>
    </row>
    <row r="15" spans="1:35" x14ac:dyDescent="0.55000000000000004">
      <c r="A15" s="40">
        <f>[5]คำนวณหน่วย!A15</f>
        <v>11</v>
      </c>
      <c r="B15" s="41" t="str">
        <f>[5]คำนวณหน่วย!B15</f>
        <v>โรงประปา 2</v>
      </c>
      <c r="C15" s="40">
        <f>[5]คำนวณหน่วย!C15</f>
        <v>0</v>
      </c>
      <c r="D15" s="40">
        <f>[5]คำนวณหน่วย!D15</f>
        <v>80</v>
      </c>
      <c r="E15" s="42">
        <f>[5]คำนวณหน่วย!E15</f>
        <v>9846196</v>
      </c>
      <c r="F15" s="43">
        <f>[5]คำนวณหน่วย!L15</f>
        <v>1520</v>
      </c>
      <c r="G15" s="44">
        <f>[5]คำนวณหน่วย!M15</f>
        <v>5259.2</v>
      </c>
      <c r="H15" s="43">
        <f>[5]คำนวณหน่วย!P15</f>
        <v>2080</v>
      </c>
      <c r="I15" s="44">
        <f>[5]คำนวณหน่วย!Q15</f>
        <v>7571.2</v>
      </c>
      <c r="J15" s="43">
        <f>[5]คำนวณหน่วย!T15</f>
        <v>2000</v>
      </c>
      <c r="K15" s="44">
        <f>[5]คำนวณหน่วย!U15</f>
        <v>7600</v>
      </c>
      <c r="L15" s="43">
        <f>[5]คำนวณหน่วย!X15</f>
        <v>1280</v>
      </c>
      <c r="M15" s="44">
        <f>[5]คำนวณหน่วย!Y15</f>
        <v>4633.6000000000004</v>
      </c>
      <c r="N15" s="43">
        <f>[5]คำนวณหน่วย!AB15</f>
        <v>1200</v>
      </c>
      <c r="O15" s="44">
        <f>[5]คำนวณหน่วย!AC15</f>
        <v>4476</v>
      </c>
      <c r="P15" s="45">
        <f>[5]คำนวณหน่วย!AF15</f>
        <v>960</v>
      </c>
      <c r="Q15" s="44">
        <f>[5]คำนวณหน่วย!AG15</f>
        <v>3657.6</v>
      </c>
      <c r="R15" s="43">
        <f>[5]คำนวณหน่วย!AJ15</f>
        <v>720</v>
      </c>
      <c r="S15" s="44">
        <f>[5]คำนวณหน่วย!AK15</f>
        <v>2707.2</v>
      </c>
      <c r="T15" s="43">
        <f>[5]คำนวณหน่วย!AN15</f>
        <v>640</v>
      </c>
      <c r="U15" s="44">
        <f>[5]คำนวณหน่วย!AO15</f>
        <v>2380.8000000000002</v>
      </c>
      <c r="V15" s="43">
        <f>[5]คำนวณหน่วย!AR15</f>
        <v>560</v>
      </c>
      <c r="W15" s="44">
        <f>[5]คำนวณหน่วย!AS15</f>
        <v>2088.8000000000002</v>
      </c>
      <c r="X15" s="43">
        <f>[5]คำนวณหน่วย!AV15</f>
        <v>560</v>
      </c>
      <c r="Y15" s="44">
        <f>[5]คำนวณหน่วย!AW15</f>
        <v>2055.1999999999998</v>
      </c>
      <c r="Z15" s="43">
        <f>[5]คำนวณหน่วย!AZ15</f>
        <v>800</v>
      </c>
      <c r="AA15" s="44">
        <f>[5]คำนวณหน่วย!BA15</f>
        <v>3000</v>
      </c>
      <c r="AB15" s="43">
        <f>[5]คำนวณหน่วย!BD15</f>
        <v>960</v>
      </c>
      <c r="AC15" s="44">
        <f>[5]คำนวณหน่วย!BE15</f>
        <v>3417.6</v>
      </c>
      <c r="AD15" s="46"/>
      <c r="AE15" s="47"/>
    </row>
    <row r="16" spans="1:35" s="57" customFormat="1" x14ac:dyDescent="0.55000000000000004">
      <c r="A16" s="48">
        <f>[5]คำนวณหน่วย!A16</f>
        <v>12</v>
      </c>
      <c r="B16" s="49" t="str">
        <f>[5]คำนวณหน่วย!B16</f>
        <v>อาคารเรือนธรรม</v>
      </c>
      <c r="C16" s="48">
        <f>[5]คำนวณหน่วย!C16</f>
        <v>0</v>
      </c>
      <c r="D16" s="48">
        <f>[5]คำนวณหน่วย!D16</f>
        <v>1</v>
      </c>
      <c r="E16" s="50">
        <f>[5]คำนวณหน่วย!E16</f>
        <v>9100349</v>
      </c>
      <c r="F16" s="51">
        <f>[5]คำนวณหน่วย!L16</f>
        <v>206</v>
      </c>
      <c r="G16" s="52">
        <f>[5]คำนวณหน่วย!M16</f>
        <v>712.76</v>
      </c>
      <c r="H16" s="51">
        <f>[5]คำนวณหน่วย!P16</f>
        <v>183</v>
      </c>
      <c r="I16" s="52">
        <f>[5]คำนวณหน่วย!Q16</f>
        <v>666.12</v>
      </c>
      <c r="J16" s="51">
        <f>[5]คำนวณหน่วย!T16</f>
        <v>64</v>
      </c>
      <c r="K16" s="52">
        <f>[5]คำนวณหน่วย!U16</f>
        <v>243.2</v>
      </c>
      <c r="L16" s="51">
        <f>[5]คำนวณหน่วย!X16</f>
        <v>146</v>
      </c>
      <c r="M16" s="52">
        <f>[5]คำนวณหน่วย!Y16</f>
        <v>528.52</v>
      </c>
      <c r="N16" s="51">
        <f>[5]คำนวณหน่วย!AB16</f>
        <v>126</v>
      </c>
      <c r="O16" s="52">
        <f>[5]คำนวณหน่วย!AC16</f>
        <v>469.98</v>
      </c>
      <c r="P16" s="53">
        <f>[5]คำนวณหน่วย!AF16</f>
        <v>5</v>
      </c>
      <c r="Q16" s="52">
        <f>[5]คำนวณหน่วย!AG16</f>
        <v>19.05</v>
      </c>
      <c r="R16" s="51">
        <f>[5]คำนวณหน่วย!AJ16</f>
        <v>0</v>
      </c>
      <c r="S16" s="52">
        <f>[5]คำนวณหน่วย!AK16</f>
        <v>0</v>
      </c>
      <c r="T16" s="51">
        <f>[5]คำนวณหน่วย!AN16</f>
        <v>1</v>
      </c>
      <c r="U16" s="52">
        <f>[5]คำนวณหน่วย!AO16</f>
        <v>3.72</v>
      </c>
      <c r="V16" s="51">
        <f>[5]คำนวณหน่วย!AR16</f>
        <v>70</v>
      </c>
      <c r="W16" s="52">
        <f>[5]คำนวณหน่วย!AS16</f>
        <v>261.10000000000002</v>
      </c>
      <c r="X16" s="51">
        <f>[5]คำนวณหน่วย!AV16</f>
        <v>19</v>
      </c>
      <c r="Y16" s="52">
        <f>[5]คำนวณหน่วย!AW16</f>
        <v>69.73</v>
      </c>
      <c r="Z16" s="51">
        <f>[5]คำนวณหน่วย!AZ16</f>
        <v>35</v>
      </c>
      <c r="AA16" s="52">
        <f>[5]คำนวณหน่วย!BA16</f>
        <v>131.25</v>
      </c>
      <c r="AB16" s="51">
        <f>[5]คำนวณหน่วย!BD16</f>
        <v>118</v>
      </c>
      <c r="AC16" s="52">
        <f>[5]คำนวณหน่วย!BE16</f>
        <v>420.08</v>
      </c>
      <c r="AD16" s="54"/>
      <c r="AE16" s="55"/>
      <c r="AF16" s="56"/>
    </row>
    <row r="17" spans="1:35" x14ac:dyDescent="0.55000000000000004">
      <c r="A17" s="40">
        <f>[5]คำนวณหน่วย!A17</f>
        <v>13</v>
      </c>
      <c r="B17" s="41" t="str">
        <f>[5]คำนวณหน่วย!B17</f>
        <v>อาคารพิพิธภัณฑ์เกษตรไทย</v>
      </c>
      <c r="C17" s="40">
        <f>[5]คำนวณหน่วย!C17</f>
        <v>0</v>
      </c>
      <c r="D17" s="40">
        <f>[5]คำนวณหน่วย!D17</f>
        <v>1</v>
      </c>
      <c r="E17" s="42">
        <f>[5]คำนวณหน่วย!E17</f>
        <v>8011304</v>
      </c>
      <c r="F17" s="43">
        <f>[5]คำนวณหน่วย!L17</f>
        <v>169</v>
      </c>
      <c r="G17" s="44">
        <f>[5]คำนวณหน่วย!M17</f>
        <v>584.74</v>
      </c>
      <c r="H17" s="43">
        <f>[5]คำนวณหน่วย!P17</f>
        <v>321</v>
      </c>
      <c r="I17" s="44">
        <f>[5]คำนวณหน่วย!Q17</f>
        <v>1168.44</v>
      </c>
      <c r="J17" s="43">
        <f>[5]คำนวณหน่วย!T17</f>
        <v>249</v>
      </c>
      <c r="K17" s="44">
        <f>[5]คำนวณหน่วย!U17</f>
        <v>946.19999999999993</v>
      </c>
      <c r="L17" s="43">
        <f>[5]คำนวณหน่วย!X17</f>
        <v>189</v>
      </c>
      <c r="M17" s="44">
        <f>[5]คำนวณหน่วย!Y17</f>
        <v>684.18000000000006</v>
      </c>
      <c r="N17" s="43">
        <f>[5]คำนวณหน่วย!AB17</f>
        <v>148</v>
      </c>
      <c r="O17" s="44">
        <f>[5]คำนวณหน่วย!AC17</f>
        <v>552.04</v>
      </c>
      <c r="P17" s="45">
        <f>[5]คำนวณหน่วย!AF17</f>
        <v>211</v>
      </c>
      <c r="Q17" s="44">
        <f>[5]คำนวณหน่วย!AG17</f>
        <v>803.91</v>
      </c>
      <c r="R17" s="43">
        <f>[5]คำนวณหน่วย!AJ17</f>
        <v>123</v>
      </c>
      <c r="S17" s="44">
        <f>[5]คำนวณหน่วย!AK17</f>
        <v>462.47999999999996</v>
      </c>
      <c r="T17" s="43">
        <f>[5]คำนวณหน่วย!AN17</f>
        <v>80</v>
      </c>
      <c r="U17" s="44">
        <f>[5]คำนวณหน่วย!AO17</f>
        <v>297.60000000000002</v>
      </c>
      <c r="V17" s="43">
        <f>[5]คำนวณหน่วย!AR17</f>
        <v>151</v>
      </c>
      <c r="W17" s="44">
        <f>[5]คำนวณหน่วย!AS17</f>
        <v>563.23</v>
      </c>
      <c r="X17" s="43">
        <f>[5]คำนวณหน่วย!AV17</f>
        <v>114</v>
      </c>
      <c r="Y17" s="44">
        <f>[5]คำนวณหน่วย!AW17</f>
        <v>418.38</v>
      </c>
      <c r="Z17" s="43">
        <f>[5]คำนวณหน่วย!AZ17</f>
        <v>255</v>
      </c>
      <c r="AA17" s="44">
        <f>[5]คำนวณหน่วย!BA17</f>
        <v>956.25</v>
      </c>
      <c r="AB17" s="43">
        <f>[5]คำนวณหน่วย!BD17</f>
        <v>215</v>
      </c>
      <c r="AC17" s="44">
        <f>[5]คำนวณหน่วย!BE17</f>
        <v>765.4</v>
      </c>
      <c r="AD17" s="46"/>
      <c r="AE17" s="47"/>
    </row>
    <row r="18" spans="1:35" x14ac:dyDescent="0.55000000000000004">
      <c r="A18" s="58">
        <f>[5]คำนวณหน่วย!A18</f>
        <v>14</v>
      </c>
      <c r="B18" s="59" t="str">
        <f>[5]คำนวณหน่วย!B18</f>
        <v>อาคารเรียนรวมแม่โจ้  70  ปี</v>
      </c>
      <c r="C18" s="58">
        <f>[5]คำนวณหน่วย!C18</f>
        <v>0</v>
      </c>
      <c r="D18" s="58">
        <f>[5]คำนวณหน่วย!D18</f>
        <v>200</v>
      </c>
      <c r="E18" s="60">
        <f>[5]คำนวณหน่วย!E18</f>
        <v>27425</v>
      </c>
      <c r="F18" s="64">
        <f>[5]คำนวณหน่วย!L18-'[6]คำนวณ (รวมแต่ละอาคาร)'!$I$20</f>
        <v>10431.1</v>
      </c>
      <c r="G18" s="65">
        <f>F18*'[7]2564-บิลค่าไฟฟ้า'!G$5</f>
        <v>36118.750017042003</v>
      </c>
      <c r="H18" s="64">
        <f>[5]คำนวณหน่วย!P18-'[6]คำนวณ (รวมแต่ละอาคาร)'!$L$20</f>
        <v>23489.58</v>
      </c>
      <c r="I18" s="65">
        <f>H18*'[7]2564-บิลค่าไฟฟ้า'!K$5</f>
        <v>85396.177119714601</v>
      </c>
      <c r="J18" s="64">
        <f>[5]คำนวณหน่วย!T18-'[6]คำนวณ (รวมแต่ละอาคาร)'!$O$20</f>
        <v>31555.980000000003</v>
      </c>
      <c r="K18" s="65">
        <f>J18*'[7]2564-บิลค่าไฟฟ้า'!O$5</f>
        <v>119856.60137401021</v>
      </c>
      <c r="L18" s="64">
        <f>[5]คำนวณหน่วย!X18-'[6]คำนวณ (รวมแต่ละอาคาร)'!$R$20</f>
        <v>11343.23</v>
      </c>
      <c r="M18" s="65">
        <f>L18*'[7]2564-บิลค่าไฟฟ้า'!S$5</f>
        <v>41078.0817144213</v>
      </c>
      <c r="N18" s="64">
        <f>[5]คำนวณหน่วย!AB18-'[6]คำนวณ (รวมแต่ละอาคาร)'!$U$20</f>
        <v>12662.23</v>
      </c>
      <c r="O18" s="65">
        <f>N18*'[7]2564-บิลค่าไฟฟ้า'!W$5</f>
        <v>47259.074647297799</v>
      </c>
      <c r="P18" s="66">
        <f>[5]คำนวณหน่วย!AF18-'[6]คำนวณ (รวมแต่ละอาคาร)'!$X$20</f>
        <v>13848.71</v>
      </c>
      <c r="Q18" s="65">
        <f>P18*'[7]2564-บิลค่าไฟฟ้า'!AA$5</f>
        <v>52821.919744158797</v>
      </c>
      <c r="R18" s="64">
        <f>[5]คำนวณหน่วย!AJ18-'[6]คำนวณ (รวมแต่ละอาคาร)'!$AA$20</f>
        <v>12937.82</v>
      </c>
      <c r="S18" s="65">
        <f>R18*'[7]2564-บิลค่าไฟฟ้า'!AE$5</f>
        <v>48636.950588648797</v>
      </c>
      <c r="T18" s="64">
        <f>[5]คำนวณหน่วย!AN18-'[6]คำนวณ (รวมแต่ละอาคาร)'!$AD$20</f>
        <v>11066.88</v>
      </c>
      <c r="U18" s="65">
        <f>T18*'[7]2564-บิลค่าไฟฟ้า'!AI$5</f>
        <v>41131.448745446396</v>
      </c>
      <c r="V18" s="64">
        <f>[5]คำนวณหน่วย!AR18-'[6]คำนวณ (รวมแต่ละอาคาร)'!$AG$20</f>
        <v>10431.43</v>
      </c>
      <c r="W18" s="65">
        <f>V18*'[7]2564-บิลค่าไฟฟ้า'!AM$5</f>
        <v>38862.427864961399</v>
      </c>
      <c r="X18" s="64">
        <f>[5]คำนวณหน่วย!AV18-'[6]คำนวณ (รวมแต่ละอาคาร)'!$AJ$20</f>
        <v>10470.41</v>
      </c>
      <c r="Y18" s="65">
        <f>X18*'[7]2564-บิลค่าไฟฟ้า'!AQ$5</f>
        <v>38438.885533424102</v>
      </c>
      <c r="Z18" s="64">
        <f>[5]คำนวณหน่วย!AZ18-'[6]คำนวณ (รวมแต่ละอาคาร)'!$AM$20</f>
        <v>11344.2</v>
      </c>
      <c r="AA18" s="65">
        <f>Z18*'[7]2564-บิลค่าไฟฟ้า'!AU$5</f>
        <v>42584.328630858006</v>
      </c>
      <c r="AB18" s="64">
        <f>[5]คำนวณหน่วย!BD18-'[6]คำนวณ (รวมแต่ละอาคาร)'!$AP$20</f>
        <v>9941.74</v>
      </c>
      <c r="AC18" s="65">
        <f>AB18*'[7]2564-บิลค่าไฟฟ้า'!AY$5</f>
        <v>35363.7800561232</v>
      </c>
      <c r="AD18" s="46"/>
      <c r="AE18" s="47"/>
    </row>
    <row r="19" spans="1:35" x14ac:dyDescent="0.55000000000000004">
      <c r="A19" s="58">
        <f>[5]คำนวณหน่วย!A19</f>
        <v>15</v>
      </c>
      <c r="B19" s="59" t="str">
        <f>[5]คำนวณหน่วย!B19</f>
        <v>อาคารเฉลิมพระเกียรติสมเด็จพระเทพรัตนราชสุดา</v>
      </c>
      <c r="C19" s="58">
        <f>[5]คำนวณหน่วย!C19</f>
        <v>0</v>
      </c>
      <c r="D19" s="58">
        <f>[5]คำนวณหน่วย!D19</f>
        <v>600</v>
      </c>
      <c r="E19" s="60">
        <f>[5]คำนวณหน่วย!E19</f>
        <v>8662045</v>
      </c>
      <c r="F19" s="61">
        <f>[5]คำนวณหน่วย!L19</f>
        <v>22868.27</v>
      </c>
      <c r="G19" s="62">
        <f>[5]คำนวณหน่วย!M19</f>
        <v>79124.214200000002</v>
      </c>
      <c r="H19" s="61">
        <f>[5]คำนวณหน่วย!P19</f>
        <v>25946.87</v>
      </c>
      <c r="I19" s="62">
        <f>[5]คำนวณหน่วย!Q19</f>
        <v>94446.606799999994</v>
      </c>
      <c r="J19" s="61">
        <f>[5]คำนวณหน่วย!T19</f>
        <v>34266.99</v>
      </c>
      <c r="K19" s="62">
        <f>[5]คำนวณหน่วย!U19</f>
        <v>130214.56199999999</v>
      </c>
      <c r="L19" s="61">
        <f>[5]คำนวณหน่วย!X19</f>
        <v>31276.83</v>
      </c>
      <c r="M19" s="62">
        <f>[5]คำนวณหน่วย!Y19</f>
        <v>113222.12460000001</v>
      </c>
      <c r="N19" s="61">
        <f>[5]คำนวณหน่วย!AB19</f>
        <v>43966.25</v>
      </c>
      <c r="O19" s="62">
        <f>[5]คำนวณหน่วย!AC19</f>
        <v>163994.11249999999</v>
      </c>
      <c r="P19" s="63">
        <f>[5]คำนวณหน่วย!AF19</f>
        <v>42497.54</v>
      </c>
      <c r="Q19" s="62">
        <f>[5]คำนวณหน่วย!AG19</f>
        <v>161915.6274</v>
      </c>
      <c r="R19" s="61">
        <f>[5]คำนวณหน่วย!AJ19</f>
        <v>36377.39</v>
      </c>
      <c r="S19" s="62">
        <f>[5]คำนวณหน่วย!AK19</f>
        <v>136778.98639999999</v>
      </c>
      <c r="T19" s="61">
        <f>[5]คำนวณหน่วย!AN19</f>
        <v>39220.22</v>
      </c>
      <c r="U19" s="62">
        <f>[5]คำนวณหน่วย!AO19</f>
        <v>145899.21840000001</v>
      </c>
      <c r="V19" s="61">
        <f>[5]คำนวณหน่วย!AR19</f>
        <v>38489.620000000003</v>
      </c>
      <c r="W19" s="62">
        <f>[5]คำนวณหน่วย!AS19</f>
        <v>143566.28260000001</v>
      </c>
      <c r="X19" s="61">
        <f>[5]คำนวณหน่วย!AV19</f>
        <v>30948.560000000001</v>
      </c>
      <c r="Y19" s="62">
        <f>[5]คำนวณหน่วย!AW19</f>
        <v>113581.21520000001</v>
      </c>
      <c r="Z19" s="61">
        <f>[5]คำนวณหน่วย!AZ19</f>
        <v>32386.35</v>
      </c>
      <c r="AA19" s="62">
        <f>[5]คำนวณหน่วย!BA19</f>
        <v>121448.8125</v>
      </c>
      <c r="AB19" s="61">
        <f>[5]คำนวณหน่วย!BD19</f>
        <v>23736.03</v>
      </c>
      <c r="AC19" s="62">
        <f>[5]คำนวณหน่วย!BE19</f>
        <v>84500.266799999998</v>
      </c>
      <c r="AD19" s="46"/>
      <c r="AE19" s="47"/>
    </row>
    <row r="20" spans="1:35" x14ac:dyDescent="0.55000000000000004">
      <c r="A20" s="40">
        <f>[5]คำนวณหน่วย!A20</f>
        <v>16</v>
      </c>
      <c r="B20" s="41" t="str">
        <f>[5]คำนวณหน่วย!B20</f>
        <v>อาคารเรือนกระจก</v>
      </c>
      <c r="C20" s="40">
        <f>[5]คำนวณหน่วย!C20</f>
        <v>0</v>
      </c>
      <c r="D20" s="40">
        <f>[5]คำนวณหน่วย!D20</f>
        <v>1</v>
      </c>
      <c r="E20" s="42">
        <f>[5]คำนวณหน่วย!E20</f>
        <v>9841446</v>
      </c>
      <c r="F20" s="43" t="str">
        <f>[5]คำนวณหน่วย!L20</f>
        <v>ชำรุด</v>
      </c>
      <c r="G20" s="44" t="str">
        <f>[5]คำนวณหน่วย!M20</f>
        <v>ชำรุด</v>
      </c>
      <c r="H20" s="43" t="str">
        <f>[5]คำนวณหน่วย!P20</f>
        <v>ชำรุด</v>
      </c>
      <c r="I20" s="44" t="str">
        <f>[5]คำนวณหน่วย!Q20</f>
        <v>ชำรุด</v>
      </c>
      <c r="J20" s="43" t="str">
        <f>[5]คำนวณหน่วย!T20</f>
        <v>ชำรุด</v>
      </c>
      <c r="K20" s="44" t="str">
        <f>[5]คำนวณหน่วย!U20</f>
        <v>ชำรุด</v>
      </c>
      <c r="L20" s="43" t="str">
        <f>[5]คำนวณหน่วย!X20</f>
        <v>ชำรุด</v>
      </c>
      <c r="M20" s="44" t="str">
        <f>[5]คำนวณหน่วย!Y20</f>
        <v>ชำรุด</v>
      </c>
      <c r="N20" s="43">
        <f>[5]คำนวณหน่วย!AB20</f>
        <v>0.60000000000002274</v>
      </c>
      <c r="O20" s="44">
        <f>[5]คำนวณหน่วย!AC20</f>
        <v>2.2380000000000848</v>
      </c>
      <c r="P20" s="45">
        <f>[5]คำนวณหน่วย!AF20</f>
        <v>0</v>
      </c>
      <c r="Q20" s="44">
        <f>[5]คำนวณหน่วย!AG20</f>
        <v>0</v>
      </c>
      <c r="R20" s="43">
        <f>[5]คำนวณหน่วย!AJ20</f>
        <v>1</v>
      </c>
      <c r="S20" s="44">
        <f>[5]คำนวณหน่วย!AK20</f>
        <v>3.76</v>
      </c>
      <c r="T20" s="43">
        <f>[5]คำนวณหน่วย!AN20</f>
        <v>2</v>
      </c>
      <c r="U20" s="44">
        <f>[5]คำนวณหน่วย!AO20</f>
        <v>7.44</v>
      </c>
      <c r="V20" s="43">
        <f>[5]คำนวณหน่วย!AR20</f>
        <v>2</v>
      </c>
      <c r="W20" s="44">
        <f>[5]คำนวณหน่วย!AS20</f>
        <v>7.46</v>
      </c>
      <c r="X20" s="43">
        <f>[5]คำนวณหน่วย!AV20</f>
        <v>1</v>
      </c>
      <c r="Y20" s="44">
        <f>[5]คำนวณหน่วย!AW20</f>
        <v>3.67</v>
      </c>
      <c r="Z20" s="43">
        <f>[5]คำนวณหน่วย!AZ20</f>
        <v>2</v>
      </c>
      <c r="AA20" s="44">
        <f>[5]คำนวณหน่วย!BA20</f>
        <v>7.5</v>
      </c>
      <c r="AB20" s="43">
        <f>[5]คำนวณหน่วย!BD20</f>
        <v>2.3999999999999773</v>
      </c>
      <c r="AC20" s="44">
        <f>[5]คำนวณหน่วย!BE20</f>
        <v>8.5439999999999188</v>
      </c>
      <c r="AD20" s="46"/>
      <c r="AE20" s="47"/>
    </row>
    <row r="21" spans="1:35" x14ac:dyDescent="0.55000000000000004">
      <c r="A21" s="40">
        <f>[5]คำนวณหน่วย!A21</f>
        <v>17</v>
      </c>
      <c r="B21" s="41" t="str">
        <f>[5]คำนวณหน่วย!B21</f>
        <v>อาคาร 80 ปี</v>
      </c>
      <c r="C21" s="40" t="str">
        <f>[5]คำนวณหน่วย!C21</f>
        <v>MWh</v>
      </c>
      <c r="D21" s="40">
        <f>[5]คำนวณหน่วย!D21</f>
        <v>1000</v>
      </c>
      <c r="E21" s="42" t="str">
        <f>[5]คำนวณหน่วย!E21</f>
        <v>Digital</v>
      </c>
      <c r="F21" s="64">
        <f>[5]คำนวณหน่วย!L21-'[6]คำนวณ (รวมแต่ละอาคาร)'!$I$22</f>
        <v>5678.0000000000682</v>
      </c>
      <c r="G21" s="65">
        <f>F21*'[7]2564-บิลค่าไฟฟ้า'!G$5</f>
        <v>19660.655405160236</v>
      </c>
      <c r="H21" s="64">
        <f>[5]คำนวณหน่วย!P21-'[6]คำนวณ (รวมแต่ละอาคาร)'!$L$22</f>
        <v>11624.999999999936</v>
      </c>
      <c r="I21" s="65">
        <f>H21*'[7]2564-บิลค่าไฟฟ้า'!K$5</f>
        <v>42262.59298874977</v>
      </c>
      <c r="J21" s="64">
        <f>[5]คำนวณหน่วย!T21-'[6]คำนวณ (รวมแต่ละอาคาร)'!$O$22</f>
        <v>15257.000000000022</v>
      </c>
      <c r="K21" s="65">
        <f>J21*'[7]2564-บิลค่าไฟฟ้า'!O$5</f>
        <v>57949.46527293008</v>
      </c>
      <c r="L21" s="64">
        <f>[5]คำนวณหน่วย!X21-'[6]คำนวณ (รวมแต่ละอาคาร)'!$R$22</f>
        <v>7904.9999999999727</v>
      </c>
      <c r="M21" s="65">
        <f>L21*'[7]2564-บิลค่าไฟฟ้า'!S$5</f>
        <v>28626.963920549904</v>
      </c>
      <c r="N21" s="64">
        <f>[5]คำนวณหน่วย!AB21-'[6]คำนวณ (รวมแต่ละอาคาร)'!$U$22</f>
        <v>6441.0000000000455</v>
      </c>
      <c r="O21" s="65">
        <f>N21*'[7]2564-บิลค่าไฟฟ้า'!W$5</f>
        <v>24039.659665260169</v>
      </c>
      <c r="P21" s="66">
        <f>[5]คำนวณหน่วย!AF21-'[6]คำนวณ (รวมแต่ละอาคาร)'!$X$22</f>
        <v>7509.9999999999909</v>
      </c>
      <c r="Q21" s="65">
        <f>P21*'[7]2564-บิลค่าไฟฟ้า'!AA$5</f>
        <v>28644.734222799965</v>
      </c>
      <c r="R21" s="64">
        <f>[5]คำนวณหน่วย!AJ21-'[6]คำนวณ (รวมแต่ละอาคาร)'!$AA$22</f>
        <v>6614.0000000000409</v>
      </c>
      <c r="S21" s="65">
        <f>R21*'[7]2564-บิลค่าไฟฟ้า'!AE$5</f>
        <v>24863.909931760154</v>
      </c>
      <c r="T21" s="64">
        <f>[5]คำนวณหน่วย!AN21-'[6]คำนวณ (รวมแต่ละอาคาร)'!$AD$22</f>
        <v>4451.9999999999318</v>
      </c>
      <c r="U21" s="65">
        <f>T21*'[7]2564-บิลค่าไฟฟ้า'!AI$5</f>
        <v>16546.416859559748</v>
      </c>
      <c r="V21" s="64">
        <f>[5]คำนวณหน่วย!AR21-'[6]คำนวณ (รวมแต่ละอาคาร)'!$AG$22</f>
        <v>7459.0000000000909</v>
      </c>
      <c r="W21" s="65">
        <f>V21*'[7]2564-บิลค่าไฟฟ้า'!AM$5</f>
        <v>27788.601317820339</v>
      </c>
      <c r="X21" s="64">
        <f>[5]คำนวณหน่วย!AV21-'[6]คำนวณ (รวมแต่ละอาคาร)'!$AJ$22</f>
        <v>7265.9999999999363</v>
      </c>
      <c r="Y21" s="65">
        <f>X21*'[7]2564-บิลค่าไฟฟ้า'!AQ$5</f>
        <v>26674.881144659765</v>
      </c>
      <c r="Z21" s="64">
        <f>[5]คำนวณหน่วย!AZ21-'[6]คำนวณ (รวมแต่ละอาคาร)'!$AM$22</f>
        <v>6816.9999999999682</v>
      </c>
      <c r="AA21" s="65">
        <f>Z21*'[7]2564-บิลค่าไฟฟ้า'!AU$5</f>
        <v>25589.937437329882</v>
      </c>
      <c r="AB21" s="64">
        <f>[5]คำนวณหน่วย!BD21-'[6]คำนวณ (รวมแต่ละอาคาร)'!$AP$22</f>
        <v>9690.0000000000691</v>
      </c>
      <c r="AC21" s="65">
        <f>AB21*'[7]2564-บิลค่าไฟฟ้า'!AY$5</f>
        <v>34468.315279200244</v>
      </c>
      <c r="AD21" s="46"/>
      <c r="AE21" s="47"/>
    </row>
    <row r="22" spans="1:35" x14ac:dyDescent="0.55000000000000004">
      <c r="A22" s="40">
        <f>[5]คำนวณหน่วย!A22</f>
        <v>18</v>
      </c>
      <c r="B22" s="41" t="str">
        <f>[5]คำนวณหน่วย!B22</f>
        <v>อาคารเกษตรทฤษฎีใหม่</v>
      </c>
      <c r="C22" s="40">
        <f>[5]คำนวณหน่วย!C22</f>
        <v>0</v>
      </c>
      <c r="D22" s="40">
        <f>[5]คำนวณหน่วย!D22</f>
        <v>1</v>
      </c>
      <c r="E22" s="42">
        <f>[5]คำนวณหน่วย!E22</f>
        <v>8673816</v>
      </c>
      <c r="F22" s="43">
        <f>[5]คำนวณหน่วย!L22</f>
        <v>181</v>
      </c>
      <c r="G22" s="44">
        <f>[5]คำนวณหน่วย!M22</f>
        <v>626.26</v>
      </c>
      <c r="H22" s="43">
        <f>[5]คำนวณหน่วย!P22</f>
        <v>168</v>
      </c>
      <c r="I22" s="44">
        <f>[5]คำนวณหน่วย!Q22</f>
        <v>611.52</v>
      </c>
      <c r="J22" s="43">
        <f>[5]คำนวณหน่วย!T22</f>
        <v>196</v>
      </c>
      <c r="K22" s="44">
        <f>[5]คำนวณหน่วย!U22</f>
        <v>744.8</v>
      </c>
      <c r="L22" s="43">
        <f>[5]คำนวณหน่วย!X22</f>
        <v>238</v>
      </c>
      <c r="M22" s="44">
        <f>[5]คำนวณหน่วย!Y22</f>
        <v>861.56000000000006</v>
      </c>
      <c r="N22" s="43">
        <f>[5]คำนวณหน่วย!AB22</f>
        <v>181</v>
      </c>
      <c r="O22" s="44">
        <f>[5]คำนวณหน่วย!AC22</f>
        <v>675.13</v>
      </c>
      <c r="P22" s="45">
        <f>[5]คำนวณหน่วย!AF22</f>
        <v>190</v>
      </c>
      <c r="Q22" s="44">
        <f>[5]คำนวณหน่วย!AG22</f>
        <v>723.9</v>
      </c>
      <c r="R22" s="43">
        <f>[5]คำนวณหน่วย!AJ22</f>
        <v>252</v>
      </c>
      <c r="S22" s="44">
        <f>[5]คำนวณหน่วย!AK22</f>
        <v>947.52</v>
      </c>
      <c r="T22" s="43">
        <f>[5]คำนวณหน่วย!AN22</f>
        <v>192</v>
      </c>
      <c r="U22" s="44">
        <f>[5]คำนวณหน่วย!AO22</f>
        <v>714.24</v>
      </c>
      <c r="V22" s="43">
        <f>[5]คำนวณหน่วย!AR22</f>
        <v>169</v>
      </c>
      <c r="W22" s="44">
        <f>[5]คำนวณหน่วย!AS22</f>
        <v>630.37</v>
      </c>
      <c r="X22" s="43">
        <f>[5]คำนวณหน่วย!AV22</f>
        <v>170</v>
      </c>
      <c r="Y22" s="44">
        <f>[5]คำนวณหน่วย!AW22</f>
        <v>623.9</v>
      </c>
      <c r="Z22" s="43">
        <f>[5]คำนวณหน่วย!AZ22</f>
        <v>196</v>
      </c>
      <c r="AA22" s="44">
        <f>[5]คำนวณหน่วย!BA22</f>
        <v>735</v>
      </c>
      <c r="AB22" s="43">
        <f>[5]คำนวณหน่วย!BD22</f>
        <v>185</v>
      </c>
      <c r="AC22" s="44">
        <f>[5]คำนวณหน่วย!BE22</f>
        <v>658.6</v>
      </c>
      <c r="AD22" s="46"/>
      <c r="AE22" s="47"/>
    </row>
    <row r="23" spans="1:35" x14ac:dyDescent="0.55000000000000004">
      <c r="A23" s="40">
        <f>[5]คำนวณหน่วย!A23</f>
        <v>19</v>
      </c>
      <c r="B23" s="41" t="str">
        <f>[5]คำนวณหน่วย!B23</f>
        <v>อาคารโรงสูบน้ำแรงดันต่ำ</v>
      </c>
      <c r="C23" s="40">
        <f>[5]คำนวณหน่วย!C23</f>
        <v>0</v>
      </c>
      <c r="D23" s="40">
        <f>[5]คำนวณหน่วย!D23</f>
        <v>1</v>
      </c>
      <c r="E23" s="42">
        <f>[5]คำนวณหน่วย!E23</f>
        <v>8673823</v>
      </c>
      <c r="F23" s="43">
        <f>[5]คำนวณหน่วย!L23</f>
        <v>4771</v>
      </c>
      <c r="G23" s="44">
        <f>[5]คำนวณหน่วย!M23</f>
        <v>16507.66</v>
      </c>
      <c r="H23" s="43">
        <f>[5]คำนวณหน่วย!P23</f>
        <v>5644</v>
      </c>
      <c r="I23" s="44">
        <f>[5]คำนวณหน่วย!Q23</f>
        <v>20544.16</v>
      </c>
      <c r="J23" s="43">
        <f>[5]คำนวณหน่วย!T23</f>
        <v>5381</v>
      </c>
      <c r="K23" s="44">
        <f>[5]คำนวณหน่วย!U23</f>
        <v>20447.8</v>
      </c>
      <c r="L23" s="43">
        <f>[5]คำนวณหน่วย!X23</f>
        <v>4319</v>
      </c>
      <c r="M23" s="44">
        <f>[5]คำนวณหน่วย!Y23</f>
        <v>15634.78</v>
      </c>
      <c r="N23" s="43">
        <f>[5]คำนวณหน่วย!AB23</f>
        <v>3422</v>
      </c>
      <c r="O23" s="44">
        <f>[5]คำนวณหน่วย!AC23</f>
        <v>12764.06</v>
      </c>
      <c r="P23" s="45">
        <f>[5]คำนวณหน่วย!AF23</f>
        <v>3245</v>
      </c>
      <c r="Q23" s="44">
        <f>[5]คำนวณหน่วย!AG23</f>
        <v>12363.45</v>
      </c>
      <c r="R23" s="43">
        <f>[5]คำนวณหน่วย!AJ23</f>
        <v>5066</v>
      </c>
      <c r="S23" s="44">
        <f>[5]คำนวณหน่วย!AK23</f>
        <v>19048.16</v>
      </c>
      <c r="T23" s="43">
        <f>[5]คำนวณหน่วย!AN23</f>
        <v>3766</v>
      </c>
      <c r="U23" s="44">
        <f>[5]คำนวณหน่วย!AO23</f>
        <v>14009.52</v>
      </c>
      <c r="V23" s="43">
        <f>[5]คำนวณหน่วย!AR23</f>
        <v>3145</v>
      </c>
      <c r="W23" s="44">
        <f>[5]คำนวณหน่วย!AS23</f>
        <v>11730.85</v>
      </c>
      <c r="X23" s="43">
        <f>[5]คำนวณหน่วย!AV23</f>
        <v>3165</v>
      </c>
      <c r="Y23" s="44">
        <f>[5]คำนวณหน่วย!AW23</f>
        <v>11615.55</v>
      </c>
      <c r="Z23" s="43">
        <f>[5]คำนวณหน่วย!AZ23</f>
        <v>3188</v>
      </c>
      <c r="AA23" s="44">
        <f>[5]คำนวณหน่วย!BA23</f>
        <v>11955</v>
      </c>
      <c r="AB23" s="43">
        <f>[5]คำนวณหน่วย!BD23</f>
        <v>3746</v>
      </c>
      <c r="AC23" s="44">
        <f>[5]คำนวณหน่วย!BE23</f>
        <v>13335.76</v>
      </c>
      <c r="AD23" s="46"/>
      <c r="AE23" s="47"/>
    </row>
    <row r="24" spans="1:35" x14ac:dyDescent="0.55000000000000004">
      <c r="A24" s="58">
        <f>[5]คำนวณหน่วย!A24</f>
        <v>20</v>
      </c>
      <c r="B24" s="59" t="str">
        <f>[5]คำนวณหน่วย!B24</f>
        <v>อาคารโรงสูบน้ำแรงดันสูง</v>
      </c>
      <c r="C24" s="58">
        <f>[5]คำนวณหน่วย!C24</f>
        <v>0</v>
      </c>
      <c r="D24" s="58">
        <f>[5]คำนวณหน่วย!D24</f>
        <v>50</v>
      </c>
      <c r="E24" s="60">
        <f>[5]คำนวณหน่วย!E24</f>
        <v>8661987</v>
      </c>
      <c r="F24" s="61">
        <f>[5]คำนวณหน่วย!L24</f>
        <v>9255.31</v>
      </c>
      <c r="G24" s="62">
        <f>[5]คำนวณหน่วย!M24</f>
        <v>32023.372599999999</v>
      </c>
      <c r="H24" s="61">
        <f>[5]คำนวณหน่วย!P24</f>
        <v>8769.33</v>
      </c>
      <c r="I24" s="62">
        <f>[5]คำนวณหน่วย!Q24</f>
        <v>31920.361199999999</v>
      </c>
      <c r="J24" s="61">
        <f>[5]คำนวณหน่วย!T24</f>
        <v>10236.120000000001</v>
      </c>
      <c r="K24" s="62">
        <f>[5]คำนวณหน่วย!U24</f>
        <v>38897.256000000001</v>
      </c>
      <c r="L24" s="61">
        <f>[5]คำนวณหน่วย!X24</f>
        <v>7695.9</v>
      </c>
      <c r="M24" s="62">
        <f>[5]คำนวณหน่วย!Y24</f>
        <v>27859.157999999999</v>
      </c>
      <c r="N24" s="61">
        <f>[5]คำนวณหน่วย!AB24</f>
        <v>7461.7</v>
      </c>
      <c r="O24" s="62">
        <f>[5]คำนวณหน่วย!AC24</f>
        <v>27832.141</v>
      </c>
      <c r="P24" s="63">
        <f>[5]คำนวณหน่วย!AF24</f>
        <v>6631.82</v>
      </c>
      <c r="Q24" s="62">
        <f>[5]คำนวณหน่วย!AG24</f>
        <v>25267.234199999999</v>
      </c>
      <c r="R24" s="61">
        <f>[5]คำนวณหน่วย!AJ24</f>
        <v>8321.58</v>
      </c>
      <c r="S24" s="62">
        <f>[5]คำนวณหน่วย!AK24</f>
        <v>31289.140799999997</v>
      </c>
      <c r="T24" s="61">
        <f>[5]คำนวณหน่วย!AN24</f>
        <v>8362.19</v>
      </c>
      <c r="U24" s="62">
        <f>[5]คำนวณหน่วย!AO24</f>
        <v>31107.346800000003</v>
      </c>
      <c r="V24" s="61">
        <f>[5]คำนวณหน่วย!AR24</f>
        <v>6753.55</v>
      </c>
      <c r="W24" s="62">
        <f>[5]คำนวณหน่วย!AS24</f>
        <v>25190.7415</v>
      </c>
      <c r="X24" s="61">
        <f>[5]คำนวณหน่วย!AV24</f>
        <v>6725.71</v>
      </c>
      <c r="Y24" s="62">
        <f>[5]คำนวณหน่วย!AW24</f>
        <v>24683.3557</v>
      </c>
      <c r="Z24" s="61">
        <f>[5]คำนวณหน่วย!AZ24</f>
        <v>6354.93</v>
      </c>
      <c r="AA24" s="62">
        <f>[5]คำนวณหน่วย!BA24</f>
        <v>23830.987500000003</v>
      </c>
      <c r="AB24" s="61">
        <f>[5]คำนวณหน่วย!BD24</f>
        <v>7221.99</v>
      </c>
      <c r="AC24" s="62">
        <f>[5]คำนวณหน่วย!BE24</f>
        <v>25710.2844</v>
      </c>
      <c r="AD24" s="46"/>
      <c r="AE24" s="47"/>
    </row>
    <row r="25" spans="1:35" x14ac:dyDescent="0.55000000000000004">
      <c r="A25" s="40">
        <f>[5]คำนวณหน่วย!A25</f>
        <v>21</v>
      </c>
      <c r="B25" s="41" t="str">
        <f>[5]คำนวณหน่วย!B25</f>
        <v>อาคารจ่ายสารเคมีและเก็บสารเคมี</v>
      </c>
      <c r="C25" s="40">
        <f>[5]คำนวณหน่วย!C25</f>
        <v>0</v>
      </c>
      <c r="D25" s="40">
        <f>[5]คำนวณหน่วย!D25</f>
        <v>1</v>
      </c>
      <c r="E25" s="42">
        <f>[5]คำนวณหน่วย!E25</f>
        <v>8648698</v>
      </c>
      <c r="F25" s="43">
        <f>[5]คำนวณหน่วย!L25</f>
        <v>26</v>
      </c>
      <c r="G25" s="44">
        <f>[5]คำนวณหน่วย!M25</f>
        <v>89.96</v>
      </c>
      <c r="H25" s="43">
        <f>[5]คำนวณหน่วย!P25</f>
        <v>30</v>
      </c>
      <c r="I25" s="44">
        <f>[5]คำนวณหน่วย!Q25</f>
        <v>109.2</v>
      </c>
      <c r="J25" s="43">
        <f>[5]คำนวณหน่วย!T25</f>
        <v>27</v>
      </c>
      <c r="K25" s="44">
        <f>[5]คำนวณหน่วย!U25</f>
        <v>102.6</v>
      </c>
      <c r="L25" s="43">
        <f>[5]คำนวณหน่วย!X25</f>
        <v>38</v>
      </c>
      <c r="M25" s="44">
        <f>[5]คำนวณหน่วย!Y25</f>
        <v>137.56</v>
      </c>
      <c r="N25" s="43">
        <f>[5]คำนวณหน่วย!AB25</f>
        <v>36</v>
      </c>
      <c r="O25" s="44">
        <f>[5]คำนวณหน่วย!AC25</f>
        <v>134.28</v>
      </c>
      <c r="P25" s="45">
        <f>[5]คำนวณหน่วย!AF25</f>
        <v>26</v>
      </c>
      <c r="Q25" s="44">
        <f>[5]คำนวณหน่วย!AG25</f>
        <v>99.06</v>
      </c>
      <c r="R25" s="43">
        <f>[5]คำนวณหน่วย!AJ25</f>
        <v>34</v>
      </c>
      <c r="S25" s="44">
        <f>[5]คำนวณหน่วย!AK25</f>
        <v>127.83999999999999</v>
      </c>
      <c r="T25" s="43">
        <f>[5]คำนวณหน่วย!AN25</f>
        <v>40</v>
      </c>
      <c r="U25" s="44">
        <f>[5]คำนวณหน่วย!AO25</f>
        <v>148.80000000000001</v>
      </c>
      <c r="V25" s="43">
        <f>[5]คำนวณหน่วย!AR25</f>
        <v>43</v>
      </c>
      <c r="W25" s="44">
        <f>[5]คำนวณหน่วย!AS25</f>
        <v>160.38999999999999</v>
      </c>
      <c r="X25" s="43">
        <f>[5]คำนวณหน่วย!AV25</f>
        <v>13</v>
      </c>
      <c r="Y25" s="44">
        <f>[5]คำนวณหน่วย!AW25</f>
        <v>47.71</v>
      </c>
      <c r="Z25" s="43">
        <f>[5]คำนวณหน่วย!AZ25</f>
        <v>31</v>
      </c>
      <c r="AA25" s="44">
        <f>[5]คำนวณหน่วย!BA25</f>
        <v>116.25</v>
      </c>
      <c r="AB25" s="43">
        <f>[5]คำนวณหน่วย!BD25</f>
        <v>46</v>
      </c>
      <c r="AC25" s="44">
        <f>[5]คำนวณหน่วย!BE25</f>
        <v>163.76</v>
      </c>
      <c r="AD25" s="46"/>
      <c r="AE25" s="47"/>
    </row>
    <row r="26" spans="1:35" x14ac:dyDescent="0.55000000000000004">
      <c r="A26" s="40">
        <f>[5]คำนวณหน่วย!A26</f>
        <v>22</v>
      </c>
      <c r="B26" s="41" t="str">
        <f>[5]คำนวณหน่วย!B26</f>
        <v>ป้าย LED หน้ามหาวิทยาลัยแม่โจ้</v>
      </c>
      <c r="C26" s="40">
        <f>[5]คำนวณหน่วย!C26</f>
        <v>0</v>
      </c>
      <c r="D26" s="40">
        <f>[5]คำนวณหน่วย!D26</f>
        <v>1</v>
      </c>
      <c r="E26" s="42">
        <f>[5]คำนวณหน่วย!E26</f>
        <v>9769127</v>
      </c>
      <c r="F26" s="43">
        <f>[5]คำนวณหน่วย!L26</f>
        <v>2816</v>
      </c>
      <c r="G26" s="44">
        <f>[5]คำนวณหน่วย!M26</f>
        <v>9743.36</v>
      </c>
      <c r="H26" s="43">
        <f>[5]คำนวณหน่วย!P26</f>
        <v>2601</v>
      </c>
      <c r="I26" s="44">
        <f>[5]คำนวณหน่วย!Q26</f>
        <v>9467.64</v>
      </c>
      <c r="J26" s="43">
        <f>[5]คำนวณหน่วย!T26</f>
        <v>2374</v>
      </c>
      <c r="K26" s="44">
        <f>[5]คำนวณหน่วย!U26</f>
        <v>9021.1999999999989</v>
      </c>
      <c r="L26" s="43">
        <f>[5]คำนวณหน่วย!X26</f>
        <v>1363</v>
      </c>
      <c r="M26" s="44">
        <f>[5]คำนวณหน่วย!Y26</f>
        <v>4934.0600000000004</v>
      </c>
      <c r="N26" s="43">
        <f>[5]คำนวณหน่วย!AB26</f>
        <v>1730</v>
      </c>
      <c r="O26" s="44">
        <f>[5]คำนวณหน่วย!AC26</f>
        <v>6452.9</v>
      </c>
      <c r="P26" s="45">
        <f>[5]คำนวณหน่วย!AF26</f>
        <v>679</v>
      </c>
      <c r="Q26" s="44">
        <f>[5]คำนวณหน่วย!AG26</f>
        <v>2586.9900000000002</v>
      </c>
      <c r="R26" s="43">
        <f>[5]คำนวณหน่วย!AJ26</f>
        <v>597</v>
      </c>
      <c r="S26" s="44">
        <f>[5]คำนวณหน่วย!AK26</f>
        <v>2244.7199999999998</v>
      </c>
      <c r="T26" s="43">
        <f>[5]คำนวณหน่วย!AN26</f>
        <v>560</v>
      </c>
      <c r="U26" s="44">
        <f>[5]คำนวณหน่วย!AO26</f>
        <v>2083.2000000000003</v>
      </c>
      <c r="V26" s="43">
        <f>[5]คำนวณหน่วย!AR26</f>
        <v>533</v>
      </c>
      <c r="W26" s="44">
        <f>[5]คำนวณหน่วย!AS26</f>
        <v>1988.09</v>
      </c>
      <c r="X26" s="43">
        <f>[5]คำนวณหน่วย!AV26</f>
        <v>1453</v>
      </c>
      <c r="Y26" s="44">
        <f>[5]คำนวณหน่วย!AW26</f>
        <v>5332.51</v>
      </c>
      <c r="Z26" s="43">
        <f>[5]คำนวณหน่วย!AZ26</f>
        <v>3760</v>
      </c>
      <c r="AA26" s="44">
        <f>[5]คำนวณหน่วย!BA26</f>
        <v>14100</v>
      </c>
      <c r="AB26" s="43">
        <f>[5]คำนวณหน่วย!BD26</f>
        <v>3994</v>
      </c>
      <c r="AC26" s="44">
        <f>[5]คำนวณหน่วย!BE26</f>
        <v>14218.64</v>
      </c>
      <c r="AD26" s="46"/>
      <c r="AE26" s="47"/>
    </row>
    <row r="27" spans="1:35" x14ac:dyDescent="0.55000000000000004">
      <c r="A27" s="40">
        <f>[5]คำนวณหน่วย!A27</f>
        <v>23</v>
      </c>
      <c r="B27" s="41" t="str">
        <f>[5]คำนวณหน่วย!B27</f>
        <v>อาคารช่วงเกษตรศิลป์</v>
      </c>
      <c r="C27" s="40">
        <f>[5]คำนวณหน่วย!C27</f>
        <v>0</v>
      </c>
      <c r="D27" s="40">
        <f>[5]คำนวณหน่วย!D27</f>
        <v>1</v>
      </c>
      <c r="E27" s="42">
        <f>[5]คำนวณหน่วย!E27</f>
        <v>8142008</v>
      </c>
      <c r="F27" s="64">
        <f>[5]คำนวณหน่วย!L27-'[6]คำนวณ (รวมแต่ละอาคาร)'!$I$24</f>
        <v>235</v>
      </c>
      <c r="G27" s="65">
        <f>F27*'[7]2564-บิลค่าไฟฟ้า'!G$5</f>
        <v>813.71152169999993</v>
      </c>
      <c r="H27" s="64">
        <f>[5]คำนวณหน่วย!P27-'[6]คำนวณ (รวมแต่ละอาคาร)'!$L$24</f>
        <v>454</v>
      </c>
      <c r="I27" s="65">
        <f>H27*'[7]2564-บิลค่าไฟฟ้า'!K$5</f>
        <v>1650.5133089799999</v>
      </c>
      <c r="J27" s="64">
        <f>[5]คำนวณหน่วย!T27-'[6]คำนวณ (รวมแต่ละอาคาร)'!$O$24</f>
        <v>400</v>
      </c>
      <c r="K27" s="65">
        <f>J27*'[7]2564-บิลค่าไฟฟ้า'!O$5</f>
        <v>1519.2885960000001</v>
      </c>
      <c r="L27" s="64">
        <f>[5]คำนวณหน่วย!X27-'[6]คำนวณ (รวมแต่ละอาคาร)'!$R$24</f>
        <v>514</v>
      </c>
      <c r="M27" s="65">
        <f>L27*'[7]2564-บิลค่าไฟฟ้า'!S$5</f>
        <v>1861.38639534</v>
      </c>
      <c r="N27" s="64">
        <f>[5]คำนวณหน่วย!AB27-'[6]คำนวณ (รวมแต่ละอาคาร)'!$U$24</f>
        <v>564</v>
      </c>
      <c r="O27" s="65">
        <f>N27*'[7]2564-บิลค่าไฟฟ้า'!W$5</f>
        <v>2105.0097890399998</v>
      </c>
      <c r="P27" s="66">
        <f>[5]คำนวณหน่วย!AF27-'[6]คำนวณ (รวมแต่ละอาคาร)'!$X$24</f>
        <v>871</v>
      </c>
      <c r="Q27" s="65">
        <f>P27*'[7]2564-บิลค่าไฟฟ้า'!AA$5</f>
        <v>3322.1788958799998</v>
      </c>
      <c r="R27" s="64">
        <f>[5]คำนวณหน่วย!AJ27-'[6]คำนวณ (รวมแต่ละอาคาร)'!$AA$24</f>
        <v>423</v>
      </c>
      <c r="S27" s="65">
        <f>R27*'[7]2564-บิลค่าไฟฟ้า'!AE$5</f>
        <v>1590.17748732</v>
      </c>
      <c r="T27" s="64">
        <f>[5]คำนวณหน่วย!AN27-'[6]คำนวณ (รวมแต่ละอาคาร)'!$AD$24</f>
        <v>490</v>
      </c>
      <c r="U27" s="65">
        <f>T27*'[7]2564-บิลค่าไฟฟ้า'!AI$5</f>
        <v>1821.1465097</v>
      </c>
      <c r="V27" s="64">
        <f>[5]คำนวณหน่วย!AR27-'[6]คำนวณ (รวมแต่ละอาคาร)'!$AG$29</f>
        <v>315</v>
      </c>
      <c r="W27" s="65">
        <f>V27*'[7]2564-บิลค่าไฟฟ้า'!AM$5</f>
        <v>1173.5365887</v>
      </c>
      <c r="X27" s="64">
        <f>[5]คำนวณหน่วย!AV27-'[6]คำนวณ (รวมแต่ละอาคาร)'!$AJ$24</f>
        <v>50</v>
      </c>
      <c r="Y27" s="65">
        <f>X27*'[7]2564-บิลค่าไฟฟ้า'!AQ$5</f>
        <v>183.55960049999999</v>
      </c>
      <c r="Z27" s="64">
        <f>[5]คำนวณหน่วย!AZ27-'[6]คำนวณ (รวมแต่ละอาคาร)'!$AM$24</f>
        <v>57</v>
      </c>
      <c r="AA27" s="65">
        <f>Z27*'[7]2564-บิลค่าไฟฟ้า'!AU$5</f>
        <v>213.96896493</v>
      </c>
      <c r="AB27" s="64">
        <f>[5]คำนวณหน่วย!BD27-'[6]คำนวณ (รวมแต่ละอาคาร)'!$AP$24</f>
        <v>501</v>
      </c>
      <c r="AC27" s="65">
        <f>AB27*'[7]2564-บิลค่าไฟฟ้า'!AY$5</f>
        <v>1782.1079416800001</v>
      </c>
      <c r="AD27" s="46"/>
      <c r="AE27" s="47"/>
    </row>
    <row r="28" spans="1:35" x14ac:dyDescent="0.55000000000000004">
      <c r="A28" s="67" t="s">
        <v>36</v>
      </c>
      <c r="B28" s="68"/>
      <c r="C28" s="69"/>
      <c r="D28" s="69"/>
      <c r="E28" s="70"/>
      <c r="F28" s="71">
        <f t="shared" ref="F28:AC28" si="0">SUM(F5:F27)</f>
        <v>69649.640000000072</v>
      </c>
      <c r="G28" s="72">
        <f t="shared" si="0"/>
        <v>241043.50144679387</v>
      </c>
      <c r="H28" s="71">
        <f t="shared" si="0"/>
        <v>98364.349999999948</v>
      </c>
      <c r="I28" s="72">
        <f t="shared" si="0"/>
        <v>357852.72220418067</v>
      </c>
      <c r="J28" s="71">
        <f t="shared" si="0"/>
        <v>126935.30000000002</v>
      </c>
      <c r="K28" s="72">
        <f t="shared" si="0"/>
        <v>484135.68170133122</v>
      </c>
      <c r="L28" s="71">
        <f t="shared" si="0"/>
        <v>166684.68999999994</v>
      </c>
      <c r="M28" s="72">
        <f t="shared" si="0"/>
        <v>603462.16581810568</v>
      </c>
      <c r="N28" s="71">
        <f t="shared" si="0"/>
        <v>114306.26000000004</v>
      </c>
      <c r="O28" s="72">
        <f t="shared" si="0"/>
        <v>426436.41989189002</v>
      </c>
      <c r="P28" s="73">
        <f t="shared" si="0"/>
        <v>91567.25999999998</v>
      </c>
      <c r="Q28" s="73">
        <f t="shared" si="0"/>
        <v>348980.13952919439</v>
      </c>
      <c r="R28" s="71">
        <f t="shared" si="0"/>
        <v>83663.330000000045</v>
      </c>
      <c r="S28" s="72">
        <f t="shared" si="0"/>
        <v>314557.63300789974</v>
      </c>
      <c r="T28" s="71">
        <f t="shared" si="0"/>
        <v>80745.159999999931</v>
      </c>
      <c r="U28" s="72">
        <f t="shared" si="0"/>
        <v>300309.53338910802</v>
      </c>
      <c r="V28" s="71">
        <f t="shared" si="0"/>
        <v>81573.630000000092</v>
      </c>
      <c r="W28" s="72">
        <f t="shared" si="0"/>
        <v>304173.05190364853</v>
      </c>
      <c r="X28" s="71">
        <f t="shared" si="0"/>
        <v>78305.649999999951</v>
      </c>
      <c r="Y28" s="72">
        <f t="shared" si="0"/>
        <v>287408.55268537428</v>
      </c>
      <c r="Z28" s="71">
        <f t="shared" si="0"/>
        <v>86362.699999999953</v>
      </c>
      <c r="AA28" s="72">
        <f t="shared" si="0"/>
        <v>323955.387767201</v>
      </c>
      <c r="AB28" s="71">
        <f t="shared" si="0"/>
        <v>86903.010000000068</v>
      </c>
      <c r="AC28" s="72">
        <f t="shared" si="0"/>
        <v>309295.67160254827</v>
      </c>
      <c r="AD28" s="46"/>
      <c r="AE28" s="47"/>
      <c r="AG28" s="47"/>
    </row>
    <row r="29" spans="1:35" s="80" customFormat="1" x14ac:dyDescent="0.55000000000000004">
      <c r="A29" s="30" t="str">
        <f>[5]คำนวณหน่วย!$A$28</f>
        <v>สำนักงานมหาวิทยาลัย</v>
      </c>
      <c r="B29" s="74"/>
      <c r="C29" s="75"/>
      <c r="D29" s="75"/>
      <c r="E29" s="76"/>
      <c r="F29" s="77"/>
      <c r="G29" s="76"/>
      <c r="H29" s="77"/>
      <c r="I29" s="76"/>
      <c r="J29" s="77"/>
      <c r="K29" s="76"/>
      <c r="L29" s="77"/>
      <c r="M29" s="76"/>
      <c r="N29" s="77"/>
      <c r="O29" s="76"/>
      <c r="P29" s="78"/>
      <c r="Q29" s="76"/>
      <c r="R29" s="77"/>
      <c r="S29" s="76"/>
      <c r="T29" s="77"/>
      <c r="U29" s="76"/>
      <c r="V29" s="77"/>
      <c r="W29" s="76"/>
      <c r="X29" s="77"/>
      <c r="Y29" s="76"/>
      <c r="Z29" s="77"/>
      <c r="AA29" s="76"/>
      <c r="AB29" s="77"/>
      <c r="AC29" s="79"/>
      <c r="AD29" s="37">
        <f>SUM(F44+H44+J44+L44+N44+P44+R44+T44+V44+X44+Z44+AB44)</f>
        <v>397378.73000000004</v>
      </c>
      <c r="AE29" s="38">
        <f>SUM(G44+I44+K44+M44+O44+Q44+S44+U44+W44+Y44+AA44+AC44)</f>
        <v>1472004.2413699587</v>
      </c>
      <c r="AF29" s="39">
        <f>SUM(F44+H44+J44+L44+N44+P44+R44+T44+V44)</f>
        <v>308740.18000000005</v>
      </c>
      <c r="AG29" s="38">
        <f>SUM(G44+I44+K44+M44+O44+Q44+S44+U44+W44)</f>
        <v>1146580.1223542872</v>
      </c>
      <c r="AH29" s="39">
        <f>SUM(X44+Z44+AB44)</f>
        <v>88638.55</v>
      </c>
      <c r="AI29" s="38">
        <f>SUM(Y44+AA44+AC44)</f>
        <v>325424.11901567172</v>
      </c>
    </row>
    <row r="30" spans="1:35" x14ac:dyDescent="0.55000000000000004">
      <c r="A30" s="40">
        <f>[5]คำนวณหน่วย!A29</f>
        <v>24</v>
      </c>
      <c r="B30" s="41" t="str">
        <f>[5]คำนวณหน่วย!B29</f>
        <v>อาคารสำนักงานมหาวิทยาลัย 1 (สำนักมาตราฐานการศึกษา เดิม)</v>
      </c>
      <c r="C30" s="40">
        <f>[5]คำนวณหน่วย!C29</f>
        <v>0</v>
      </c>
      <c r="D30" s="40">
        <f>[5]คำนวณหน่วย!D29</f>
        <v>40</v>
      </c>
      <c r="E30" s="42">
        <f>[5]คำนวณหน่วย!E29</f>
        <v>8509795</v>
      </c>
      <c r="F30" s="64">
        <f>[5]คำนวณหน่วย!L29-'[6]คำนวณ (รวมแต่ละอาคาร)'!$I$30</f>
        <v>2099</v>
      </c>
      <c r="G30" s="65">
        <f>F30*'[7]2564-บิลค่าไฟฟ้า'!G$5</f>
        <v>7268.0020597800003</v>
      </c>
      <c r="H30" s="64">
        <f>[5]คำนวณหน่วย!P29-'[6]คำนวณ (รวมแต่ละอาคาร)'!$L$30</f>
        <v>2773</v>
      </c>
      <c r="I30" s="65">
        <f>H30*'[7]2564-บิลค่าไฟฟ้า'!K$5</f>
        <v>10081.218955509999</v>
      </c>
      <c r="J30" s="64">
        <f>[5]คำนวณหน่วย!T29-'[6]คำนวณ (รวมแต่ละอาคาร)'!$O$30</f>
        <v>3942</v>
      </c>
      <c r="K30" s="65">
        <f>J30*'[7]2564-บิลค่าไฟฟ้า'!O$5</f>
        <v>14972.589113579999</v>
      </c>
      <c r="L30" s="64">
        <f>[5]คำนวณหน่วย!X29-'[6]คำนวณ (รวมแต่ละอาคาร)'!$R$30</f>
        <v>4228</v>
      </c>
      <c r="M30" s="65">
        <f>L30*'[7]2564-บิลค่าไฟฟ้า'!S$5</f>
        <v>15311.170582680001</v>
      </c>
      <c r="N30" s="64">
        <f>[5]คำนวณหน่วย!AB29-'[6]คำนวณ (รวมแต่ละอาคาร)'!$U$30</f>
        <v>4393</v>
      </c>
      <c r="O30" s="65">
        <f>N30*'[7]2564-บิลค่าไฟฟ้า'!W$5</f>
        <v>16395.936175979998</v>
      </c>
      <c r="P30" s="66">
        <f>[5]คำนวณหน่วย!AF29-'[6]คำนวณ (รวมแต่ละอาคาร)'!$X$30</f>
        <v>5438</v>
      </c>
      <c r="Q30" s="65">
        <f>P30*'[7]2564-บิลค่าไฟฟ้า'!AA$5</f>
        <v>20741.686378639999</v>
      </c>
      <c r="R30" s="64">
        <f>[5]คำนวณหน่วย!AJ29-'[6]คำนวณ (รวมแต่ละอาคาร)'!$AA$30</f>
        <v>4270</v>
      </c>
      <c r="S30" s="65">
        <f>R30*'[7]2564-บิลค่าไฟฟ้า'!AE$5</f>
        <v>16052.146266799999</v>
      </c>
      <c r="T30" s="64">
        <f>[5]คำนวณหน่วย!AN29-'[6]คำนวณ (รวมแต่ละอาคาร)'!$AD$30</f>
        <v>2732</v>
      </c>
      <c r="U30" s="65">
        <f>T30*'[7]2564-บิลค่าไฟฟ้า'!AI$5</f>
        <v>10153.820947959999</v>
      </c>
      <c r="V30" s="64">
        <f>[5]คำนวณหน่วย!AR29-'[6]คำนวณ (รวมแต่ละอาคาร)'!$AG$30</f>
        <v>2597</v>
      </c>
      <c r="W30" s="65">
        <f>V30*'[7]2564-บิลค่าไฟฟ้า'!AM$5</f>
        <v>9675.1572090600002</v>
      </c>
      <c r="X30" s="64">
        <f>[5]คำนวณหน่วย!AV29-'[6]คำนวณ (รวมแต่ละอาคาร)'!$AJ$30</f>
        <v>1742</v>
      </c>
      <c r="Y30" s="65">
        <f>X30*'[7]2564-บิลค่าไฟฟ้า'!AQ$5</f>
        <v>6395.2164814199996</v>
      </c>
      <c r="Z30" s="64">
        <f>[5]คำนวณหน่วย!AZ29-'[6]คำนวณ (รวมแต่ละอาคาร)'!$AM$30</f>
        <v>2226</v>
      </c>
      <c r="AA30" s="65">
        <f>Z30*'[7]2564-บิลค่าไฟฟ้า'!AU$5</f>
        <v>8356.0511567400008</v>
      </c>
      <c r="AB30" s="64">
        <f>[5]คำนวณหน่วย!BD29-'[6]คำนวณ (รวมแต่ละอาคาร)'!$AP$30</f>
        <v>1887</v>
      </c>
      <c r="AC30" s="65">
        <f>AB30*'[7]2564-บิลค่าไฟฟ้า'!AY$5</f>
        <v>6712.25087016</v>
      </c>
      <c r="AD30" s="46"/>
      <c r="AE30" s="47"/>
      <c r="AG30" s="47"/>
    </row>
    <row r="31" spans="1:35" x14ac:dyDescent="0.55000000000000004">
      <c r="A31" s="58">
        <f>[5]คำนวณหน่วย!A30</f>
        <v>25</v>
      </c>
      <c r="B31" s="59" t="str">
        <f>[5]คำนวณหน่วย!B30</f>
        <v>อาคารสำนักงานมหาวิทยาลัย 2 (สำนักงานอธิการบดี เดิม)</v>
      </c>
      <c r="C31" s="58">
        <f>[5]คำนวณหน่วย!C30</f>
        <v>0</v>
      </c>
      <c r="D31" s="58">
        <f>[5]คำนวณหน่วย!D30</f>
        <v>80</v>
      </c>
      <c r="E31" s="60">
        <f>[5]คำนวณหน่วย!E30</f>
        <v>8379366</v>
      </c>
      <c r="F31" s="64">
        <f>[5]คำนวณหน่วย!L30-'[6]คำนวณ (รวมแต่ละอาคาร)'!$I$34</f>
        <v>5382.69</v>
      </c>
      <c r="G31" s="65">
        <f>F31*'[7]2564-บิลค่าไฟฟ้า'!G$5</f>
        <v>18638.114343571797</v>
      </c>
      <c r="H31" s="64">
        <f>[5]คำนวณหน่วย!P30-'[6]คำนวณ (รวมแต่ละอาคาร)'!$L$34</f>
        <v>5653.97</v>
      </c>
      <c r="I31" s="65">
        <f>H31*'[7]2564-บิลค่าไฟฟ้า'!K$5</f>
        <v>20554.961968223903</v>
      </c>
      <c r="J31" s="64">
        <f>[5]คำนวณหน่วย!T30-'[6]คำนวณ (รวมแต่ละอาคาร)'!$O$34</f>
        <v>13558.78</v>
      </c>
      <c r="K31" s="65">
        <f>J31*'[7]2564-บิลค่าไฟฟ้า'!O$5</f>
        <v>51499.249574182199</v>
      </c>
      <c r="L31" s="64">
        <f>[5]คำนวณหน่วย!X30-'[6]คำนวณ (รวมแต่ละอาคาร)'!$R$34</f>
        <v>8881.06</v>
      </c>
      <c r="M31" s="65">
        <f>L31*'[7]2564-บิลค่าไฟฟ้า'!S$5</f>
        <v>32161.642529568599</v>
      </c>
      <c r="N31" s="64">
        <f>[5]คำนวณหน่วย!AB30-'[6]คำนวณ (รวมแต่ละอาคาร)'!$U$34</f>
        <v>17969.97</v>
      </c>
      <c r="O31" s="65">
        <f>N31*'[7]2564-บิลค่าไฟฟ้า'!W$5</f>
        <v>67069.082905594201</v>
      </c>
      <c r="P31" s="66">
        <f>[5]คำนวณหน่วย!AF30-'[6]คำนวณ (รวมแต่ละอาคาร)'!$X$34</f>
        <v>16884.189999999999</v>
      </c>
      <c r="Q31" s="65">
        <f>P31*'[7]2564-บิลค่าไฟฟ้า'!AA$5</f>
        <v>64399.884835853198</v>
      </c>
      <c r="R31" s="64">
        <f>[5]คำนวณหน่วย!AJ30-'[6]คำนวณ (รวมแต่ละอาคาร)'!$AA$34</f>
        <v>15033.64</v>
      </c>
      <c r="S31" s="65">
        <f>R31*'[7]2564-บิลค่าไฟฟ้า'!AE$5</f>
        <v>56515.734942017596</v>
      </c>
      <c r="T31" s="64">
        <f>[5]คำนวณหน่วย!AN30-'[6]คำนวณ (รวมแต่ละอาคาร)'!$AD$34</f>
        <v>16408.72</v>
      </c>
      <c r="U31" s="65">
        <f>T31*'[7]2564-บิลค่าไฟฟ้า'!AI$5</f>
        <v>60985.067666621602</v>
      </c>
      <c r="V31" s="64">
        <f>[5]คำนวณหน่วย!AR30-'[6]คำนวณ (รวมแต่ละอาคาร)'!$AG$34</f>
        <v>16038.79</v>
      </c>
      <c r="W31" s="65">
        <f>V31*'[7]2564-บิลค่าไฟฟ้า'!AM$5</f>
        <v>59752.720328494201</v>
      </c>
      <c r="X31" s="64">
        <f>[5]คำนวณหน่วย!AV30-'[6]คำนวณ (รวมแต่ละอาคาร)'!$AM$34</f>
        <v>12259.02</v>
      </c>
      <c r="Y31" s="65">
        <f>X31*'[7]2564-บิลค่าไฟฟ้า'!AQ$5</f>
        <v>45005.216274430204</v>
      </c>
      <c r="Z31" s="64">
        <f>[5]คำนวณหน่วย!AZ30-'[6]คำนวณ (รวมแต่ละอาคาร)'!$AM$34</f>
        <v>12859.55</v>
      </c>
      <c r="AA31" s="65">
        <f>Z31*'[7]2564-บิลค่าไฟฟ้า'!AU$5</f>
        <v>48272.712332729498</v>
      </c>
      <c r="AB31" s="64">
        <f>[5]คำนวณหน่วย!BD30-'[6]คำนวณ (รวมแต่ละอาคาร)'!$AP$34</f>
        <v>5281.15</v>
      </c>
      <c r="AC31" s="65">
        <f>AB31*'[7]2564-บิลค่าไฟฟ้า'!AY$5</f>
        <v>18785.587537331998</v>
      </c>
      <c r="AD31" s="46"/>
      <c r="AE31" s="47"/>
      <c r="AG31" s="47"/>
    </row>
    <row r="32" spans="1:35" x14ac:dyDescent="0.55000000000000004">
      <c r="A32" s="40">
        <f>[5]คำนวณหน่วย!A31</f>
        <v>26</v>
      </c>
      <c r="B32" s="41" t="str">
        <f>[5]คำนวณหน่วย!B31</f>
        <v>อาคารสำนักงานมหาวิทยาลัย 3  มิเตอร์ตัวที่ 1 (อิงคศรีกสิการ เดิม)</v>
      </c>
      <c r="C32" s="40">
        <f>[5]คำนวณหน่วย!C31</f>
        <v>0</v>
      </c>
      <c r="D32" s="40">
        <f>[5]คำนวณหน่วย!D31</f>
        <v>50</v>
      </c>
      <c r="E32" s="42">
        <f>[5]คำนวณหน่วย!E31</f>
        <v>8752785</v>
      </c>
      <c r="F32" s="43">
        <f>[5]คำนวณหน่วย!L31</f>
        <v>350</v>
      </c>
      <c r="G32" s="44">
        <f>[5]คำนวณหน่วย!M31</f>
        <v>1211</v>
      </c>
      <c r="H32" s="43">
        <f>[5]คำนวณหน่วย!P31</f>
        <v>650</v>
      </c>
      <c r="I32" s="44">
        <f>[5]คำนวณหน่วย!Q31</f>
        <v>2366</v>
      </c>
      <c r="J32" s="43">
        <f>[5]คำนวณหน่วย!T31</f>
        <v>1700</v>
      </c>
      <c r="K32" s="44">
        <f>[5]คำนวณหน่วย!U31</f>
        <v>6460</v>
      </c>
      <c r="L32" s="43">
        <f>[5]คำนวณหน่วย!X31</f>
        <v>1800</v>
      </c>
      <c r="M32" s="44">
        <f>[5]คำนวณหน่วย!Y31</f>
        <v>6516</v>
      </c>
      <c r="N32" s="43">
        <f>[5]คำนวณหน่วย!AB31</f>
        <v>2200</v>
      </c>
      <c r="O32" s="44">
        <f>[5]คำนวณหน่วย!AC31</f>
        <v>8206</v>
      </c>
      <c r="P32" s="45">
        <f>[5]คำนวณหน่วย!AF31</f>
        <v>1750</v>
      </c>
      <c r="Q32" s="44">
        <f>[5]คำนวณหน่วย!AG31</f>
        <v>6667.5</v>
      </c>
      <c r="R32" s="43">
        <f>[5]คำนวณหน่วย!AJ31</f>
        <v>2000</v>
      </c>
      <c r="S32" s="44">
        <f>[5]คำนวณหน่วย!AK31</f>
        <v>7520</v>
      </c>
      <c r="T32" s="43">
        <f>[5]คำนวณหน่วย!AN31</f>
        <v>1200</v>
      </c>
      <c r="U32" s="44">
        <f>[5]คำนวณหน่วย!AO31</f>
        <v>4464</v>
      </c>
      <c r="V32" s="43">
        <f>[5]คำนวณหน่วย!AR31</f>
        <v>1750</v>
      </c>
      <c r="W32" s="44">
        <f>[5]คำนวณหน่วย!AS31</f>
        <v>6527.5</v>
      </c>
      <c r="X32" s="43">
        <f>[5]คำนวณหน่วย!AV31</f>
        <v>1250</v>
      </c>
      <c r="Y32" s="44">
        <f>[5]คำนวณหน่วย!AW31</f>
        <v>4587.5</v>
      </c>
      <c r="Z32" s="43">
        <f>[5]คำนวณหน่วย!AZ31</f>
        <v>1350</v>
      </c>
      <c r="AA32" s="44">
        <f>[5]คำนวณหน่วย!BA31</f>
        <v>5062.5</v>
      </c>
      <c r="AB32" s="43">
        <f>[5]คำนวณหน่วย!BD31</f>
        <v>500</v>
      </c>
      <c r="AC32" s="44">
        <f>[5]คำนวณหน่วย!BE31</f>
        <v>1780</v>
      </c>
      <c r="AD32" s="46"/>
      <c r="AE32" s="47"/>
      <c r="AG32" s="47"/>
    </row>
    <row r="33" spans="1:35" x14ac:dyDescent="0.55000000000000004">
      <c r="A33" s="40">
        <f>[5]คำนวณหน่วย!A32</f>
        <v>27</v>
      </c>
      <c r="B33" s="41" t="str">
        <f>[5]คำนวณหน่วย!B32</f>
        <v>อาคารสำนักงานมหาวิทยาลัย 3  มิเตอร์ตัวที่ 2  (อิงคศรีกสิการ เดิม)</v>
      </c>
      <c r="C33" s="40">
        <f>[5]คำนวณหน่วย!C32</f>
        <v>0</v>
      </c>
      <c r="D33" s="40">
        <f>[5]คำนวณหน่วย!D32</f>
        <v>100</v>
      </c>
      <c r="E33" s="42">
        <f>[5]คำนวณหน่วย!E32</f>
        <v>8752914</v>
      </c>
      <c r="F33" s="64">
        <f>[5]คำนวณหน่วย!L32-'[6]คำนวณ (รวมแต่ละอาคาร)'!$I$38</f>
        <v>1299</v>
      </c>
      <c r="G33" s="65">
        <f>F33*'[7]2564-บิลค่าไฟฟ้า'!G$5</f>
        <v>4497.9202837800003</v>
      </c>
      <c r="H33" s="64">
        <f>[5]คำนวณหน่วย!P32-'[6]คำนวณ (รวมแต่ละอาคาร)'!$L$38</f>
        <v>1568</v>
      </c>
      <c r="I33" s="65">
        <f>H33*'[7]2564-บิลค่าไฟฟ้า'!K$5</f>
        <v>5700.45125216</v>
      </c>
      <c r="J33" s="64">
        <f>[5]คำนวณหน่วย!T32-'[6]คำนวณ (รวมแต่ละอาคาร)'!$O$38</f>
        <v>2036</v>
      </c>
      <c r="K33" s="65">
        <f>J33*'[7]2564-บิลค่าไฟฟ้า'!O$5</f>
        <v>7733.1789536400001</v>
      </c>
      <c r="L33" s="64">
        <f>[5]คำนวณหน่วย!X32-'[6]คำนวณ (รวมแต่ละอาคาร)'!$R$38</f>
        <v>1580</v>
      </c>
      <c r="M33" s="65">
        <f>L33*'[7]2564-บิลค่าไฟฟ้า'!S$5</f>
        <v>5721.7714098000006</v>
      </c>
      <c r="N33" s="64">
        <f>[5]คำนวณหน่วย!AB32-'[6]คำนวณ (รวมแต่ละอาคาร)'!$U$38</f>
        <v>2544</v>
      </c>
      <c r="O33" s="65">
        <f>N33*'[7]2564-บิลค่าไฟฟ้า'!W$5</f>
        <v>9494.9377718399992</v>
      </c>
      <c r="P33" s="66">
        <f>[5]คำนวณหน่วย!AF32-'[6]คำนวณ (รวมแต่ละอาคาร)'!$X$38</f>
        <v>2344</v>
      </c>
      <c r="Q33" s="65">
        <f>P33*'[7]2564-บิลค่าไฟฟ้า'!AA$5</f>
        <v>8940.5135843200005</v>
      </c>
      <c r="R33" s="64">
        <f>[5]คำนวณหน่วย!AJ32-'[6]คำนวณ (รวมแต่ละอาคาร)'!$X$38</f>
        <v>1944</v>
      </c>
      <c r="S33" s="65">
        <f>R33*'[7]2564-บิลค่าไฟฟ้า'!AE$5</f>
        <v>7308.0497289599998</v>
      </c>
      <c r="T33" s="64">
        <f>[5]คำนวณหน่วย!AN32-'[6]คำนวณ (รวมแต่ละอาคาร)'!$AD$38</f>
        <v>1279</v>
      </c>
      <c r="U33" s="65">
        <f>T33*'[7]2564-บิลค่าไฟฟ้า'!AI$5</f>
        <v>4753.5640528699996</v>
      </c>
      <c r="V33" s="64">
        <f>[5]คำนวณหน่วย!AR32-'[6]คำนวณ (รวมแต่ละอาคาร)'!$AG$38</f>
        <v>2360</v>
      </c>
      <c r="W33" s="65">
        <f>V33*'[7]2564-บิลค่าไฟฟ้า'!AM$5</f>
        <v>8792.2106327999991</v>
      </c>
      <c r="X33" s="64">
        <f>[5]คำนวณหน่วย!AV32-'[6]คำนวณ (รวมแต่ละอาคาร)'!$AJ$38</f>
        <v>1559</v>
      </c>
      <c r="Y33" s="65">
        <f>X33*'[7]2564-บิลค่าไฟฟ้า'!AQ$5</f>
        <v>5723.3883435899997</v>
      </c>
      <c r="Z33" s="64">
        <f>[5]คำนวณหน่วย!AZ32-'[6]คำนวณ (รวมแต่ละอาคาร)'!$AM$38</f>
        <v>2043</v>
      </c>
      <c r="AA33" s="65">
        <f>Z33*'[7]2564-บิลค่าไฟฟ้า'!AU$5</f>
        <v>7669.0981640700002</v>
      </c>
      <c r="AB33" s="64">
        <f>[5]คำนวณหน่วย!BD32-'[6]คำนวณ (รวมแต่ละอาคาร)'!$AP$38</f>
        <v>1640</v>
      </c>
      <c r="AC33" s="65">
        <f>AB33*'[7]2564-บิลค่าไฟฟ้า'!AY$5</f>
        <v>5833.6467552000004</v>
      </c>
      <c r="AD33" s="46"/>
      <c r="AE33" s="47"/>
      <c r="AG33" s="47"/>
    </row>
    <row r="34" spans="1:35" s="57" customFormat="1" x14ac:dyDescent="0.55000000000000004">
      <c r="A34" s="81">
        <f>[5]คำนวณหน่วย!A33</f>
        <v>28</v>
      </c>
      <c r="B34" s="82" t="str">
        <f>[5]คำนวณหน่วย!B33</f>
        <v>โรงจอดรถกองกิจการนักศึกษา</v>
      </c>
      <c r="C34" s="81">
        <f>[5]คำนวณหน่วย!C33</f>
        <v>0</v>
      </c>
      <c r="D34" s="81">
        <f>[5]คำนวณหน่วย!D33</f>
        <v>1</v>
      </c>
      <c r="E34" s="83">
        <f>[5]คำนวณหน่วย!E33</f>
        <v>8753464</v>
      </c>
      <c r="F34" s="84">
        <f>[5]คำนวณหน่วย!L33</f>
        <v>128</v>
      </c>
      <c r="G34" s="85">
        <f>[5]คำนวณหน่วย!M33</f>
        <v>442.88</v>
      </c>
      <c r="H34" s="84">
        <f>[5]คำนวณหน่วย!P33</f>
        <v>330</v>
      </c>
      <c r="I34" s="85">
        <f>[5]คำนวณหน่วย!Q33</f>
        <v>1201.2</v>
      </c>
      <c r="J34" s="84">
        <f>[5]คำนวณหน่วย!T33</f>
        <v>465</v>
      </c>
      <c r="K34" s="85">
        <f>[5]คำนวณหน่วย!U33</f>
        <v>1767</v>
      </c>
      <c r="L34" s="84">
        <f>[5]คำนวณหน่วย!X33</f>
        <v>130</v>
      </c>
      <c r="M34" s="85">
        <f>[5]คำนวณหน่วย!Y33</f>
        <v>470.6</v>
      </c>
      <c r="N34" s="84">
        <f>[5]คำนวณหน่วย!AB33</f>
        <v>231</v>
      </c>
      <c r="O34" s="85">
        <f>[5]คำนวณหน่วย!AC33</f>
        <v>861.63</v>
      </c>
      <c r="P34" s="86">
        <f>[5]คำนวณหน่วย!AF33</f>
        <v>150</v>
      </c>
      <c r="Q34" s="85">
        <f>[5]คำนวณหน่วย!AG33</f>
        <v>571.5</v>
      </c>
      <c r="R34" s="84">
        <f>[5]คำนวณหน่วย!AJ33</f>
        <v>102</v>
      </c>
      <c r="S34" s="85">
        <f>[5]คำนวณหน่วย!AK33</f>
        <v>383.52</v>
      </c>
      <c r="T34" s="84">
        <f>[5]คำนวณหน่วย!AN33</f>
        <v>62</v>
      </c>
      <c r="U34" s="85">
        <f>[5]คำนวณหน่วย!AO33</f>
        <v>230.64000000000001</v>
      </c>
      <c r="V34" s="84">
        <f>[5]คำนวณหน่วย!AR33</f>
        <v>64</v>
      </c>
      <c r="W34" s="85">
        <f>[5]คำนวณหน่วย!AS33</f>
        <v>238.72</v>
      </c>
      <c r="X34" s="84">
        <f>[5]คำนวณหน่วย!AV33</f>
        <v>94</v>
      </c>
      <c r="Y34" s="85">
        <f>[5]คำนวณหน่วย!AW33</f>
        <v>344.98</v>
      </c>
      <c r="Z34" s="84">
        <f>[5]คำนวณหน่วย!AZ33</f>
        <v>81</v>
      </c>
      <c r="AA34" s="85">
        <f>[5]คำนวณหน่วย!BA33</f>
        <v>303.75</v>
      </c>
      <c r="AB34" s="84">
        <f>[5]คำนวณหน่วย!BD33</f>
        <v>198</v>
      </c>
      <c r="AC34" s="85">
        <f>[5]คำนวณหน่วย!BE33</f>
        <v>704.88</v>
      </c>
      <c r="AD34" s="54"/>
      <c r="AE34" s="55"/>
      <c r="AF34" s="56"/>
      <c r="AG34" s="55"/>
    </row>
    <row r="35" spans="1:35" x14ac:dyDescent="0.55000000000000004">
      <c r="A35" s="40">
        <f>[5]คำนวณหน่วย!A34</f>
        <v>29</v>
      </c>
      <c r="B35" s="41" t="str">
        <f>[5]คำนวณหน่วย!B34</f>
        <v>ชมรมวิทยุสมัครเล่น</v>
      </c>
      <c r="C35" s="40">
        <f>[5]คำนวณหน่วย!C34</f>
        <v>0</v>
      </c>
      <c r="D35" s="40">
        <f>[5]คำนวณหน่วย!D34</f>
        <v>1</v>
      </c>
      <c r="E35" s="42">
        <f>[5]คำนวณหน่วย!E34</f>
        <v>8882712</v>
      </c>
      <c r="F35" s="43">
        <f>[5]คำนวณหน่วย!L34</f>
        <v>13</v>
      </c>
      <c r="G35" s="44">
        <f>[5]คำนวณหน่วย!M34</f>
        <v>44.98</v>
      </c>
      <c r="H35" s="43" t="str">
        <f>[5]คำนวณหน่วย!P34</f>
        <v>รื้อถอน</v>
      </c>
      <c r="I35" s="44" t="str">
        <f>[5]คำนวณหน่วย!Q34</f>
        <v>รื้อถอน</v>
      </c>
      <c r="J35" s="43" t="str">
        <f>[5]คำนวณหน่วย!T34</f>
        <v>รื้อถอน</v>
      </c>
      <c r="K35" s="44" t="str">
        <f>[5]คำนวณหน่วย!U34</f>
        <v>รื้อถอน</v>
      </c>
      <c r="L35" s="43" t="str">
        <f>[5]คำนวณหน่วย!X34</f>
        <v>รื้อถอน</v>
      </c>
      <c r="M35" s="44" t="str">
        <f>[5]คำนวณหน่วย!Y34</f>
        <v>รื้อถอน</v>
      </c>
      <c r="N35" s="43" t="str">
        <f>[5]คำนวณหน่วย!AB34</f>
        <v>รื้อถอน</v>
      </c>
      <c r="O35" s="44" t="str">
        <f>[5]คำนวณหน่วย!AC34</f>
        <v>รื้อถอน</v>
      </c>
      <c r="P35" s="45" t="str">
        <f>[5]คำนวณหน่วย!AF34</f>
        <v>รื้อถอน</v>
      </c>
      <c r="Q35" s="44" t="str">
        <f>[5]คำนวณหน่วย!AG34</f>
        <v>รื้อถอน</v>
      </c>
      <c r="R35" s="43" t="str">
        <f>[5]คำนวณหน่วย!AJ34</f>
        <v>รื้อถอน</v>
      </c>
      <c r="S35" s="44" t="str">
        <f>[5]คำนวณหน่วย!AK34</f>
        <v>รื้อถอน</v>
      </c>
      <c r="T35" s="43" t="str">
        <f>[5]คำนวณหน่วย!AN34</f>
        <v>รื้อถอน</v>
      </c>
      <c r="U35" s="44" t="str">
        <f>[5]คำนวณหน่วย!AO34</f>
        <v>รื้อถอน</v>
      </c>
      <c r="V35" s="43" t="str">
        <f>[5]คำนวณหน่วย!AR34</f>
        <v>รื้อถอน</v>
      </c>
      <c r="W35" s="44" t="str">
        <f>[5]คำนวณหน่วย!AS34</f>
        <v>รื้อถอน</v>
      </c>
      <c r="X35" s="43" t="str">
        <f>[5]คำนวณหน่วย!AV34</f>
        <v>รื้อถอน</v>
      </c>
      <c r="Y35" s="44" t="str">
        <f>[5]คำนวณหน่วย!AW34</f>
        <v>รื้อถอน</v>
      </c>
      <c r="Z35" s="43" t="str">
        <f>[5]คำนวณหน่วย!AZ34</f>
        <v>รื้อถอน</v>
      </c>
      <c r="AA35" s="44" t="str">
        <f>[5]คำนวณหน่วย!BA34</f>
        <v>รื้อถอน</v>
      </c>
      <c r="AB35" s="43" t="str">
        <f>[5]คำนวณหน่วย!BD34</f>
        <v>รื้อถอน</v>
      </c>
      <c r="AC35" s="44" t="str">
        <f>[5]คำนวณหน่วย!BE34</f>
        <v>รื้อถอน</v>
      </c>
      <c r="AD35" s="46"/>
      <c r="AE35" s="47"/>
      <c r="AG35" s="47"/>
    </row>
    <row r="36" spans="1:35" x14ac:dyDescent="0.55000000000000004">
      <c r="A36" s="58">
        <f>[5]คำนวณหน่วย!A35</f>
        <v>30</v>
      </c>
      <c r="B36" s="59" t="str">
        <f>[5]คำนวณหน่วย!B35</f>
        <v>อาคารอำนวย  ยศสุข</v>
      </c>
      <c r="C36" s="58">
        <f>[5]คำนวณหน่วย!C35</f>
        <v>0</v>
      </c>
      <c r="D36" s="58">
        <f>[5]คำนวณหน่วย!D35</f>
        <v>500</v>
      </c>
      <c r="E36" s="60">
        <f>[5]คำนวณหน่วย!E35</f>
        <v>9208358</v>
      </c>
      <c r="F36" s="64">
        <f>[5]คำนวณหน่วย!L35-'[6]คำนวณ (รวมแต่ละอาคาร)'!$I$308</f>
        <v>2775.11</v>
      </c>
      <c r="G36" s="65">
        <f>[5]คำนวณหน่วย!M35</f>
        <v>9601.8806000000004</v>
      </c>
      <c r="H36" s="64">
        <f>[5]คำนวณหน่วย!P35-'[6]คำนวณ (รวมแต่ละอาคาร)'!$L$308</f>
        <v>2884.09</v>
      </c>
      <c r="I36" s="65">
        <f>[5]คำนวณหน่วย!Q35</f>
        <v>10498.087600000001</v>
      </c>
      <c r="J36" s="64">
        <f>[5]คำนวณหน่วย!T35-'[6]คำนวณ (รวมแต่ละอาคาร)'!$O$308</f>
        <v>3890.51</v>
      </c>
      <c r="K36" s="65">
        <f>[5]คำนวณหน่วย!U35</f>
        <v>14783.938</v>
      </c>
      <c r="L36" s="64">
        <f>[5]คำนวณหน่วย!X35-'[6]คำนวณ (รวมแต่ละอาคาร)'!$R$308</f>
        <v>2958.29</v>
      </c>
      <c r="M36" s="65">
        <f>[5]คำนวณหน่วย!Y35</f>
        <v>10709.0098</v>
      </c>
      <c r="N36" s="64">
        <f>[5]คำนวณหน่วย!AB35-'[6]คำนวณ (รวมแต่ละอาคาร)'!$U$308</f>
        <v>3764.83</v>
      </c>
      <c r="O36" s="65">
        <f>[5]คำนวณหน่วย!AC35</f>
        <v>14042.8159</v>
      </c>
      <c r="P36" s="66">
        <f>[5]คำนวณหน่วย!AF35-'[6]คำนวณ (รวมแต่ละอาคาร)'!$X$308</f>
        <v>4458.53</v>
      </c>
      <c r="Q36" s="65">
        <f>[5]คำนวณหน่วย!AG35</f>
        <v>16986.999299999999</v>
      </c>
      <c r="R36" s="64">
        <f>[5]คำนวณหน่วย!AJ35-'[6]คำนวณ (รวมแต่ละอาคาร)'!$AA$308</f>
        <v>4197.71</v>
      </c>
      <c r="S36" s="65">
        <f>[5]คำนวณหน่วย!AK35</f>
        <v>15783.389599999999</v>
      </c>
      <c r="T36" s="64">
        <f>[5]คำนวณหน่วย!AN35-'[6]คำนวณ (รวมแต่ละอาคาร)'!$AD$308</f>
        <v>3929.69</v>
      </c>
      <c r="U36" s="65">
        <f>[5]คำนวณหน่วย!AO35</f>
        <v>14618.446800000002</v>
      </c>
      <c r="V36" s="64">
        <f>[5]คำนวณหน่วย!AR35-'[6]คำนวณ (รวมแต่ละอาคาร)'!$AG$308</f>
        <v>4849.1099999999997</v>
      </c>
      <c r="W36" s="65">
        <f>[5]คำนวณหน่วย!AS35</f>
        <v>18087.1803</v>
      </c>
      <c r="X36" s="64">
        <f>[5]คำนวณหน่วย!AV35-'[6]คำนวณ (รวมแต่ละอาคาร)'!$AJ$308</f>
        <v>4969.8100000000004</v>
      </c>
      <c r="Y36" s="65">
        <f>[5]คำนวณหน่วย!AW35</f>
        <v>18239.202700000002</v>
      </c>
      <c r="Z36" s="64">
        <f>[5]คำนวณหน่วย!AZ35-'[6]คำนวณ (รวมแต่ละอาคาร)'!$AM$308</f>
        <v>4571.88</v>
      </c>
      <c r="AA36" s="65">
        <f>[5]คำนวณหน่วย!BA35</f>
        <v>17144.55</v>
      </c>
      <c r="AB36" s="64">
        <f>[5]คำนวณหน่วย!BD35-'[6]คำนวณ (รวมแต่ละอาคาร)'!$AP$308</f>
        <v>3436.14</v>
      </c>
      <c r="AC36" s="65">
        <f>[5]คำนวณหน่วย!BE35</f>
        <v>12232.6584</v>
      </c>
      <c r="AD36" s="46"/>
      <c r="AE36" s="47"/>
      <c r="AG36" s="47"/>
    </row>
    <row r="37" spans="1:35" s="57" customFormat="1" x14ac:dyDescent="0.55000000000000004">
      <c r="A37" s="81">
        <f>[5]คำนวณหน่วย!A36</f>
        <v>31</v>
      </c>
      <c r="B37" s="82" t="str">
        <f>[5]คำนวณหน่วย!B36</f>
        <v>อาคารหน่วยอาคารและสถานที่</v>
      </c>
      <c r="C37" s="81">
        <f>[5]คำนวณหน่วย!C36</f>
        <v>0</v>
      </c>
      <c r="D37" s="81">
        <f>[5]คำนวณหน่วย!D36</f>
        <v>1</v>
      </c>
      <c r="E37" s="83">
        <f>[5]คำนวณหน่วย!E36</f>
        <v>9123113</v>
      </c>
      <c r="F37" s="84">
        <f>[5]คำนวณหน่วย!L36</f>
        <v>0.5</v>
      </c>
      <c r="G37" s="85">
        <f>[5]คำนวณหน่วย!M36</f>
        <v>1.73</v>
      </c>
      <c r="H37" s="84">
        <f>[5]คำนวณหน่วย!P36</f>
        <v>1</v>
      </c>
      <c r="I37" s="85">
        <f>[5]คำนวณหน่วย!Q36</f>
        <v>3.64</v>
      </c>
      <c r="J37" s="84">
        <f>[5]คำนวณหน่วย!T36</f>
        <v>3</v>
      </c>
      <c r="K37" s="85">
        <f>[5]คำนวณหน่วย!U36</f>
        <v>11.399999999999999</v>
      </c>
      <c r="L37" s="84">
        <f>[5]คำนวณหน่วย!X36</f>
        <v>4</v>
      </c>
      <c r="M37" s="85">
        <f>[5]คำนวณหน่วย!Y36</f>
        <v>14.48</v>
      </c>
      <c r="N37" s="84">
        <f>[5]คำนวณหน่วย!AB36</f>
        <v>5</v>
      </c>
      <c r="O37" s="85">
        <f>[5]คำนวณหน่วย!AC36</f>
        <v>18.649999999999999</v>
      </c>
      <c r="P37" s="86">
        <f>[5]คำนวณหน่วย!AF36</f>
        <v>4</v>
      </c>
      <c r="Q37" s="85">
        <f>[5]คำนวณหน่วย!AG36</f>
        <v>15.24</v>
      </c>
      <c r="R37" s="84">
        <f>[5]คำนวณหน่วย!AJ36</f>
        <v>4</v>
      </c>
      <c r="S37" s="85">
        <f>[5]คำนวณหน่วย!AK36</f>
        <v>15.04</v>
      </c>
      <c r="T37" s="84">
        <f>[5]คำนวณหน่วย!AN36</f>
        <v>3</v>
      </c>
      <c r="U37" s="85">
        <f>[5]คำนวณหน่วย!AO36</f>
        <v>11.16</v>
      </c>
      <c r="V37" s="84">
        <f>[5]คำนวณหน่วย!AR36</f>
        <v>3</v>
      </c>
      <c r="W37" s="85">
        <f>[5]คำนวณหน่วย!AS36</f>
        <v>11.19</v>
      </c>
      <c r="X37" s="84">
        <f>[5]คำนวณหน่วย!AV36</f>
        <v>3</v>
      </c>
      <c r="Y37" s="85">
        <f>[5]คำนวณหน่วย!AW36</f>
        <v>11.01</v>
      </c>
      <c r="Z37" s="84">
        <f>[5]คำนวณหน่วย!AZ36</f>
        <v>3</v>
      </c>
      <c r="AA37" s="85">
        <f>[5]คำนวณหน่วย!BA36</f>
        <v>11.25</v>
      </c>
      <c r="AB37" s="84">
        <f>[5]คำนวณหน่วย!BD36</f>
        <v>1</v>
      </c>
      <c r="AC37" s="85">
        <f>[5]คำนวณหน่วย!BE36</f>
        <v>3.56</v>
      </c>
      <c r="AD37" s="54"/>
      <c r="AE37" s="55"/>
      <c r="AF37" s="56"/>
      <c r="AG37" s="55"/>
    </row>
    <row r="38" spans="1:35" s="57" customFormat="1" x14ac:dyDescent="0.55000000000000004">
      <c r="A38" s="81">
        <f>[5]คำนวณหน่วย!A37</f>
        <v>32</v>
      </c>
      <c r="B38" s="82" t="str">
        <f>[5]คำนวณหน่วย!B37</f>
        <v>อาคารสำนักงานประปาและสุขาภิบาล</v>
      </c>
      <c r="C38" s="81">
        <f>[5]คำนวณหน่วย!C37</f>
        <v>0</v>
      </c>
      <c r="D38" s="81">
        <f>[5]คำนวณหน่วย!D37</f>
        <v>1</v>
      </c>
      <c r="E38" s="83">
        <f>[5]คำนวณหน่วย!E37</f>
        <v>8648696</v>
      </c>
      <c r="F38" s="84">
        <f>[5]คำนวณหน่วย!L37</f>
        <v>234</v>
      </c>
      <c r="G38" s="85">
        <f>[5]คำนวณหน่วย!M37</f>
        <v>809.64</v>
      </c>
      <c r="H38" s="84">
        <f>[5]คำนวณหน่วย!P37</f>
        <v>247</v>
      </c>
      <c r="I38" s="85">
        <f>[5]คำนวณหน่วย!Q37</f>
        <v>899.08</v>
      </c>
      <c r="J38" s="84">
        <f>[5]คำนวณหน่วย!T37</f>
        <v>249</v>
      </c>
      <c r="K38" s="85">
        <f>[5]คำนวณหน่วย!U37</f>
        <v>946.19999999999993</v>
      </c>
      <c r="L38" s="84">
        <f>[5]คำนวณหน่วย!X37</f>
        <v>299</v>
      </c>
      <c r="M38" s="85">
        <f>[5]คำนวณหน่วย!Y37</f>
        <v>1082.3800000000001</v>
      </c>
      <c r="N38" s="84">
        <f>[5]คำนวณหน่วย!AB37</f>
        <v>226</v>
      </c>
      <c r="O38" s="85">
        <f>[5]คำนวณหน่วย!AC37</f>
        <v>842.98</v>
      </c>
      <c r="P38" s="86">
        <f>[5]คำนวณหน่วย!AF37</f>
        <v>217</v>
      </c>
      <c r="Q38" s="85">
        <f>[5]คำนวณหน่วย!AG37</f>
        <v>826.77</v>
      </c>
      <c r="R38" s="84">
        <f>[5]คำนวณหน่วย!AJ37</f>
        <v>269</v>
      </c>
      <c r="S38" s="85">
        <f>[5]คำนวณหน่วย!AK37</f>
        <v>1011.4399999999999</v>
      </c>
      <c r="T38" s="84">
        <f>[5]คำนวณหน่วย!AN37</f>
        <v>227</v>
      </c>
      <c r="U38" s="85">
        <f>[5]คำนวณหน่วย!AO37</f>
        <v>844.44</v>
      </c>
      <c r="V38" s="84">
        <f>[5]คำนวณหน่วย!AR37</f>
        <v>255</v>
      </c>
      <c r="W38" s="85">
        <f>[5]คำนวณหน่วย!AS37</f>
        <v>951.15</v>
      </c>
      <c r="X38" s="84">
        <f>[5]คำนวณหน่วย!AV37</f>
        <v>231</v>
      </c>
      <c r="Y38" s="85">
        <f>[5]คำนวณหน่วย!AW37</f>
        <v>847.77</v>
      </c>
      <c r="Z38" s="84">
        <f>[5]คำนวณหน่วย!AZ37</f>
        <v>252</v>
      </c>
      <c r="AA38" s="85">
        <f>[5]คำนวณหน่วย!BA37</f>
        <v>945</v>
      </c>
      <c r="AB38" s="84">
        <f>[5]คำนวณหน่วย!BD37</f>
        <v>271</v>
      </c>
      <c r="AC38" s="85">
        <f>[5]คำนวณหน่วย!BE37</f>
        <v>964.76</v>
      </c>
      <c r="AD38" s="54"/>
      <c r="AE38" s="55"/>
      <c r="AF38" s="56"/>
      <c r="AG38" s="55"/>
    </row>
    <row r="39" spans="1:35" s="57" customFormat="1" x14ac:dyDescent="0.55000000000000004">
      <c r="A39" s="81">
        <f>[5]คำนวณหน่วย!A38</f>
        <v>33</v>
      </c>
      <c r="B39" s="82" t="str">
        <f>[5]คำนวณหน่วย!B38</f>
        <v>อาคารงานไฟฟ้า</v>
      </c>
      <c r="C39" s="81">
        <f>[5]คำนวณหน่วย!C38</f>
        <v>0</v>
      </c>
      <c r="D39" s="81">
        <f>[5]คำนวณหน่วย!D38</f>
        <v>1</v>
      </c>
      <c r="E39" s="83">
        <f>[5]คำนวณหน่วย!E38</f>
        <v>8673782</v>
      </c>
      <c r="F39" s="84">
        <f>[5]คำนวณหน่วย!L38</f>
        <v>192</v>
      </c>
      <c r="G39" s="85">
        <f>[5]คำนวณหน่วย!M38</f>
        <v>664.31999999999994</v>
      </c>
      <c r="H39" s="84">
        <f>[5]คำนวณหน่วย!P38</f>
        <v>92</v>
      </c>
      <c r="I39" s="85">
        <f>[5]คำนวณหน่วย!Q38</f>
        <v>334.88</v>
      </c>
      <c r="J39" s="84">
        <f>[5]คำนวณหน่วย!T38</f>
        <v>98</v>
      </c>
      <c r="K39" s="85">
        <f>[5]คำนวณหน่วย!U38</f>
        <v>372.4</v>
      </c>
      <c r="L39" s="84">
        <f>[5]คำนวณหน่วย!X38</f>
        <v>114</v>
      </c>
      <c r="M39" s="85">
        <f>[5]คำนวณหน่วย!Y38</f>
        <v>412.68</v>
      </c>
      <c r="N39" s="84">
        <f>[5]คำนวณหน่วย!AB38</f>
        <v>94</v>
      </c>
      <c r="O39" s="85">
        <f>[5]คำนวณหน่วย!AC38</f>
        <v>350.62</v>
      </c>
      <c r="P39" s="86">
        <f>[5]คำนวณหน่วย!AF38</f>
        <v>142</v>
      </c>
      <c r="Q39" s="85">
        <f>[5]คำนวณหน่วย!AG38</f>
        <v>541.02</v>
      </c>
      <c r="R39" s="84">
        <f>[5]คำนวณหน่วย!AJ38</f>
        <v>75</v>
      </c>
      <c r="S39" s="85">
        <f>[5]คำนวณหน่วย!AK38</f>
        <v>282</v>
      </c>
      <c r="T39" s="84">
        <f>[5]คำนวณหน่วย!AN38</f>
        <v>96</v>
      </c>
      <c r="U39" s="85">
        <f>[5]คำนวณหน่วย!AO38</f>
        <v>357.12</v>
      </c>
      <c r="V39" s="84">
        <f>[5]คำนวณหน่วย!AR38</f>
        <v>92</v>
      </c>
      <c r="W39" s="85">
        <f>[5]คำนวณหน่วย!AS38</f>
        <v>343.16</v>
      </c>
      <c r="X39" s="84">
        <f>[5]คำนวณหน่วย!AV38</f>
        <v>99</v>
      </c>
      <c r="Y39" s="85">
        <f>[5]คำนวณหน่วย!AW38</f>
        <v>363.33</v>
      </c>
      <c r="Z39" s="84">
        <f>[5]คำนวณหน่วย!AZ38</f>
        <v>97</v>
      </c>
      <c r="AA39" s="85">
        <f>[5]คำนวณหน่วย!BA38</f>
        <v>363.75</v>
      </c>
      <c r="AB39" s="84">
        <f>[5]คำนวณหน่วย!BD38</f>
        <v>97</v>
      </c>
      <c r="AC39" s="85">
        <f>[5]คำนวณหน่วย!BE38</f>
        <v>345.32</v>
      </c>
      <c r="AD39" s="54"/>
      <c r="AE39" s="55"/>
      <c r="AF39" s="56"/>
      <c r="AG39" s="55"/>
    </row>
    <row r="40" spans="1:35" s="57" customFormat="1" x14ac:dyDescent="0.55000000000000004">
      <c r="A40" s="81">
        <f>[5]คำนวณหน่วย!A39</f>
        <v>34</v>
      </c>
      <c r="B40" s="82" t="str">
        <f>[5]คำนวณหน่วย!B39</f>
        <v>อาคารซ่อมบำรุงอาคารและสถานที่</v>
      </c>
      <c r="C40" s="81">
        <f>[5]คำนวณหน่วย!C39</f>
        <v>0</v>
      </c>
      <c r="D40" s="81">
        <f>[5]คำนวณหน่วย!D39</f>
        <v>1</v>
      </c>
      <c r="E40" s="83">
        <f>[5]คำนวณหน่วย!E39</f>
        <v>8673804</v>
      </c>
      <c r="F40" s="84">
        <f>[5]คำนวณหน่วย!L39</f>
        <v>200</v>
      </c>
      <c r="G40" s="85">
        <f>[5]คำนวณหน่วย!M39</f>
        <v>692</v>
      </c>
      <c r="H40" s="84">
        <f>[5]คำนวณหน่วย!P39</f>
        <v>174</v>
      </c>
      <c r="I40" s="85">
        <f>[5]คำนวณหน่วย!Q39</f>
        <v>633.36</v>
      </c>
      <c r="J40" s="84">
        <f>[5]คำนวณหน่วย!T39</f>
        <v>193</v>
      </c>
      <c r="K40" s="85">
        <f>[5]คำนวณหน่วย!U39</f>
        <v>733.4</v>
      </c>
      <c r="L40" s="84">
        <f>[5]คำนวณหน่วย!X39</f>
        <v>203</v>
      </c>
      <c r="M40" s="85">
        <f>[5]คำนวณหน่วย!Y39</f>
        <v>734.86</v>
      </c>
      <c r="N40" s="84">
        <f>[5]คำนวณหน่วย!AB39</f>
        <v>170</v>
      </c>
      <c r="O40" s="85">
        <f>[5]คำนวณหน่วย!AC39</f>
        <v>634.1</v>
      </c>
      <c r="P40" s="86">
        <f>[5]คำนวณหน่วย!AF39</f>
        <v>189</v>
      </c>
      <c r="Q40" s="85">
        <f>[5]คำนวณหน่วย!AG39</f>
        <v>720.09</v>
      </c>
      <c r="R40" s="84">
        <f>[5]คำนวณหน่วย!AJ39</f>
        <v>220</v>
      </c>
      <c r="S40" s="85">
        <f>[5]คำนวณหน่วย!AK39</f>
        <v>827.19999999999993</v>
      </c>
      <c r="T40" s="84">
        <f>[5]คำนวณหน่วย!AN39</f>
        <v>206</v>
      </c>
      <c r="U40" s="85">
        <f>[5]คำนวณหน่วย!AO39</f>
        <v>766.32</v>
      </c>
      <c r="V40" s="84">
        <f>[5]คำนวณหน่วย!AR39</f>
        <v>245</v>
      </c>
      <c r="W40" s="85">
        <f>[5]คำนวณหน่วย!AS39</f>
        <v>913.85</v>
      </c>
      <c r="X40" s="84">
        <f>[5]คำนวณหน่วย!AV39</f>
        <v>226</v>
      </c>
      <c r="Y40" s="85">
        <f>[5]คำนวณหน่วย!AW39</f>
        <v>829.42</v>
      </c>
      <c r="Z40" s="84">
        <f>[5]คำนวณหน่วย!AZ39</f>
        <v>232</v>
      </c>
      <c r="AA40" s="85">
        <f>[5]คำนวณหน่วย!BA39</f>
        <v>870</v>
      </c>
      <c r="AB40" s="84">
        <f>[5]คำนวณหน่วย!BD39</f>
        <v>209</v>
      </c>
      <c r="AC40" s="85">
        <f>[5]คำนวณหน่วย!BE39</f>
        <v>744.04</v>
      </c>
      <c r="AD40" s="54"/>
      <c r="AE40" s="55"/>
      <c r="AF40" s="56"/>
      <c r="AG40" s="55"/>
    </row>
    <row r="41" spans="1:35" s="57" customFormat="1" x14ac:dyDescent="0.55000000000000004">
      <c r="A41" s="81">
        <f>[5]คำนวณหน่วย!A40</f>
        <v>35</v>
      </c>
      <c r="B41" s="82" t="str">
        <f>[5]คำนวณหน่วย!B40</f>
        <v>อาคารยานพาหนะ</v>
      </c>
      <c r="C41" s="81">
        <f>[5]คำนวณหน่วย!C40</f>
        <v>0</v>
      </c>
      <c r="D41" s="81">
        <f>[5]คำนวณหน่วย!D40</f>
        <v>1</v>
      </c>
      <c r="E41" s="83">
        <f>[5]คำนวณหน่วย!E40</f>
        <v>9843160</v>
      </c>
      <c r="F41" s="84" t="str">
        <f>[5]คำนวณหน่วย!L40</f>
        <v>ชำรุด</v>
      </c>
      <c r="G41" s="85" t="str">
        <f>[5]คำนวณหน่วย!M40</f>
        <v>ชำรุด</v>
      </c>
      <c r="H41" s="84" t="str">
        <f>[5]คำนวณหน่วย!P40</f>
        <v>ชำรุด</v>
      </c>
      <c r="I41" s="85" t="str">
        <f>[5]คำนวณหน่วย!Q40</f>
        <v>ชำรุด</v>
      </c>
      <c r="J41" s="84" t="str">
        <f>[5]คำนวณหน่วย!T40</f>
        <v>ชำรุด</v>
      </c>
      <c r="K41" s="85" t="str">
        <f>[5]คำนวณหน่วย!U40</f>
        <v>ชำรุด</v>
      </c>
      <c r="L41" s="84" t="str">
        <f>[5]คำนวณหน่วย!X40</f>
        <v>ชำรุด</v>
      </c>
      <c r="M41" s="85" t="str">
        <f>[5]คำนวณหน่วย!Y40</f>
        <v>ชำรุด</v>
      </c>
      <c r="N41" s="84" t="str">
        <f>[5]คำนวณหน่วย!AB40</f>
        <v>ชำรุด</v>
      </c>
      <c r="O41" s="85" t="str">
        <f>[5]คำนวณหน่วย!AC40</f>
        <v>ชำรุด</v>
      </c>
      <c r="P41" s="86" t="str">
        <f>[5]คำนวณหน่วย!AF40</f>
        <v>ชำรุด</v>
      </c>
      <c r="Q41" s="85" t="str">
        <f>[5]คำนวณหน่วย!AG40</f>
        <v>ชำรุด</v>
      </c>
      <c r="R41" s="84" t="str">
        <f>[5]คำนวณหน่วย!AJ40</f>
        <v>ชำรุด</v>
      </c>
      <c r="S41" s="85" t="str">
        <f>[5]คำนวณหน่วย!AK40</f>
        <v>ชำรุด</v>
      </c>
      <c r="T41" s="84" t="str">
        <f>[5]คำนวณหน่วย!AN40</f>
        <v>ชำรุด</v>
      </c>
      <c r="U41" s="85" t="str">
        <f>[5]คำนวณหน่วย!AO40</f>
        <v>ชำรุด</v>
      </c>
      <c r="V41" s="84" t="str">
        <f>[5]คำนวณหน่วย!AR40</f>
        <v>ชำรุด</v>
      </c>
      <c r="W41" s="85" t="str">
        <f>[5]คำนวณหน่วย!AS40</f>
        <v>ชำรุด</v>
      </c>
      <c r="X41" s="84" t="str">
        <f>[5]คำนวณหน่วย!AV40</f>
        <v>ชำรุด</v>
      </c>
      <c r="Y41" s="85" t="str">
        <f>[5]คำนวณหน่วย!AW40</f>
        <v>ชำรุด</v>
      </c>
      <c r="Z41" s="84" t="str">
        <f>[5]คำนวณหน่วย!AZ40</f>
        <v>ชำรุด</v>
      </c>
      <c r="AA41" s="85" t="str">
        <f>[5]คำนวณหน่วย!BA40</f>
        <v>ชำรุด</v>
      </c>
      <c r="AB41" s="84" t="str">
        <f>[5]คำนวณหน่วย!BD40</f>
        <v>ชำรุด</v>
      </c>
      <c r="AC41" s="85" t="str">
        <f>[5]คำนวณหน่วย!BE40</f>
        <v>ชำรุด</v>
      </c>
      <c r="AD41" s="54"/>
      <c r="AE41" s="55"/>
      <c r="AF41" s="56"/>
      <c r="AG41" s="55"/>
    </row>
    <row r="42" spans="1:35" s="57" customFormat="1" x14ac:dyDescent="0.55000000000000004">
      <c r="A42" s="81">
        <f>[5]คำนวณหน่วย!A41</f>
        <v>36</v>
      </c>
      <c r="B42" s="82" t="str">
        <f>[5]คำนวณหน่วย!B41</f>
        <v>อาคารโรงจอดรถ</v>
      </c>
      <c r="C42" s="81">
        <f>[5]คำนวณหน่วย!C41</f>
        <v>0</v>
      </c>
      <c r="D42" s="81">
        <f>[5]คำนวณหน่วย!D41</f>
        <v>1</v>
      </c>
      <c r="E42" s="83">
        <f>[5]คำนวณหน่วย!E41</f>
        <v>8674108</v>
      </c>
      <c r="F42" s="84">
        <f>[5]คำนวณหน่วย!L41</f>
        <v>74</v>
      </c>
      <c r="G42" s="85">
        <f>[5]คำนวณหน่วย!M41</f>
        <v>256.04000000000002</v>
      </c>
      <c r="H42" s="84">
        <f>[5]คำนวณหน่วย!P41</f>
        <v>78</v>
      </c>
      <c r="I42" s="85">
        <f>[5]คำนวณหน่วย!Q41</f>
        <v>283.92</v>
      </c>
      <c r="J42" s="84">
        <f>[5]คำนวณหน่วย!T41</f>
        <v>79</v>
      </c>
      <c r="K42" s="85">
        <f>[5]คำนวณหน่วย!U41</f>
        <v>300.2</v>
      </c>
      <c r="L42" s="84">
        <f>[5]คำนวณหน่วย!X41</f>
        <v>93</v>
      </c>
      <c r="M42" s="85">
        <f>[5]คำนวณหน่วย!Y41</f>
        <v>336.66</v>
      </c>
      <c r="N42" s="84">
        <f>[5]คำนวณหน่วย!AB41</f>
        <v>65</v>
      </c>
      <c r="O42" s="85">
        <f>[5]คำนวณหน่วย!AC41</f>
        <v>242.45</v>
      </c>
      <c r="P42" s="86">
        <f>[5]คำนวณหน่วย!AF41</f>
        <v>11</v>
      </c>
      <c r="Q42" s="85">
        <f>[5]คำนวณหน่วย!AG41</f>
        <v>41.910000000000004</v>
      </c>
      <c r="R42" s="84">
        <f>[5]คำนวณหน่วย!AJ41</f>
        <v>10</v>
      </c>
      <c r="S42" s="85">
        <f>[5]คำนวณหน่วย!AK41</f>
        <v>37.599999999999994</v>
      </c>
      <c r="T42" s="84">
        <f>[5]คำนวณหน่วย!AN41</f>
        <v>7</v>
      </c>
      <c r="U42" s="85">
        <f>[5]คำนวณหน่วย!AO41</f>
        <v>26.040000000000003</v>
      </c>
      <c r="V42" s="84">
        <f>[5]คำนวณหน่วย!AR41</f>
        <v>7</v>
      </c>
      <c r="W42" s="85">
        <f>[5]คำนวณหน่วย!AS41</f>
        <v>26.11</v>
      </c>
      <c r="X42" s="84">
        <f>[5]คำนวณหน่วย!AV41</f>
        <v>8</v>
      </c>
      <c r="Y42" s="85">
        <f>[5]คำนวณหน่วย!AW41</f>
        <v>29.36</v>
      </c>
      <c r="Z42" s="84">
        <f>[5]คำนวณหน่วย!AZ41</f>
        <v>6</v>
      </c>
      <c r="AA42" s="85">
        <f>[5]คำนวณหน่วย!BA41</f>
        <v>22.5</v>
      </c>
      <c r="AB42" s="84">
        <f>[5]คำนวณหน่วย!BD41</f>
        <v>6</v>
      </c>
      <c r="AC42" s="85">
        <f>[5]คำนวณหน่วย!BE41</f>
        <v>21.36</v>
      </c>
      <c r="AD42" s="54"/>
      <c r="AE42" s="55"/>
      <c r="AF42" s="56"/>
      <c r="AG42" s="55"/>
    </row>
    <row r="43" spans="1:35" s="57" customFormat="1" x14ac:dyDescent="0.55000000000000004">
      <c r="A43" s="81">
        <f>[5]คำนวณหน่วย!A42</f>
        <v>37</v>
      </c>
      <c r="B43" s="82" t="str">
        <f>[5]คำนวณหน่วย!B42</f>
        <v>อาคารสำนักงานระบบบำบัดน้ำเสียรวม (รวมอาคารห้องน้ำ)</v>
      </c>
      <c r="C43" s="81">
        <f>[5]คำนวณหน่วย!C42</f>
        <v>0</v>
      </c>
      <c r="D43" s="81">
        <f>[5]คำนวณหน่วย!D42</f>
        <v>50</v>
      </c>
      <c r="E43" s="83">
        <f>[5]คำนวณหน่วย!E42</f>
        <v>8576438</v>
      </c>
      <c r="F43" s="84">
        <f>[5]คำนวณหน่วย!L42</f>
        <v>8700</v>
      </c>
      <c r="G43" s="85">
        <f>[5]คำนวณหน่วย!M42</f>
        <v>30102</v>
      </c>
      <c r="H43" s="84">
        <f>[5]คำนวณหน่วย!P42</f>
        <v>10150</v>
      </c>
      <c r="I43" s="85">
        <f>[5]คำนวณหน่วย!Q42</f>
        <v>36946</v>
      </c>
      <c r="J43" s="84">
        <f>[5]คำนวณหน่วย!T42</f>
        <v>9950</v>
      </c>
      <c r="K43" s="85">
        <f>[5]คำนวณหน่วย!U42</f>
        <v>37810</v>
      </c>
      <c r="L43" s="84">
        <f>[5]คำนวณหน่วย!X42</f>
        <v>11500</v>
      </c>
      <c r="M43" s="85">
        <f>[5]คำนวณหน่วย!Y42</f>
        <v>41630</v>
      </c>
      <c r="N43" s="84">
        <f>[5]คำนวณหน่วย!AB42</f>
        <v>10750</v>
      </c>
      <c r="O43" s="85">
        <f>[5]คำนวณหน่วย!AC42</f>
        <v>40097.5</v>
      </c>
      <c r="P43" s="86">
        <f>[5]คำนวณหน่วย!AF42</f>
        <v>7750</v>
      </c>
      <c r="Q43" s="85">
        <f>[5]คำนวณหน่วย!AG42</f>
        <v>29527.5</v>
      </c>
      <c r="R43" s="84">
        <f>[5]คำนวณหน่วย!AJ42</f>
        <v>11700</v>
      </c>
      <c r="S43" s="85">
        <f>[5]คำนวณหน่วย!AK42</f>
        <v>43992</v>
      </c>
      <c r="T43" s="84">
        <f>[5]คำนวณหน่วย!AN42</f>
        <v>7650</v>
      </c>
      <c r="U43" s="85">
        <f>[5]คำนวณหน่วย!AO42</f>
        <v>28458</v>
      </c>
      <c r="V43" s="84">
        <f>[5]คำนวณหน่วย!AR42</f>
        <v>11100</v>
      </c>
      <c r="W43" s="85">
        <f>[5]คำนวณหน่วย!AS42</f>
        <v>41403</v>
      </c>
      <c r="X43" s="84">
        <f>[5]คำนวณหน่วย!AV42</f>
        <v>4800</v>
      </c>
      <c r="Y43" s="85">
        <f>[5]คำนวณหน่วย!AW42</f>
        <v>17616</v>
      </c>
      <c r="Z43" s="84">
        <f>[5]คำนวณหน่วย!AZ42</f>
        <v>12150</v>
      </c>
      <c r="AA43" s="85">
        <f>[5]คำนวณหน่วย!BA42</f>
        <v>45562.5</v>
      </c>
      <c r="AB43" s="84">
        <f>[5]คำนวณหน่วย!BD42</f>
        <v>12000</v>
      </c>
      <c r="AC43" s="85">
        <f>[5]คำนวณหน่วย!BE42</f>
        <v>42720</v>
      </c>
      <c r="AD43" s="54"/>
      <c r="AE43" s="55"/>
      <c r="AF43" s="56"/>
      <c r="AG43" s="55"/>
    </row>
    <row r="44" spans="1:35" x14ac:dyDescent="0.55000000000000004">
      <c r="A44" s="67" t="s">
        <v>36</v>
      </c>
      <c r="B44" s="68"/>
      <c r="C44" s="69"/>
      <c r="D44" s="69"/>
      <c r="E44" s="70"/>
      <c r="F44" s="71">
        <f t="shared" ref="F44:AC44" si="1">SUM(F30:F43)</f>
        <v>21447.3</v>
      </c>
      <c r="G44" s="72">
        <f t="shared" si="1"/>
        <v>74230.507287131797</v>
      </c>
      <c r="H44" s="71">
        <f t="shared" si="1"/>
        <v>24601.06</v>
      </c>
      <c r="I44" s="72">
        <f t="shared" si="1"/>
        <v>89502.799775893887</v>
      </c>
      <c r="J44" s="71">
        <f t="shared" si="1"/>
        <v>36164.29</v>
      </c>
      <c r="K44" s="72">
        <f t="shared" si="1"/>
        <v>137389.55564140217</v>
      </c>
      <c r="L44" s="71">
        <f t="shared" si="1"/>
        <v>31790.35</v>
      </c>
      <c r="M44" s="72">
        <f t="shared" si="1"/>
        <v>115101.2543220486</v>
      </c>
      <c r="N44" s="71">
        <f t="shared" si="1"/>
        <v>42412.800000000003</v>
      </c>
      <c r="O44" s="72">
        <f t="shared" si="1"/>
        <v>158256.70275341417</v>
      </c>
      <c r="P44" s="73">
        <f t="shared" si="1"/>
        <v>39337.72</v>
      </c>
      <c r="Q44" s="72">
        <f t="shared" si="1"/>
        <v>149980.61409881321</v>
      </c>
      <c r="R44" s="71">
        <f t="shared" si="1"/>
        <v>39825.35</v>
      </c>
      <c r="S44" s="72">
        <f t="shared" si="1"/>
        <v>149728.12053777761</v>
      </c>
      <c r="T44" s="71">
        <f t="shared" si="1"/>
        <v>33800.410000000003</v>
      </c>
      <c r="U44" s="72">
        <f t="shared" si="1"/>
        <v>125668.61946745162</v>
      </c>
      <c r="V44" s="71">
        <f t="shared" si="1"/>
        <v>39360.9</v>
      </c>
      <c r="W44" s="72">
        <f t="shared" si="1"/>
        <v>146721.9484703542</v>
      </c>
      <c r="X44" s="71">
        <f t="shared" si="1"/>
        <v>27240.83</v>
      </c>
      <c r="Y44" s="72">
        <f t="shared" si="1"/>
        <v>99992.393799440208</v>
      </c>
      <c r="Z44" s="71">
        <f t="shared" si="1"/>
        <v>35871.43</v>
      </c>
      <c r="AA44" s="72">
        <f t="shared" si="1"/>
        <v>134583.66165353952</v>
      </c>
      <c r="AB44" s="71">
        <f t="shared" si="1"/>
        <v>25526.29</v>
      </c>
      <c r="AC44" s="72">
        <f t="shared" si="1"/>
        <v>90848.063562691998</v>
      </c>
      <c r="AD44" s="46"/>
      <c r="AE44" s="47"/>
      <c r="AG44" s="47"/>
    </row>
    <row r="45" spans="1:35" x14ac:dyDescent="0.55000000000000004">
      <c r="A45" s="30" t="str">
        <f>[5]คำนวณหน่วย!$A$43</f>
        <v>สระว่ายน้ำ</v>
      </c>
      <c r="B45" s="74"/>
      <c r="C45" s="75"/>
      <c r="D45" s="75"/>
      <c r="E45" s="76"/>
      <c r="F45" s="77"/>
      <c r="G45" s="76"/>
      <c r="H45" s="77"/>
      <c r="I45" s="76"/>
      <c r="J45" s="77"/>
      <c r="K45" s="76"/>
      <c r="L45" s="77"/>
      <c r="M45" s="76"/>
      <c r="N45" s="77"/>
      <c r="O45" s="76"/>
      <c r="P45" s="78"/>
      <c r="Q45" s="76"/>
      <c r="R45" s="77"/>
      <c r="S45" s="76"/>
      <c r="T45" s="77"/>
      <c r="U45" s="76"/>
      <c r="V45" s="77"/>
      <c r="W45" s="76"/>
      <c r="X45" s="77"/>
      <c r="Y45" s="76"/>
      <c r="Z45" s="77"/>
      <c r="AA45" s="76"/>
      <c r="AB45" s="77"/>
      <c r="AC45" s="79"/>
      <c r="AD45" s="37">
        <f>SUM(F46+H46+J46+L46+N46+P46+R46+T46+V46+X46+Z46+AB46)</f>
        <v>74100</v>
      </c>
      <c r="AE45" s="38">
        <f>SUM(G46+I46+K46+M46+O46+Q46+S46+U46+W46+Y46+AA46+AC46)</f>
        <v>273513.52561019</v>
      </c>
      <c r="AF45" s="39">
        <f>SUM(F46+H46+J46+L46+N46+P46+R46+T46+V46)</f>
        <v>54450</v>
      </c>
      <c r="AG45" s="38">
        <f>SUM(G46+I46+K46+M46+O46+Q46+S46+U46+W46)</f>
        <v>201690.49803719</v>
      </c>
      <c r="AH45" s="39">
        <f>SUM(X46+Z46+AB46)</f>
        <v>19650</v>
      </c>
      <c r="AI45" s="38">
        <f>SUM(Y46+AA46+AC46)</f>
        <v>71823.027572999999</v>
      </c>
    </row>
    <row r="46" spans="1:35" x14ac:dyDescent="0.55000000000000004">
      <c r="A46" s="58">
        <f>[5]คำนวณหน่วย!A44</f>
        <v>38</v>
      </c>
      <c r="B46" s="59" t="str">
        <f>[5]คำนวณหน่วย!B44</f>
        <v>อาคารสระว่ายน้ำ</v>
      </c>
      <c r="C46" s="58">
        <f>[5]คำนวณหน่วย!C44</f>
        <v>0</v>
      </c>
      <c r="D46" s="58">
        <f>[5]คำนวณหน่วย!D44</f>
        <v>50</v>
      </c>
      <c r="E46" s="60">
        <f>[5]คำนวณหน่วย!E44</f>
        <v>9243867</v>
      </c>
      <c r="F46" s="64">
        <f>[5]คำนวณหน่วย!L44-'[6]คำนวณ (รวมแต่ละอาคาร)'!$I$45</f>
        <v>5271</v>
      </c>
      <c r="G46" s="65">
        <f>F46*'[7]2564-บิลค่าไฟฟ้า'!G$5</f>
        <v>18251.376301619999</v>
      </c>
      <c r="H46" s="64">
        <f>[5]คำนวณหน่วย!$P$44-'[6]คำนวณ (รวมแต่ละอาคาร)'!$L$45</f>
        <v>6218</v>
      </c>
      <c r="I46" s="65">
        <f>H46*'[7]2564-บิลค่าไฟฟ้า'!K$5</f>
        <v>22605.488447660002</v>
      </c>
      <c r="J46" s="64">
        <f>[5]คำนวณหน่วย!$T$44-'[6]คำนวณ (รวมแต่ละอาคาร)'!$O$45</f>
        <v>7297</v>
      </c>
      <c r="K46" s="65">
        <f>J46*'[7]2564-บิลค่าไฟฟ้า'!O$5</f>
        <v>27715.622212530001</v>
      </c>
      <c r="L46" s="64">
        <f>[5]คำนวณหน่วย!$X$44-'[6]คำนวณ (รวมแต่ละอาคาร)'!$R$45</f>
        <v>5964</v>
      </c>
      <c r="M46" s="65">
        <f>L46*'[7]2564-บิลค่าไฟฟ้า'!S$5</f>
        <v>21597.876384840001</v>
      </c>
      <c r="N46" s="64">
        <f>[5]คำนวณหน่วย!$AB$44-'[6]คำนวณ (รวมแต่ละอาคาร)'!$U$45</f>
        <v>5938</v>
      </c>
      <c r="O46" s="65">
        <f>N46*'[7]2564-บิลค่าไฟฟ้า'!W$5</f>
        <v>22162.319374679999</v>
      </c>
      <c r="P46" s="66">
        <f>[5]คำนวณหน่วย!$AF$44-'[6]คำนวณ (รวมแต่ละอาคาร)'!$X$45</f>
        <v>7342</v>
      </c>
      <c r="Q46" s="65">
        <f>P46*'[7]2564-บิลค่าไฟฟ้า'!AA$5</f>
        <v>28003.946559759999</v>
      </c>
      <c r="R46" s="64">
        <f>[5]คำนวณหน่วย!$AJ$44-'[6]คำนวณ (รวมแต่ละอาคาร)'!$AA$45</f>
        <v>6350</v>
      </c>
      <c r="S46" s="65">
        <f>R46*'[7]2564-บิลค่าไฟฟ้า'!AE$5</f>
        <v>23871.458734</v>
      </c>
      <c r="T46" s="64">
        <f>[5]คำนวณหน่วย!$AN$44-'[6]คำนวณ (รวมแต่ละอาคาร)'!$AD$45</f>
        <v>3770</v>
      </c>
      <c r="U46" s="65">
        <f>T46*'[7]2564-บิลค่าไฟฟ้า'!AI$5</f>
        <v>14011.678248099999</v>
      </c>
      <c r="V46" s="64">
        <f>[5]คำนวณหน่วย!$AR$44-'[6]คำนวณ (รวมแต่ละอาคาร)'!$AG$45</f>
        <v>6300</v>
      </c>
      <c r="W46" s="65">
        <f>V46*'[7]2564-บิลค่าไฟฟ้า'!AM$5</f>
        <v>23470.731774</v>
      </c>
      <c r="X46" s="64">
        <f>[5]คำนวณหน่วย!$AV$44-'[6]คำนวณ (รวมแต่ละอาคาร)'!$AJ$45</f>
        <v>5500</v>
      </c>
      <c r="Y46" s="65">
        <f>X46*'[7]2564-บิลค่าไฟฟ้า'!AQ$5</f>
        <v>20191.556055000001</v>
      </c>
      <c r="Z46" s="64">
        <f>[5]คำนวณหน่วย!$AZ$44-'[6]คำนวณ (รวมแต่ละอาคาร)'!$AM$45</f>
        <v>6600</v>
      </c>
      <c r="AA46" s="65">
        <f>Z46*'[7]2564-บิลค่าไฟฟ้า'!AU$5</f>
        <v>24775.353834000001</v>
      </c>
      <c r="AB46" s="64">
        <f>[5]คำนวณหน่วย!$BD$44-'[6]คำนวณ (รวมแต่ละอาคาร)'!$AP$45</f>
        <v>7550</v>
      </c>
      <c r="AC46" s="65">
        <f>AB46*'[7]2564-บิลค่าไฟฟ้า'!AY$5</f>
        <v>26856.117684000001</v>
      </c>
      <c r="AD46" s="46"/>
      <c r="AE46" s="47"/>
      <c r="AG46" s="47"/>
    </row>
    <row r="47" spans="1:35" x14ac:dyDescent="0.55000000000000004">
      <c r="A47" s="30" t="str">
        <f>[5]คำนวณหน่วย!$A$45</f>
        <v>โรงอาหาร</v>
      </c>
      <c r="B47" s="74"/>
      <c r="C47" s="75"/>
      <c r="D47" s="75"/>
      <c r="E47" s="76"/>
      <c r="F47" s="77"/>
      <c r="G47" s="76"/>
      <c r="H47" s="77"/>
      <c r="I47" s="76"/>
      <c r="J47" s="77"/>
      <c r="K47" s="76"/>
      <c r="L47" s="77"/>
      <c r="M47" s="76"/>
      <c r="N47" s="77"/>
      <c r="O47" s="76"/>
      <c r="P47" s="78"/>
      <c r="Q47" s="76"/>
      <c r="R47" s="77"/>
      <c r="S47" s="76"/>
      <c r="T47" s="77"/>
      <c r="U47" s="76"/>
      <c r="V47" s="77"/>
      <c r="W47" s="76"/>
      <c r="X47" s="77"/>
      <c r="Y47" s="76"/>
      <c r="Z47" s="77"/>
      <c r="AA47" s="76"/>
      <c r="AB47" s="77"/>
      <c r="AC47" s="79"/>
      <c r="AD47" s="37">
        <f>SUM(F48+H48+J48+L48+N48+P48+R48+T48+V48+X48+Z48+AB48)</f>
        <v>75500</v>
      </c>
      <c r="AE47" s="38">
        <f>SUM(G48+I48+K48+M48+O48+Q48+S48+U48+W48+Y48+AA48+AC48)</f>
        <v>277363.7593264</v>
      </c>
      <c r="AF47" s="39">
        <f>SUM(F48+H48+J48+L48+N48+P48+R48+T48+V48)</f>
        <v>49500</v>
      </c>
      <c r="AG47" s="38">
        <f>SUM(G48+I48+K48+M48+O48+Q48+S48+U48+W48)</f>
        <v>182411.86223860001</v>
      </c>
      <c r="AH47" s="39">
        <f>SUM(X48+Z48+AB48)</f>
        <v>26000</v>
      </c>
      <c r="AI47" s="38">
        <f>SUM(Y48+AA48+AC48)</f>
        <v>94951.897087799996</v>
      </c>
    </row>
    <row r="48" spans="1:35" x14ac:dyDescent="0.55000000000000004">
      <c r="A48" s="58">
        <f>[5]คำนวณหน่วย!A46</f>
        <v>39</v>
      </c>
      <c r="B48" s="59" t="str">
        <f>[5]คำนวณหน่วย!B46</f>
        <v>อาคารโรงอาหารเทิดกสิกร</v>
      </c>
      <c r="C48" s="58">
        <f>[5]คำนวณหน่วย!C46</f>
        <v>0</v>
      </c>
      <c r="D48" s="58">
        <f>[5]คำนวณหน่วย!D46</f>
        <v>20</v>
      </c>
      <c r="E48" s="60">
        <f>[5]คำนวณหน่วย!E46</f>
        <v>8419171</v>
      </c>
      <c r="F48" s="64">
        <f>[5]คำนวณหน่วย!L46-'[6]คำนวณ (รวมแต่ละอาคาร)'!$I$90</f>
        <v>6800</v>
      </c>
      <c r="G48" s="65">
        <f>F48*'[7]2564-บิลค่าไฟฟ้า'!G$5</f>
        <v>23545.695095999999</v>
      </c>
      <c r="H48" s="64">
        <f>[5]คำนวณหน่วย!$P$46-'[6]คำนวณ (รวมแต่ละอาคาร)'!$L$90</f>
        <v>8740</v>
      </c>
      <c r="I48" s="65">
        <f>H48*'[7]2564-บิลค่าไฟฟ้า'!K$5</f>
        <v>31774.198943800002</v>
      </c>
      <c r="J48" s="64">
        <f>[5]คำนวณหน่วย!$T$46-'[6]คำนวณ (รวมแต่ละอาคาร)'!$O$90</f>
        <v>9420</v>
      </c>
      <c r="K48" s="65">
        <f>J48*'[7]2564-บิลค่าไฟฟ้า'!O$5</f>
        <v>35779.2464358</v>
      </c>
      <c r="L48" s="64">
        <f>[5]คำนวณหน่วย!$X$46-'[6]คำนวณ (รวมแต่ละอาคาร)'!$R$90</f>
        <v>2560</v>
      </c>
      <c r="M48" s="65">
        <f>L48*'[7]2564-บิลค่าไฟฟ้า'!S$5</f>
        <v>9270.7182336000005</v>
      </c>
      <c r="N48" s="64">
        <f>[5]คำนวณหน่วย!$AB$46-'[6]คำนวณ (รวมแต่ละอาคาร)'!$U$90</f>
        <v>680</v>
      </c>
      <c r="O48" s="65">
        <f>N48*'[7]2564-บิลค่าไฟฟ้า'!W$5</f>
        <v>2537.9550647999999</v>
      </c>
      <c r="P48" s="66">
        <f>[5]คำนวณหน่วย!$AF$46-'[6]คำนวณ (รวมแต่ละอาคาร)'!$X$90</f>
        <v>1020</v>
      </c>
      <c r="Q48" s="65">
        <f>P48*'[7]2564-บิลค่าไฟฟ้า'!AA$5</f>
        <v>3890.4965256</v>
      </c>
      <c r="R48" s="64">
        <f>[5]คำนวณหน่วย!$AJ$46-'[6]คำนวณ (รวมแต่ละอาคาร)'!$AA$90</f>
        <v>3460</v>
      </c>
      <c r="S48" s="65">
        <f>R48*'[7]2564-บิลค่าไฟฟ้า'!AE$5</f>
        <v>13007.125546399999</v>
      </c>
      <c r="T48" s="64">
        <f>[5]คำนวณหน่วย!$AN$46-'[6]คำนวณ (รวมแต่ละอาคาร)'!$AD$90</f>
        <v>6380</v>
      </c>
      <c r="U48" s="65">
        <f>T48*'[7]2564-บิลค่าไฟฟ้า'!AI$5</f>
        <v>23712.070881399999</v>
      </c>
      <c r="V48" s="64">
        <f>[5]คำนวณหน่วย!$AR$46-'[6]คำนวณ (รวมแต่ละอาคาร)'!$AG$90</f>
        <v>10440</v>
      </c>
      <c r="W48" s="65">
        <f>V48*'[7]2564-บิลค่าไฟฟ้า'!AM$5</f>
        <v>38894.355511200003</v>
      </c>
      <c r="X48" s="64">
        <f>[5]คำนวณหน่วย!$AV$46-'[6]คำนวณ (รวมแต่ละอาคาร)'!$AJ$90</f>
        <v>9520</v>
      </c>
      <c r="Y48" s="65">
        <f>X48*'[7]2564-บิลค่าไฟฟ้า'!AQ$5</f>
        <v>34949.747935200001</v>
      </c>
      <c r="Z48" s="64">
        <f>[5]คำนวณหน่วย!$AZ$46-'[6]คำนวณ (รวมแต่ละอาคาร)'!$AM$90</f>
        <v>7020</v>
      </c>
      <c r="AA48" s="65">
        <f>Z48*'[7]2564-บิลค่าไฟฟ้า'!AU$5</f>
        <v>26351.9672598</v>
      </c>
      <c r="AB48" s="64">
        <f>[5]คำนวณหน่วย!$BD$46-'[6]คำนวณ (รวมแต่ละอาคาร)'!$AP$90</f>
        <v>9460</v>
      </c>
      <c r="AC48" s="65">
        <f>AB48*'[7]2564-บิลค่าไฟฟ้า'!AY$5</f>
        <v>33650.181892799999</v>
      </c>
      <c r="AD48" s="46"/>
      <c r="AE48" s="47"/>
      <c r="AG48" s="47"/>
    </row>
    <row r="49" spans="1:35" x14ac:dyDescent="0.55000000000000004">
      <c r="A49" s="30" t="str">
        <f>[5]คำนวณหน่วย!$A$47</f>
        <v>หอพักนักศึกษา</v>
      </c>
      <c r="B49" s="74"/>
      <c r="C49" s="75"/>
      <c r="D49" s="75"/>
      <c r="E49" s="76"/>
      <c r="F49" s="77"/>
      <c r="G49" s="76"/>
      <c r="H49" s="77"/>
      <c r="I49" s="76"/>
      <c r="J49" s="77"/>
      <c r="K49" s="76"/>
      <c r="L49" s="77"/>
      <c r="M49" s="76"/>
      <c r="N49" s="77"/>
      <c r="O49" s="76"/>
      <c r="P49" s="78"/>
      <c r="Q49" s="76"/>
      <c r="R49" s="77"/>
      <c r="S49" s="76"/>
      <c r="T49" s="77"/>
      <c r="U49" s="76"/>
      <c r="V49" s="77"/>
      <c r="W49" s="76"/>
      <c r="X49" s="77"/>
      <c r="Y49" s="76"/>
      <c r="Z49" s="77"/>
      <c r="AA49" s="76"/>
      <c r="AB49" s="77"/>
      <c r="AC49" s="79"/>
      <c r="AD49" s="37">
        <f>SUM(F61+H61+J61+L61+N61+P61+R61+T61+V61+X61+Z61+AB61)</f>
        <v>572639.99999999988</v>
      </c>
      <c r="AE49" s="38">
        <f>SUM(G61+I61+K61+M61+O61+Q61+S61+U61+W61+Y61+AA61+AC61)</f>
        <v>2099930.1781404</v>
      </c>
      <c r="AF49" s="39">
        <f>SUM(F61+H61+J61+L61+N61+P61+R61+T61+V61)</f>
        <v>458759.99999999994</v>
      </c>
      <c r="AG49" s="38">
        <f>SUM(G61+I61+K61+M61+O61+Q61+S61+U61+W61)</f>
        <v>1683736.6036508002</v>
      </c>
      <c r="AH49" s="39">
        <f>SUM(X61+Z61+AB61)</f>
        <v>113879.99999999999</v>
      </c>
      <c r="AI49" s="38">
        <f>SUM(Y61+AA61+AC61)</f>
        <v>416193.57448960003</v>
      </c>
    </row>
    <row r="50" spans="1:35" x14ac:dyDescent="0.55000000000000004">
      <c r="A50" s="40">
        <f>[5]คำนวณหน่วย!A48</f>
        <v>40</v>
      </c>
      <c r="B50" s="41" t="str">
        <f>[5]คำนวณหน่วย!B48</f>
        <v>อาคารหอพักนักศึกษานานาชาติ</v>
      </c>
      <c r="C50" s="40">
        <f>[5]คำนวณหน่วย!C48</f>
        <v>0</v>
      </c>
      <c r="D50" s="40">
        <f>[5]คำนวณหน่วย!D48</f>
        <v>20</v>
      </c>
      <c r="E50" s="42">
        <f>[5]คำนวณหน่วย!E48</f>
        <v>8419200</v>
      </c>
      <c r="F50" s="43">
        <f>[5]คำนวณหน่วย!L48</f>
        <v>580</v>
      </c>
      <c r="G50" s="44">
        <f>[5]คำนวณหน่วย!M48</f>
        <v>2006.8</v>
      </c>
      <c r="H50" s="43">
        <f>[5]คำนวณหน่วย!P48</f>
        <v>560</v>
      </c>
      <c r="I50" s="44">
        <f>[5]คำนวณหน่วย!Q48</f>
        <v>2038.4</v>
      </c>
      <c r="J50" s="43">
        <f>[5]คำนวณหน่วย!T48</f>
        <v>300</v>
      </c>
      <c r="K50" s="44">
        <f>[5]คำนวณหน่วย!U48</f>
        <v>1140</v>
      </c>
      <c r="L50" s="43">
        <f>[5]คำนวณหน่วย!X48</f>
        <v>260</v>
      </c>
      <c r="M50" s="44">
        <f>[5]คำนวณหน่วย!Y48</f>
        <v>941.2</v>
      </c>
      <c r="N50" s="43">
        <f>[5]คำนวณหน่วย!AB48</f>
        <v>220</v>
      </c>
      <c r="O50" s="44">
        <f>[5]คำนวณหน่วย!AC48</f>
        <v>820.6</v>
      </c>
      <c r="P50" s="45">
        <f>[5]คำนวณหน่วย!AF48</f>
        <v>260</v>
      </c>
      <c r="Q50" s="44">
        <f>[5]คำนวณหน่วย!AG48</f>
        <v>990.6</v>
      </c>
      <c r="R50" s="43">
        <f>[5]คำนวณหน่วย!AJ48</f>
        <v>300</v>
      </c>
      <c r="S50" s="44">
        <f>[5]คำนวณหน่วย!AK48</f>
        <v>1128</v>
      </c>
      <c r="T50" s="43">
        <f>[5]คำนวณหน่วย!AN48</f>
        <v>400</v>
      </c>
      <c r="U50" s="44">
        <f>[5]คำนวณหน่วย!AO48</f>
        <v>1488</v>
      </c>
      <c r="V50" s="43">
        <f>[5]คำนวณหน่วย!AR48</f>
        <v>460</v>
      </c>
      <c r="W50" s="44">
        <f>[5]คำนวณหน่วย!AS48</f>
        <v>1715.8</v>
      </c>
      <c r="X50" s="43">
        <f>[5]คำนวณหน่วย!AV48</f>
        <v>300</v>
      </c>
      <c r="Y50" s="44">
        <f>[5]คำนวณหน่วย!AW48</f>
        <v>1101</v>
      </c>
      <c r="Z50" s="43">
        <f>[5]คำนวณหน่วย!AZ48</f>
        <v>320</v>
      </c>
      <c r="AA50" s="44">
        <f>[5]คำนวณหน่วย!BA48</f>
        <v>1200</v>
      </c>
      <c r="AB50" s="43">
        <f>[5]คำนวณหน่วย!BD48</f>
        <v>320</v>
      </c>
      <c r="AC50" s="44">
        <f>[5]คำนวณหน่วย!BE48</f>
        <v>1139.2</v>
      </c>
      <c r="AD50" s="87">
        <f>SUM(F50+H50+J50+L50+N50+P50+R50+T50+V50+X50+Z50+AB50)</f>
        <v>4280</v>
      </c>
      <c r="AE50" s="88">
        <f>SUM(G50+I50+K50+M50+O50+Q50+S50+U50+W50+Y50+AA50+AC50)</f>
        <v>15709.6</v>
      </c>
      <c r="AG50" s="47"/>
    </row>
    <row r="51" spans="1:35" x14ac:dyDescent="0.55000000000000004">
      <c r="A51" s="40">
        <f>[5]คำนวณหน่วย!A49</f>
        <v>41</v>
      </c>
      <c r="B51" s="41" t="str">
        <f>[5]คำนวณหน่วย!B49</f>
        <v>อาคารหอพักนักศึกษาชาย 2</v>
      </c>
      <c r="C51" s="40">
        <f>[5]คำนวณหน่วย!C49</f>
        <v>0</v>
      </c>
      <c r="D51" s="40">
        <f>[5]คำนวณหน่วย!D49</f>
        <v>60</v>
      </c>
      <c r="E51" s="42">
        <f>[5]คำนวณหน่วย!E49</f>
        <v>8419154</v>
      </c>
      <c r="F51" s="64">
        <f>[5]คำนวณหน่วย!L49-'[6]คำนวณ (รวมแต่ละอาคาร)'!$I$118</f>
        <v>7860</v>
      </c>
      <c r="G51" s="65">
        <f>F51*'[7]2564-บิลค่าไฟฟ้า'!G$5</f>
        <v>27216.053449200001</v>
      </c>
      <c r="H51" s="64">
        <f>[5]คำนวณหน่วย!P49-'[6]คำนวณ (รวมแต่ละอาคาร)'!$L$118</f>
        <v>11040</v>
      </c>
      <c r="I51" s="65">
        <f>H51*'[7]2564-บิลค่าไฟฟ้า'!K$5</f>
        <v>40135.830244800003</v>
      </c>
      <c r="J51" s="64">
        <f>[5]คำนวณหน่วย!T49-'[6]คำนวณ (รวมแต่ละอาคาร)'!$O$118</f>
        <v>9720</v>
      </c>
      <c r="K51" s="65">
        <f>J51*'[7]2564-บิลค่าไฟฟ้า'!O$5</f>
        <v>36918.712882799999</v>
      </c>
      <c r="L51" s="64">
        <f>[5]คำนวณหน่วย!X49-'[6]คำนวณ (รวมแต่ละอาคาร)'!$R$118</f>
        <v>3000</v>
      </c>
      <c r="M51" s="65">
        <f>L51*'[7]2564-บิลค่าไฟฟ้า'!S$5</f>
        <v>10864.122930000001</v>
      </c>
      <c r="N51" s="64">
        <f>[5]คำนวณหน่วย!AB49-'[6]คำนวณ (รวมแต่ละอาคาร)'!$U$118</f>
        <v>1140</v>
      </c>
      <c r="O51" s="65">
        <f>N51*'[7]2564-บิลค่าไฟฟ้า'!W$5</f>
        <v>4254.8070203999996</v>
      </c>
      <c r="P51" s="66">
        <f>[5]คำนวณหน่วย!AF49-'[6]คำนวณ (รวมแต่ละอาคาร)'!$X$118</f>
        <v>1320</v>
      </c>
      <c r="Q51" s="65">
        <f>P51*'[7]2564-บิลค่าไฟฟ้า'!AA$5</f>
        <v>5034.7602096000001</v>
      </c>
      <c r="R51" s="64">
        <f>[5]คำนวณหน่วย!AJ49-'[6]คำนวณ (รวมแต่ละอาคาร)'!$AA$118</f>
        <v>4260</v>
      </c>
      <c r="S51" s="65">
        <f>R51*'[7]2564-บิลค่าไฟฟ้า'!AE$5</f>
        <v>16014.553418399999</v>
      </c>
      <c r="T51" s="64">
        <f>[5]คำนวณหน่วย!AN49-'[6]คำนวณ (รวมแต่ละอาคาร)'!$AD$118</f>
        <v>8700</v>
      </c>
      <c r="U51" s="65">
        <f>T51*'[7]2564-บิลค่าไฟฟ้า'!AI$5</f>
        <v>32334.642111000001</v>
      </c>
      <c r="V51" s="64">
        <f>[5]คำนวณหน่วย!AR49-'[6]คำนวณ (รวมแต่ละอาคาร)'!$AG$118</f>
        <v>5100</v>
      </c>
      <c r="W51" s="65">
        <f>V51*'[7]2564-บิลค่าไฟฟ้า'!AM$5</f>
        <v>19000.116198</v>
      </c>
      <c r="X51" s="64">
        <f>[5]คำนวณหน่วย!AV49-'[6]คำนวณ (รวมแต่ละอาคาร)'!$AJ$118</f>
        <v>2640</v>
      </c>
      <c r="Y51" s="65">
        <f>X51*'[7]2564-บิลค่าไฟฟ้า'!AQ$5</f>
        <v>9691.9469064000004</v>
      </c>
      <c r="Z51" s="64">
        <f>[5]คำนวณหน่วย!AZ49-'[6]คำนวณ (รวมแต่ละอาคาร)'!$AM$118</f>
        <v>2340</v>
      </c>
      <c r="AA51" s="65">
        <f>Z51*'[7]2564-บิลค่าไฟฟ้า'!AU$5</f>
        <v>8783.9890866000005</v>
      </c>
      <c r="AB51" s="64">
        <f>[5]คำนวณหน่วย!BD49-'[6]คำนวณ (รวมแต่ละอาคาร)'!$AP$118</f>
        <v>6600</v>
      </c>
      <c r="AC51" s="65">
        <f>AB51*'[7]2564-บิลค่าไฟฟ้า'!AY$5</f>
        <v>23476.871088</v>
      </c>
      <c r="AD51" s="87">
        <f t="shared" ref="AD51:AE60" si="2">SUM(F51+H51+J51+L51+N51+P51+R51+T51+V51+X51+Z51+AB51)</f>
        <v>63720</v>
      </c>
      <c r="AE51" s="88">
        <f t="shared" si="2"/>
        <v>233726.40554519999</v>
      </c>
      <c r="AG51" s="47"/>
    </row>
    <row r="52" spans="1:35" x14ac:dyDescent="0.55000000000000004">
      <c r="A52" s="40">
        <f>[5]คำนวณหน่วย!A50</f>
        <v>42</v>
      </c>
      <c r="B52" s="41" t="str">
        <f>[5]คำนวณหน่วย!B50</f>
        <v>อาคารหอพักนักศึกษาชาย 3 (รวมอาคารห้องน้ำ)</v>
      </c>
      <c r="C52" s="40">
        <f>[5]คำนวณหน่วย!C50</f>
        <v>0</v>
      </c>
      <c r="D52" s="40">
        <f>[5]คำนวณหน่วย!D50</f>
        <v>20</v>
      </c>
      <c r="E52" s="42">
        <f>[5]คำนวณหน่วย!E50</f>
        <v>8419175</v>
      </c>
      <c r="F52" s="43">
        <f>[5]คำนวณหน่วย!L50</f>
        <v>220</v>
      </c>
      <c r="G52" s="44">
        <f>[5]คำนวณหน่วย!M50</f>
        <v>761.2</v>
      </c>
      <c r="H52" s="43">
        <f>[5]คำนวณหน่วย!P50</f>
        <v>160</v>
      </c>
      <c r="I52" s="44">
        <f>[5]คำนวณหน่วย!Q50</f>
        <v>582.4</v>
      </c>
      <c r="J52" s="43">
        <f>[5]คำนวณหน่วย!T50</f>
        <v>100</v>
      </c>
      <c r="K52" s="44">
        <f>[5]คำนวณหน่วย!U50</f>
        <v>380</v>
      </c>
      <c r="L52" s="43">
        <f>[5]คำนวณหน่วย!X50</f>
        <v>100</v>
      </c>
      <c r="M52" s="44">
        <f>[5]คำนวณหน่วย!Y50</f>
        <v>362</v>
      </c>
      <c r="N52" s="43">
        <f>[5]คำนวณหน่วย!AB50</f>
        <v>80</v>
      </c>
      <c r="O52" s="44">
        <f>[5]คำนวณหน่วย!AC50</f>
        <v>298.39999999999998</v>
      </c>
      <c r="P52" s="45">
        <f>[5]คำนวณหน่วย!AF50</f>
        <v>80</v>
      </c>
      <c r="Q52" s="44">
        <f>[5]คำนวณหน่วย!AG50</f>
        <v>304.8</v>
      </c>
      <c r="R52" s="43">
        <f>[5]คำนวณหน่วย!AJ50</f>
        <v>220</v>
      </c>
      <c r="S52" s="44">
        <f>[5]คำนวณหน่วย!AK50</f>
        <v>827.19999999999993</v>
      </c>
      <c r="T52" s="43">
        <f>[5]คำนวณหน่วย!AN50</f>
        <v>360</v>
      </c>
      <c r="U52" s="44">
        <f>[5]คำนวณหน่วย!AO50</f>
        <v>1339.2</v>
      </c>
      <c r="V52" s="43">
        <f>[5]คำนวณหน่วย!AR50</f>
        <v>680</v>
      </c>
      <c r="W52" s="44">
        <f>[5]คำนวณหน่วย!AS50</f>
        <v>2536.4</v>
      </c>
      <c r="X52" s="43">
        <f>[5]คำนวณหน่วย!AV50</f>
        <v>160</v>
      </c>
      <c r="Y52" s="44">
        <f>[5]คำนวณหน่วย!AW50</f>
        <v>587.20000000000005</v>
      </c>
      <c r="Z52" s="43">
        <f>[5]คำนวณหน่วย!AZ50</f>
        <v>160</v>
      </c>
      <c r="AA52" s="44">
        <f>[5]คำนวณหน่วย!BA50</f>
        <v>600</v>
      </c>
      <c r="AB52" s="43">
        <f>[5]คำนวณหน่วย!BD50</f>
        <v>100</v>
      </c>
      <c r="AC52" s="44">
        <f>[5]คำนวณหน่วย!BE50</f>
        <v>356</v>
      </c>
      <c r="AD52" s="87">
        <f t="shared" si="2"/>
        <v>2420</v>
      </c>
      <c r="AE52" s="88">
        <f t="shared" si="2"/>
        <v>8934.7999999999993</v>
      </c>
      <c r="AG52" s="47"/>
    </row>
    <row r="53" spans="1:35" x14ac:dyDescent="0.55000000000000004">
      <c r="A53" s="40">
        <f>[5]คำนวณหน่วย!A51</f>
        <v>43</v>
      </c>
      <c r="B53" s="41" t="str">
        <f>[5]คำนวณหน่วย!B51</f>
        <v>อาคารหอพักนักศึกษาชาย 4 (รวมอาคารโรงจอดรถ ข้างหอ)</v>
      </c>
      <c r="C53" s="40">
        <f>[5]คำนวณหน่วย!C51</f>
        <v>0</v>
      </c>
      <c r="D53" s="40">
        <f>[5]คำนวณหน่วย!D51</f>
        <v>60</v>
      </c>
      <c r="E53" s="42">
        <f>[5]คำนวณหน่วย!E51</f>
        <v>8419174</v>
      </c>
      <c r="F53" s="64">
        <f>[5]คำนวณหน่วย!L51-'[6]คำนวณ (รวมแต่ละอาคาร)'!$I$122</f>
        <v>2520</v>
      </c>
      <c r="G53" s="65">
        <f>F53*'[7]2564-บิลค่าไฟฟ้า'!G$5</f>
        <v>8725.7575944</v>
      </c>
      <c r="H53" s="64">
        <f>[5]คำนวณหน่วย!P51-'[6]คำนวณ (รวมแต่ละอาคาร)'!$L$122</f>
        <v>3420</v>
      </c>
      <c r="I53" s="65">
        <f>H53*'[7]2564-บิลค่าไฟฟ้า'!K$5</f>
        <v>12433.3821954</v>
      </c>
      <c r="J53" s="64">
        <f>[5]คำนวณหน่วย!T51-'[6]คำนวณ (รวมแต่ละอาคาร)'!$O$122</f>
        <v>3120</v>
      </c>
      <c r="K53" s="65">
        <f>J53*'[7]2564-บิลค่าไฟฟ้า'!O$5</f>
        <v>11850.4510488</v>
      </c>
      <c r="L53" s="64">
        <f>[5]คำนวณหน่วย!X51-'[6]คำนวณ (รวมแต่ละอาคาร)'!$R$122</f>
        <v>1200</v>
      </c>
      <c r="M53" s="65">
        <f>L53*'[7]2564-บิลค่าไฟฟ้า'!S$5</f>
        <v>4345.6491720000004</v>
      </c>
      <c r="N53" s="64">
        <f>[5]คำนวณหน่วย!AB51-'[6]คำนวณ (รวมแต่ละอาคาร)'!$U$122</f>
        <v>540</v>
      </c>
      <c r="O53" s="65">
        <f>N53*'[7]2564-บิลค่าไฟฟ้า'!W$5</f>
        <v>2015.4349043999998</v>
      </c>
      <c r="P53" s="66">
        <f>[5]คำนวณหน่วย!AF51-'[6]คำนวณ (รวมแต่ละอาคาร)'!$X$122</f>
        <v>600</v>
      </c>
      <c r="Q53" s="65">
        <f>P53*'[7]2564-บิลค่าไฟฟ้า'!AA$5</f>
        <v>2288.527368</v>
      </c>
      <c r="R53" s="64">
        <f>[5]คำนวณหน่วย!AJ51-'[6]คำนวณ (รวมแต่ละอาคาร)'!$AA$122</f>
        <v>540</v>
      </c>
      <c r="S53" s="65">
        <f>R53*'[7]2564-บิลค่าไฟฟ้า'!AE$5</f>
        <v>2030.0138135999998</v>
      </c>
      <c r="T53" s="64">
        <f>[5]คำนวณหน่วย!AN51-'[6]คำนวณ (รวมแต่ละอาคาร)'!$AD$122</f>
        <v>960</v>
      </c>
      <c r="U53" s="65">
        <f>T53*'[7]2564-บิลค่าไฟฟ้า'!AI$5</f>
        <v>3567.9605087999998</v>
      </c>
      <c r="V53" s="64">
        <f>[5]คำนวณหน่วย!AR51-'[6]คำนวณ (รวมแต่ละอาคาร)'!$AG$122</f>
        <v>960</v>
      </c>
      <c r="W53" s="65">
        <f>V53*'[7]2564-บิลค่าไฟฟ้า'!AM$5</f>
        <v>3576.4924608000001</v>
      </c>
      <c r="X53" s="64">
        <f>[5]คำนวณหน่วย!AV51-'[6]คำนวณ (รวมแต่ละอาคาร)'!$AJ$122</f>
        <v>720</v>
      </c>
      <c r="Y53" s="65">
        <f>X53*'[7]2564-บิลค่าไฟฟ้า'!AQ$5</f>
        <v>2643.2582471999999</v>
      </c>
      <c r="Z53" s="64">
        <f>[5]คำนวณหน่วย!AZ51-'[6]คำนวณ (รวมแต่ละอาคาร)'!$AM$122</f>
        <v>1020</v>
      </c>
      <c r="AA53" s="65">
        <f>Z53*'[7]2564-บิลค่าไฟฟ้า'!AU$5</f>
        <v>3828.9183198000001</v>
      </c>
      <c r="AB53" s="64">
        <f>[5]คำนวณหน่วย!BD51-'[6]คำนวณ (รวมแต่ละอาคาร)'!$AP$122</f>
        <v>960</v>
      </c>
      <c r="AC53" s="65">
        <f>AB53*'[7]2564-บิลค่าไฟฟ้า'!AY$5</f>
        <v>3414.8176128</v>
      </c>
      <c r="AD53" s="87">
        <f t="shared" si="2"/>
        <v>16560</v>
      </c>
      <c r="AE53" s="88">
        <f t="shared" si="2"/>
        <v>60720.663246000004</v>
      </c>
      <c r="AG53" s="47"/>
    </row>
    <row r="54" spans="1:35" x14ac:dyDescent="0.55000000000000004">
      <c r="A54" s="40">
        <f>[5]คำนวณหน่วย!A52</f>
        <v>44</v>
      </c>
      <c r="B54" s="41" t="str">
        <f>[5]คำนวณหน่วย!B52</f>
        <v>อาคารหอพักนักศึกษาชาย 5 (รวมอาคารห้องน้ำ)</v>
      </c>
      <c r="C54" s="40">
        <f>[5]คำนวณหน่วย!C52</f>
        <v>0</v>
      </c>
      <c r="D54" s="40">
        <f>[5]คำนวณหน่วย!D52</f>
        <v>20</v>
      </c>
      <c r="E54" s="42">
        <f>[5]คำนวณหน่วย!E52</f>
        <v>8419178</v>
      </c>
      <c r="F54" s="43">
        <f>[5]คำนวณหน่วย!L52</f>
        <v>1880</v>
      </c>
      <c r="G54" s="44">
        <f>[5]คำนวณหน่วย!M52</f>
        <v>6504.8</v>
      </c>
      <c r="H54" s="43">
        <f>[5]คำนวณหน่วย!P52</f>
        <v>2360</v>
      </c>
      <c r="I54" s="44">
        <f>[5]คำนวณหน่วย!Q52</f>
        <v>8590.4</v>
      </c>
      <c r="J54" s="43">
        <f>[5]คำนวณหน่วย!T52</f>
        <v>2540</v>
      </c>
      <c r="K54" s="44">
        <f>[5]คำนวณหน่วย!U52</f>
        <v>9652</v>
      </c>
      <c r="L54" s="43">
        <f>[5]คำนวณหน่วย!X52</f>
        <v>1900</v>
      </c>
      <c r="M54" s="44">
        <f>[5]คำนวณหน่วย!Y52</f>
        <v>6878</v>
      </c>
      <c r="N54" s="43">
        <f>[5]คำนวณหน่วย!AB52</f>
        <v>1360</v>
      </c>
      <c r="O54" s="44">
        <f>[5]คำนวณหน่วย!AC52</f>
        <v>5072.8</v>
      </c>
      <c r="P54" s="45">
        <f>[5]คำนวณหน่วย!AF52</f>
        <v>1800</v>
      </c>
      <c r="Q54" s="44">
        <f>[5]คำนวณหน่วย!AG52</f>
        <v>6858</v>
      </c>
      <c r="R54" s="43">
        <f>[5]คำนวณหน่วย!AJ52</f>
        <v>1060</v>
      </c>
      <c r="S54" s="44">
        <f>[5]คำนวณหน่วย!AK52</f>
        <v>3985.6</v>
      </c>
      <c r="T54" s="43">
        <f>[5]คำนวณหน่วย!AN52</f>
        <v>840</v>
      </c>
      <c r="U54" s="44">
        <f>[5]คำนวณหน่วย!AO52</f>
        <v>3124.8</v>
      </c>
      <c r="V54" s="43">
        <f>[5]คำนวณหน่วย!AR52</f>
        <v>1000</v>
      </c>
      <c r="W54" s="44">
        <f>[5]คำนวณหน่วย!AS52</f>
        <v>3730</v>
      </c>
      <c r="X54" s="43">
        <f>[5]คำนวณหน่วย!AV52</f>
        <v>760</v>
      </c>
      <c r="Y54" s="44">
        <f>[5]คำนวณหน่วย!AW52</f>
        <v>2789.2</v>
      </c>
      <c r="Z54" s="43">
        <f>[5]คำนวณหน่วย!AZ52</f>
        <v>780</v>
      </c>
      <c r="AA54" s="44">
        <f>[5]คำนวณหน่วย!BA52</f>
        <v>2925</v>
      </c>
      <c r="AB54" s="43">
        <f>[5]คำนวณหน่วย!BD52</f>
        <v>860</v>
      </c>
      <c r="AC54" s="44">
        <f>[5]คำนวณหน่วย!BE52</f>
        <v>3061.6</v>
      </c>
      <c r="AD54" s="87">
        <f t="shared" si="2"/>
        <v>17140</v>
      </c>
      <c r="AE54" s="88">
        <f t="shared" si="2"/>
        <v>63172.2</v>
      </c>
      <c r="AG54" s="47"/>
    </row>
    <row r="55" spans="1:35" x14ac:dyDescent="0.55000000000000004">
      <c r="A55" s="40">
        <f>[5]คำนวณหน่วย!A53</f>
        <v>45</v>
      </c>
      <c r="B55" s="41" t="str">
        <f>[5]คำนวณหน่วย!B53</f>
        <v>อาคารหอพักนักศึกษาหญิง 6 (รวมอาคารโรงจอดรถ ข้างหอ)</v>
      </c>
      <c r="C55" s="40">
        <f>[5]คำนวณหน่วย!C53</f>
        <v>0</v>
      </c>
      <c r="D55" s="40">
        <f>[5]คำนวณหน่วย!D53</f>
        <v>60</v>
      </c>
      <c r="E55" s="42">
        <f>[5]คำนวณหน่วย!E53</f>
        <v>8409829</v>
      </c>
      <c r="F55" s="64">
        <f>[5]คำนวณหน่วย!L53-'[6]คำนวณ (รวมแต่ละอาคาร)'!$I$126</f>
        <v>7740</v>
      </c>
      <c r="G55" s="65">
        <f>F55*'[7]2564-บิลค่าไฟฟ้า'!G$5</f>
        <v>26800.5411828</v>
      </c>
      <c r="H55" s="64">
        <f>[5]คำนวณหน่วย!P53-'[6]คำนวณ (รวมแต่ละอาคาร)'!$L$126</f>
        <v>8580</v>
      </c>
      <c r="I55" s="65">
        <f>H55*'[7]2564-บิลค่าไฟฟ้า'!K$5</f>
        <v>31192.5202446</v>
      </c>
      <c r="J55" s="64">
        <f>[5]คำนวณหน่วย!T53-'[6]คำนวณ (รวมแต่ละอาคาร)'!$O$126</f>
        <v>7380</v>
      </c>
      <c r="K55" s="65">
        <f>J55*'[7]2564-บิลค่าไฟฟ้า'!O$5</f>
        <v>28030.874596199999</v>
      </c>
      <c r="L55" s="64">
        <f>[5]คำนวณหน่วย!X53-'[6]คำนวณ (รวมแต่ละอาคาร)'!$R$126</f>
        <v>2040</v>
      </c>
      <c r="M55" s="65">
        <f>L55*'[7]2564-บิลค่าไฟฟ้า'!S$5</f>
        <v>7387.6035924000007</v>
      </c>
      <c r="N55" s="64">
        <f>[5]คำนวณหน่วย!AB53-'[6]คำนวณ (รวมแต่ละอาคาร)'!$U$126</f>
        <v>1080</v>
      </c>
      <c r="O55" s="65">
        <f>N55*'[7]2564-บิลค่าไฟฟ้า'!W$5</f>
        <v>4030.8698087999996</v>
      </c>
      <c r="P55" s="66">
        <f>[5]คำนวณหน่วย!AF53-'[6]คำนวณ (รวมแต่ละอาคาร)'!$X$126</f>
        <v>1140</v>
      </c>
      <c r="Q55" s="65">
        <f>P55*'[7]2564-บิลค่าไฟฟ้า'!AA$5</f>
        <v>4348.2019991999996</v>
      </c>
      <c r="R55" s="64">
        <f>[5]คำนวณหน่วย!AJ53-'[6]คำนวณ (รวมแต่ละอาคาร)'!$AA$126</f>
        <v>1740</v>
      </c>
      <c r="S55" s="65">
        <f>R55*'[7]2564-บิลค่าไฟฟ้า'!AE$5</f>
        <v>6541.1556215999999</v>
      </c>
      <c r="T55" s="64">
        <f>[5]คำนวณหน่วย!AN53-'[6]คำนวณ (รวมแต่ละอาคาร)'!$AD$126</f>
        <v>1680</v>
      </c>
      <c r="U55" s="65">
        <f>T55*'[7]2564-บิลค่าไฟฟ้า'!AI$5</f>
        <v>6243.9308904</v>
      </c>
      <c r="V55" s="64">
        <f>[5]คำนวณหน่วย!AR53-'[6]คำนวณ (รวมแต่ละอาคาร)'!$AG$126</f>
        <v>1800</v>
      </c>
      <c r="W55" s="65">
        <f>V55*'[7]2564-บิลค่าไฟฟ้า'!AM$5</f>
        <v>6705.9233640000002</v>
      </c>
      <c r="X55" s="64">
        <f>[5]คำนวณหน่วย!AV53-'[6]คำนวณ (รวมแต่ละอาคาร)'!$AJ$126</f>
        <v>1680</v>
      </c>
      <c r="Y55" s="65">
        <f>X55*'[7]2564-บิลค่าไฟฟ้า'!AQ$5</f>
        <v>6167.6025768</v>
      </c>
      <c r="Z55" s="64">
        <f>[5]คำนวณหน่วย!AZ53-'[6]คำนวณ (รวมแต่ละอาคาร)'!$AM$126</f>
        <v>3420</v>
      </c>
      <c r="AA55" s="65">
        <f>Z55*'[7]2564-บิลค่าไฟฟ้า'!AU$5</f>
        <v>12838.1378958</v>
      </c>
      <c r="AB55" s="64">
        <f>[5]คำนวณหน่วย!BD53-'[6]คำนวณ (รวมแต่ละอาคาร)'!$AP$126</f>
        <v>1380</v>
      </c>
      <c r="AC55" s="65">
        <f>AB55*'[7]2564-บิลค่าไฟฟ้า'!AY$5</f>
        <v>4908.8003183999999</v>
      </c>
      <c r="AD55" s="87">
        <f t="shared" si="2"/>
        <v>39660</v>
      </c>
      <c r="AE55" s="88">
        <f t="shared" si="2"/>
        <v>145196.16209100001</v>
      </c>
      <c r="AG55" s="47"/>
    </row>
    <row r="56" spans="1:35" x14ac:dyDescent="0.55000000000000004">
      <c r="A56" s="40">
        <f>[5]คำนวณหน่วย!A54</f>
        <v>46</v>
      </c>
      <c r="B56" s="41" t="str">
        <f>[5]คำนวณหน่วย!B54</f>
        <v>อาคารหอพักนักศึกษาหญิง 7</v>
      </c>
      <c r="C56" s="40">
        <f>[5]คำนวณหน่วย!C54</f>
        <v>0</v>
      </c>
      <c r="D56" s="40">
        <f>[5]คำนวณหน่วย!D54</f>
        <v>60</v>
      </c>
      <c r="E56" s="42">
        <f>[5]คำนวณหน่วย!E54</f>
        <v>8409835</v>
      </c>
      <c r="F56" s="64">
        <f>[5]คำนวณหน่วย!L54-'[6]คำนวณ (รวมแต่ละอาคาร)'!$I$130</f>
        <v>4320</v>
      </c>
      <c r="G56" s="65">
        <f>F56*'[7]2564-บิลค่าไฟฟ้า'!G$5</f>
        <v>14958.4415904</v>
      </c>
      <c r="H56" s="64">
        <f>[5]คำนวณหน่วย!P54-'[6]คำนวณ (รวมแต่ละอาคาร)'!$L$130</f>
        <v>5460</v>
      </c>
      <c r="I56" s="65">
        <f>H56*'[7]2564-บิลค่าไฟฟ้า'!K$5</f>
        <v>19849.785610200001</v>
      </c>
      <c r="J56" s="64">
        <f>[5]คำนวณหน่วย!T54-'[6]คำนวณ (รวมแต่ละอาคาร)'!$O$130</f>
        <v>4020</v>
      </c>
      <c r="K56" s="65">
        <f>J56*'[7]2564-บิลค่าไฟฟ้า'!O$5</f>
        <v>15268.8503898</v>
      </c>
      <c r="L56" s="64">
        <f>[5]คำนวณหน่วย!X54-'[6]คำนวณ (รวมแต่ละอาคาร)'!$R$130</f>
        <v>1200</v>
      </c>
      <c r="M56" s="65">
        <f>L56*'[7]2564-บิลค่าไฟฟ้า'!S$5</f>
        <v>4345.6491720000004</v>
      </c>
      <c r="N56" s="64">
        <f>[5]คำนวณหน่วย!AB54-'[6]คำนวณ (รวมแต่ละอาคาร)'!$U$130</f>
        <v>360</v>
      </c>
      <c r="O56" s="65">
        <f>N56*'[7]2564-บิลค่าไฟฟ้า'!W$5</f>
        <v>1343.6232696</v>
      </c>
      <c r="P56" s="66">
        <f>[5]คำนวณหน่วย!AF54-'[6]คำนวณ (รวมแต่ละอาคาร)'!$X$130</f>
        <v>360</v>
      </c>
      <c r="Q56" s="65">
        <f>P56*'[7]2564-บิลค่าไฟฟ้า'!AA$5</f>
        <v>1373.1164208</v>
      </c>
      <c r="R56" s="64">
        <f>[5]คำนวณหน่วย!AJ54-'[6]คำนวณ (รวมแต่ละอาคาร)'!$AA$130</f>
        <v>1200</v>
      </c>
      <c r="S56" s="65">
        <f>R56*'[7]2564-บิลค่าไฟฟ้า'!AE$5</f>
        <v>4511.1418079999994</v>
      </c>
      <c r="T56" s="64">
        <f>[5]คำนวณหน่วย!AN54-'[6]คำนวณ (รวมแต่ละอาคาร)'!$AD$130</f>
        <v>900</v>
      </c>
      <c r="U56" s="65">
        <f>T56*'[7]2564-บิลค่าไฟฟ้า'!AI$5</f>
        <v>3344.9629770000001</v>
      </c>
      <c r="V56" s="64">
        <f>[5]คำนวณหน่วย!AR54-'[6]คำนวณ (รวมแต่ละอาคาร)'!$AG$130</f>
        <v>960</v>
      </c>
      <c r="W56" s="65">
        <f>V56*'[7]2564-บิลค่าไฟฟ้า'!AM$5</f>
        <v>3576.4924608000001</v>
      </c>
      <c r="X56" s="64">
        <f>[5]คำนวณหน่วย!AV54-'[6]คำนวณ (รวมแต่ละอาคาร)'!$AJ$130</f>
        <v>2460</v>
      </c>
      <c r="Y56" s="65">
        <f>X56*'[7]2564-บิลค่าไฟฟ้า'!AQ$5</f>
        <v>9031.1323446000006</v>
      </c>
      <c r="Z56" s="64">
        <f>[5]คำนวณหน่วย!AZ54-'[6]คำนวณ (รวมแต่ละอาคาร)'!$AM$130</f>
        <v>1800</v>
      </c>
      <c r="AA56" s="65">
        <f>Z56*'[7]2564-บิลค่าไฟฟ้า'!AU$5</f>
        <v>6756.9146820000005</v>
      </c>
      <c r="AB56" s="64">
        <f>[5]คำนวณหน่วย!BD54-'[6]คำนวณ (รวมแต่ละอาคาร)'!$AP$130</f>
        <v>1920</v>
      </c>
      <c r="AC56" s="65">
        <f>AB56*'[7]2564-บิลค่าไฟฟ้า'!AY$5</f>
        <v>6829.6352256</v>
      </c>
      <c r="AD56" s="87">
        <f t="shared" si="2"/>
        <v>24960</v>
      </c>
      <c r="AE56" s="88">
        <f t="shared" si="2"/>
        <v>91189.745950799988</v>
      </c>
      <c r="AG56" s="47"/>
    </row>
    <row r="57" spans="1:35" x14ac:dyDescent="0.55000000000000004">
      <c r="A57" s="40">
        <f>[5]คำนวณหน่วย!A55</f>
        <v>47</v>
      </c>
      <c r="B57" s="41" t="str">
        <f>[5]คำนวณหน่วย!B55</f>
        <v>อาคารหอพักนักศึกษาหญิง 8</v>
      </c>
      <c r="C57" s="40">
        <f>[5]คำนวณหน่วย!C55</f>
        <v>0</v>
      </c>
      <c r="D57" s="40">
        <f>[5]คำนวณหน่วย!D55</f>
        <v>100</v>
      </c>
      <c r="E57" s="42">
        <f>[5]คำนวณหน่วย!E55</f>
        <v>8379616</v>
      </c>
      <c r="F57" s="64">
        <f>[5]คำนวณหน่วย!L55-'[6]คำนวณ (รวมแต่ละอาคาร)'!$I$134</f>
        <v>21600</v>
      </c>
      <c r="G57" s="65">
        <f>F57*'[7]2564-บิลค่าไฟฟ้า'!G$5</f>
        <v>74792.207951999997</v>
      </c>
      <c r="H57" s="64">
        <f>[5]คำนวณหน่วย!P55-'[6]คำนวณ (รวมแต่ละอาคาร)'!$L$134</f>
        <v>14200</v>
      </c>
      <c r="I57" s="65">
        <f>H57*'[7]2564-บิลค่าไฟฟ้า'!K$5</f>
        <v>51623.984554000002</v>
      </c>
      <c r="J57" s="64">
        <f>[5]คำนวณหน่วย!T55-'[6]คำนวณ (รวมแต่ละอาคาร)'!$O$134</f>
        <v>12000</v>
      </c>
      <c r="K57" s="65">
        <f>J57*'[7]2564-บิลค่าไฟฟ้า'!O$5</f>
        <v>45578.657879999999</v>
      </c>
      <c r="L57" s="64">
        <f>[5]คำนวณหน่วย!X55-'[6]คำนวณ (รวมแต่ละอาคาร)'!$R$134</f>
        <v>4600</v>
      </c>
      <c r="M57" s="65">
        <f>L57*'[7]2564-บิลค่าไฟฟ้า'!S$5</f>
        <v>16658.321825999999</v>
      </c>
      <c r="N57" s="64">
        <f>[5]คำนวณหน่วย!AB55-'[6]คำนวณ (รวมแต่ละอาคาร)'!$U$134</f>
        <v>2300</v>
      </c>
      <c r="O57" s="65">
        <f>N57*'[7]2564-บิลค่าไฟฟ้า'!W$5</f>
        <v>8584.2597779999996</v>
      </c>
      <c r="P57" s="66">
        <f>[5]คำนวณหน่วย!AF55-'[6]คำนวณ (รวมแต่ละอาคาร)'!$X$134</f>
        <v>2300</v>
      </c>
      <c r="Q57" s="65">
        <f>P57*'[7]2564-บิลค่าไฟฟ้า'!AA$5</f>
        <v>8772.6882440000009</v>
      </c>
      <c r="R57" s="64">
        <f>[5]คำนวณหน่วย!AJ55-'[6]คำนวณ (รวมแต่ละอาคาร)'!$AA$134</f>
        <v>3000</v>
      </c>
      <c r="S57" s="65">
        <f>R57*'[7]2564-บิลค่าไฟฟ้า'!AE$5</f>
        <v>11277.854519999999</v>
      </c>
      <c r="T57" s="64">
        <f>[5]คำนวณหน่วย!AN55-'[6]คำนวณ (รวมแต่ละอาคาร)'!$AD$134</f>
        <v>2800</v>
      </c>
      <c r="U57" s="65">
        <f>T57*'[7]2564-บิลค่าไฟฟ้า'!AI$5</f>
        <v>10406.551484</v>
      </c>
      <c r="V57" s="64">
        <f>[5]คำนวณหน่วย!AR55-'[6]คำนวณ (รวมแต่ละอาคาร)'!$AG$134</f>
        <v>3300</v>
      </c>
      <c r="W57" s="65">
        <f>V57*'[7]2564-บิลค่าไฟฟ้า'!AM$5</f>
        <v>12294.192833999999</v>
      </c>
      <c r="X57" s="64">
        <f>[5]คำนวณหน่วย!AV55-'[6]คำนวณ (รวมแต่ละอาคาร)'!$AJ$134</f>
        <v>2800</v>
      </c>
      <c r="Y57" s="65">
        <f>X57*'[7]2564-บิลค่าไฟฟ้า'!AQ$5</f>
        <v>10279.337627999999</v>
      </c>
      <c r="Z57" s="64">
        <f>[5]คำนวณหน่วย!AZ55-'[6]คำนวณ (รวมแต่ละอาคาร)'!$AM$134</f>
        <v>5900</v>
      </c>
      <c r="AA57" s="65">
        <f>Z57*'[7]2564-บิลค่าไฟฟ้า'!AU$5</f>
        <v>22147.664790999999</v>
      </c>
      <c r="AB57" s="64">
        <f>[5]คำนวณหน่วย!BD55-'[6]คำนวณ (รวมแต่ละอาคาร)'!$AP$134</f>
        <v>3000</v>
      </c>
      <c r="AC57" s="65">
        <f>AB57*'[7]2564-บิลค่าไฟฟ้า'!AY$5</f>
        <v>10671.305040000001</v>
      </c>
      <c r="AD57" s="87">
        <f t="shared" si="2"/>
        <v>77800</v>
      </c>
      <c r="AE57" s="88">
        <f t="shared" si="2"/>
        <v>283087.02653099998</v>
      </c>
      <c r="AG57" s="47"/>
    </row>
    <row r="58" spans="1:35" x14ac:dyDescent="0.55000000000000004">
      <c r="A58" s="40">
        <f>[5]คำนวณหน่วย!A56</f>
        <v>48</v>
      </c>
      <c r="B58" s="41" t="str">
        <f>[5]คำนวณหน่วย!B56</f>
        <v>อาคารหอพักนักศึกษาหญิง 9</v>
      </c>
      <c r="C58" s="40">
        <f>[5]คำนวณหน่วย!C56</f>
        <v>0</v>
      </c>
      <c r="D58" s="40">
        <f>[5]คำนวณหน่วย!D56</f>
        <v>100</v>
      </c>
      <c r="E58" s="42">
        <f>[5]คำนวณหน่วย!E56</f>
        <v>8399168</v>
      </c>
      <c r="F58" s="64">
        <f>[5]คำนวณหน่วย!L56-'[6]คำนวณ (รวมแต่ละอาคาร)'!$I$138</f>
        <v>12400</v>
      </c>
      <c r="G58" s="65">
        <f>F58*'[7]2564-บิลค่าไฟฟ้า'!G$5</f>
        <v>42936.267527999997</v>
      </c>
      <c r="H58" s="64">
        <f>[5]คำนวณหน่วย!P56-'[6]คำนวณ (รวมแต่ละอาคาร)'!$L$138</f>
        <v>17400</v>
      </c>
      <c r="I58" s="65">
        <f>H58*'[7]2564-บิลค่าไฟฟ้า'!K$5</f>
        <v>63257.558538000005</v>
      </c>
      <c r="J58" s="64">
        <f>[5]คำนวณหน่วย!T56-'[6]คำนวณ (รวมแต่ละอาคาร)'!$O$138</f>
        <v>13000</v>
      </c>
      <c r="K58" s="65">
        <f>J58*'[7]2564-บิลค่าไฟฟ้า'!O$5</f>
        <v>49376.879370000002</v>
      </c>
      <c r="L58" s="64">
        <f>[5]คำนวณหน่วย!X56-'[6]คำนวณ (รวมแต่ละอาคาร)'!$R$138</f>
        <v>9100</v>
      </c>
      <c r="M58" s="65">
        <f>L58*'[7]2564-บิลค่าไฟฟ้า'!S$5</f>
        <v>32954.506221000003</v>
      </c>
      <c r="N58" s="64">
        <f>[5]คำนวณหน่วย!AB56-'[6]คำนวณ (รวมแต่ละอาคาร)'!$U$138</f>
        <v>7100</v>
      </c>
      <c r="O58" s="65">
        <f>N58*'[7]2564-บิลค่าไฟฟ้า'!W$5</f>
        <v>26499.236706</v>
      </c>
      <c r="P58" s="66">
        <f>[5]คำนวณหน่วย!AF56-'[6]คำนวณ (รวมแต่ละอาคาร)'!$X$138</f>
        <v>7000</v>
      </c>
      <c r="Q58" s="65">
        <f>P58*'[7]2564-บิลค่าไฟฟ้า'!AA$5</f>
        <v>26699.485960000002</v>
      </c>
      <c r="R58" s="64">
        <f>[5]คำนวณหน่วย!AJ56-'[6]คำนวณ (รวมแต่ละอาคาร)'!$AA$138</f>
        <v>9400</v>
      </c>
      <c r="S58" s="65">
        <f>R58*'[7]2564-บิลค่าไฟฟ้า'!AE$5</f>
        <v>35337.277495999995</v>
      </c>
      <c r="T58" s="64">
        <f>[5]คำนวณหน่วย!AN56-'[6]คำนวณ (รวมแต่ละอาคาร)'!$AD$138</f>
        <v>7700</v>
      </c>
      <c r="U58" s="65">
        <f>T58*'[7]2564-บิลค่าไฟฟ้า'!AI$5</f>
        <v>28618.016581</v>
      </c>
      <c r="V58" s="64">
        <f>[5]คำนวณหน่วย!AR56-'[6]คำนวณ (รวมแต่ละอาคาร)'!$AG$138</f>
        <v>8200</v>
      </c>
      <c r="W58" s="65">
        <f>V58*'[7]2564-บิลค่าไฟฟ้า'!AM$5</f>
        <v>30549.206436</v>
      </c>
      <c r="X58" s="64">
        <f>[5]คำนวณหน่วย!AV56-'[6]คำนวณ (รวมแต่ละอาคาร)'!$AJ$138</f>
        <v>11000</v>
      </c>
      <c r="Y58" s="65">
        <f>X58*'[7]2564-บิลค่าไฟฟ้า'!AQ$5</f>
        <v>40383.112110000002</v>
      </c>
      <c r="Z58" s="64">
        <f>[5]คำนวณหน่วย!AZ56-'[6]คำนวณ (รวมแต่ละอาคาร)'!$AM$138</f>
        <v>10000</v>
      </c>
      <c r="AA58" s="65">
        <f>Z58*'[7]2564-บิลค่าไฟฟ้า'!AU$5</f>
        <v>37538.414900000003</v>
      </c>
      <c r="AB58" s="64">
        <f>[5]คำนวณหน่วย!BD56-'[6]คำนวณ (รวมแต่ละอาคาร)'!$AP$138</f>
        <v>13500</v>
      </c>
      <c r="AC58" s="65">
        <f>AB58*'[7]2564-บิลค่าไฟฟ้า'!AY$5</f>
        <v>48020.87268</v>
      </c>
      <c r="AD58" s="87">
        <f t="shared" si="2"/>
        <v>125800</v>
      </c>
      <c r="AE58" s="88">
        <f t="shared" si="2"/>
        <v>462170.83452599996</v>
      </c>
      <c r="AG58" s="47"/>
    </row>
    <row r="59" spans="1:35" x14ac:dyDescent="0.55000000000000004">
      <c r="A59" s="40">
        <f>[5]คำนวณหน่วย!A57</f>
        <v>49</v>
      </c>
      <c r="B59" s="41" t="str">
        <f>[5]คำนวณหน่วย!B57</f>
        <v>อาคารหอพักนักศึกษาหญิง 10</v>
      </c>
      <c r="C59" s="40">
        <f>[5]คำนวณหน่วย!C57</f>
        <v>0</v>
      </c>
      <c r="D59" s="40">
        <f>[5]คำนวณหน่วย!D57</f>
        <v>200</v>
      </c>
      <c r="E59" s="42">
        <f>[5]คำนวณหน่วย!E57</f>
        <v>9243992</v>
      </c>
      <c r="F59" s="64">
        <f>[5]คำนวณหน่วย!L57-'[6]คำนวณ (รวมแต่ละอาคาร)'!$I$142</f>
        <v>9200</v>
      </c>
      <c r="G59" s="65">
        <f>F59*'[7]2564-บิลค่าไฟฟ้า'!G$5</f>
        <v>31855.940424</v>
      </c>
      <c r="H59" s="64">
        <f>[5]คำนวณหน่วย!P57-'[6]คำนวณ (รวมแต่ละอาคาร)'!$L$142</f>
        <v>16400</v>
      </c>
      <c r="I59" s="65">
        <f>H59*'[7]2564-บิลค่าไฟฟ้า'!K$5</f>
        <v>59622.066667999999</v>
      </c>
      <c r="J59" s="64">
        <f>[5]คำนวณหน่วย!T57-'[6]คำนวณ (รวมแต่ละอาคาร)'!$O$142</f>
        <v>11800</v>
      </c>
      <c r="K59" s="65">
        <f>J59*'[7]2564-บิลค่าไฟฟ้า'!O$5</f>
        <v>44819.013582</v>
      </c>
      <c r="L59" s="64">
        <f>[5]คำนวณหน่วย!X57-'[6]คำนวณ (รวมแต่ละอาคาร)'!$R$142</f>
        <v>6600</v>
      </c>
      <c r="M59" s="65">
        <f>L59*'[7]2564-บิลค่าไฟฟ้า'!S$5</f>
        <v>23901.070446000002</v>
      </c>
      <c r="N59" s="64">
        <f>[5]คำนวณหน่วย!AB57-'[6]คำนวณ (รวมแต่ละอาคาร)'!$U$142</f>
        <v>3000</v>
      </c>
      <c r="O59" s="65">
        <f>N59*'[7]2564-บิลค่าไฟฟ้า'!W$5</f>
        <v>11196.86058</v>
      </c>
      <c r="P59" s="66">
        <f>[5]คำนวณหน่วย!AF57-'[6]คำนวณ (รวมแต่ละอาคาร)'!$X$142</f>
        <v>2400</v>
      </c>
      <c r="Q59" s="65">
        <f>P59*'[7]2564-บิลค่าไฟฟ้า'!AA$5</f>
        <v>9154.1094720000001</v>
      </c>
      <c r="R59" s="64">
        <f>[5]คำนวณหน่วย!AJ57-'[6]คำนวณ (รวมแต่ละอาคาร)'!$AA$142</f>
        <v>4600</v>
      </c>
      <c r="S59" s="65">
        <f>R59*'[7]2564-บิลค่าไฟฟ้า'!AE$5</f>
        <v>17292.710263999998</v>
      </c>
      <c r="T59" s="64">
        <f>[5]คำนวณหน่วย!AN57-'[6]คำนวณ (รวมแต่ละอาคาร)'!$AD$142</f>
        <v>6000</v>
      </c>
      <c r="U59" s="65">
        <f>T59*'[7]2564-บิลค่าไฟฟ้า'!AI$5</f>
        <v>22299.75318</v>
      </c>
      <c r="V59" s="64">
        <f>[5]คำนวณหน่วย!AR57-'[6]คำนวณ (รวมแต่ละอาคาร)'!$AG$142</f>
        <v>7200</v>
      </c>
      <c r="W59" s="65">
        <f>V59*'[7]2564-บิลค่าไฟฟ้า'!AM$5</f>
        <v>26823.693456000001</v>
      </c>
      <c r="X59" s="64">
        <f>[5]คำนวณหน่วย!AV57-'[6]คำนวณ (รวมแต่ละอาคาร)'!$AJ$142</f>
        <v>3800</v>
      </c>
      <c r="Y59" s="65">
        <f>X59*'[7]2564-บิลค่าไฟฟ้า'!AQ$5</f>
        <v>13950.529638</v>
      </c>
      <c r="Z59" s="64">
        <f>[5]คำนวณหน่วย!AZ57-'[6]คำนวณ (รวมแต่ละอาคาร)'!$AM$142</f>
        <v>5800</v>
      </c>
      <c r="AA59" s="65">
        <f>Z59*'[7]2564-บิลค่าไฟฟ้า'!AU$5</f>
        <v>21772.280642000002</v>
      </c>
      <c r="AB59" s="64">
        <f>[5]คำนวณหน่วย!BD57-'[6]คำนวณ (รวมแต่ละอาคาร)'!$AP$142</f>
        <v>3000</v>
      </c>
      <c r="AC59" s="65">
        <f>AB59*'[7]2564-บิลค่าไฟฟ้า'!AY$5</f>
        <v>10671.305040000001</v>
      </c>
      <c r="AD59" s="87">
        <f t="shared" si="2"/>
        <v>79800</v>
      </c>
      <c r="AE59" s="88">
        <f t="shared" si="2"/>
        <v>293359.33339200006</v>
      </c>
      <c r="AG59" s="47"/>
    </row>
    <row r="60" spans="1:35" x14ac:dyDescent="0.55000000000000004">
      <c r="A60" s="40">
        <f>[5]คำนวณหน่วย!A58</f>
        <v>50</v>
      </c>
      <c r="B60" s="41" t="str">
        <f>[5]คำนวณหน่วย!B58</f>
        <v>อาคารหอพักนักศึกษาหญิง 11</v>
      </c>
      <c r="C60" s="40" t="str">
        <f>[5]คำนวณหน่วย!C58</f>
        <v>MWh</v>
      </c>
      <c r="D60" s="40">
        <f>[5]คำนวณหน่วย!D58</f>
        <v>1000</v>
      </c>
      <c r="E60" s="42" t="str">
        <f>[5]คำนวณหน่วย!E58</f>
        <v>Digital</v>
      </c>
      <c r="F60" s="64">
        <f>[5]คำนวณหน่วย!L58-'[6]คำนวณ (รวมแต่ละอาคาร)'!$I$146</f>
        <v>13079.999999999984</v>
      </c>
      <c r="G60" s="65">
        <f>F60*'[7]2564-บิลค่าไฟฟ้า'!G$5</f>
        <v>45290.837037599944</v>
      </c>
      <c r="H60" s="64">
        <f>[5]คำนวณหน่วย!P58-'[6]คำนวณ (รวมแต่ละอาคาร)'!$L$146</f>
        <v>19699.999999999989</v>
      </c>
      <c r="I60" s="65">
        <f>H60*'[7]2564-บิลค่าไฟฟ้า'!K$5</f>
        <v>71619.189838999955</v>
      </c>
      <c r="J60" s="64">
        <f>[5]คำนวณหน่วย!T58-'[6]คำนวณ (รวมแต่ละอาคาร)'!$O$146</f>
        <v>18930.000000000065</v>
      </c>
      <c r="K60" s="65">
        <f>J60*'[7]2564-บิลค่าไฟฟ้า'!O$5</f>
        <v>71900.332805700251</v>
      </c>
      <c r="L60" s="64">
        <f>[5]คำนวณหน่วย!X58-'[6]คำนวณ (รวมแต่ละอาคาร)'!$R$146</f>
        <v>6049.9999999999545</v>
      </c>
      <c r="M60" s="65">
        <f>L60*'[7]2564-บิลค่าไฟฟ้า'!S$5</f>
        <v>21909.314575499837</v>
      </c>
      <c r="N60" s="64">
        <f>[5]คำนวณหน่วย!AB58-'[6]คำนวณ (รวมแต่ละอาคาร)'!$U$146</f>
        <v>2240.0000000000091</v>
      </c>
      <c r="O60" s="65">
        <f>N60*'[7]2564-บิลค่าไฟฟ้า'!W$5</f>
        <v>8360.3225664000329</v>
      </c>
      <c r="P60" s="66">
        <f>[5]คำนวณหน่วย!AF58-'[6]คำนวณ (รวมแต่ละอาคาร)'!$X$146</f>
        <v>2419.9999999999591</v>
      </c>
      <c r="Q60" s="65">
        <f>P60*'[7]2564-บิลค่าไฟฟ้า'!AA$5</f>
        <v>9230.3937175998435</v>
      </c>
      <c r="R60" s="64">
        <f>[5]คำนวณหน่วย!AJ58-'[6]คำนวณ (รวมแต่ละอาคาร)'!$AA$146</f>
        <v>8250</v>
      </c>
      <c r="S60" s="65">
        <f>R60*'[7]2564-บิลค่าไฟฟ้า'!AE$5</f>
        <v>31014.09993</v>
      </c>
      <c r="T60" s="64">
        <f>[5]คำนวณหน่วย!AN58-'[6]คำนวณ (รวมแต่ละอาคาร)'!$AD$146</f>
        <v>11580.00000000004</v>
      </c>
      <c r="U60" s="65">
        <f>T60*'[7]2564-บิลค่าไฟฟ้า'!AI$5</f>
        <v>43038.523637400147</v>
      </c>
      <c r="V60" s="64">
        <f>[5]คำนวณหน่วย!AR58-'[6]คำนวณ (รวมแต่ละอาคาร)'!$AG$146</f>
        <v>13870.000000000004</v>
      </c>
      <c r="W60" s="65">
        <f>V60*'[7]2564-บิลค่าไฟฟ้า'!AM$5</f>
        <v>51672.865032600013</v>
      </c>
      <c r="X60" s="64">
        <f>[5]คำนวณหน่วย!AV58-'[6]คำนวณ (รวมแต่ละอาคาร)'!$AJ$146</f>
        <v>6129.9999999999955</v>
      </c>
      <c r="Y60" s="65">
        <f>X60*'[7]2564-บิลค่าไฟฟ้า'!AQ$5</f>
        <v>22504.407021299983</v>
      </c>
      <c r="Z60" s="64">
        <f>[5]คำนวณหน่วย!AZ58-'[6]คำนวณ (รวมแต่ละอาคาร)'!$AM$146</f>
        <v>6129.9999999999955</v>
      </c>
      <c r="AA60" s="65">
        <f>Z60*'[7]2564-บิลค่าไฟฟ้า'!AU$5</f>
        <v>23011.048333699982</v>
      </c>
      <c r="AB60" s="64">
        <f>[5]คำนวณหน่วย!BD58-'[6]คำนวณ (รวมแต่ละอาคาร)'!$AP$146</f>
        <v>12120.000000000004</v>
      </c>
      <c r="AC60" s="65">
        <f>AB60*'[7]2564-บิลค่าไฟฟ้า'!AY$5</f>
        <v>43112.072361600018</v>
      </c>
      <c r="AD60" s="87">
        <f t="shared" si="2"/>
        <v>120500</v>
      </c>
      <c r="AE60" s="88">
        <f t="shared" si="2"/>
        <v>442663.40685839998</v>
      </c>
      <c r="AG60" s="47"/>
    </row>
    <row r="61" spans="1:35" x14ac:dyDescent="0.55000000000000004">
      <c r="A61" s="67" t="s">
        <v>36</v>
      </c>
      <c r="B61" s="68"/>
      <c r="C61" s="69"/>
      <c r="D61" s="69"/>
      <c r="E61" s="70"/>
      <c r="F61" s="71">
        <f t="shared" ref="F61:AC61" si="3">SUM(F50:F60)</f>
        <v>81399.999999999985</v>
      </c>
      <c r="G61" s="72">
        <f t="shared" si="3"/>
        <v>281848.84675839997</v>
      </c>
      <c r="H61" s="71">
        <f t="shared" si="3"/>
        <v>99279.999999999985</v>
      </c>
      <c r="I61" s="72">
        <f t="shared" si="3"/>
        <v>360945.51789399993</v>
      </c>
      <c r="J61" s="71">
        <f t="shared" si="3"/>
        <v>82910.000000000058</v>
      </c>
      <c r="K61" s="72">
        <f t="shared" si="3"/>
        <v>314915.77255530027</v>
      </c>
      <c r="L61" s="71">
        <f t="shared" si="3"/>
        <v>36049.999999999956</v>
      </c>
      <c r="M61" s="72">
        <f t="shared" si="3"/>
        <v>130547.43793489983</v>
      </c>
      <c r="N61" s="71">
        <f t="shared" si="3"/>
        <v>19420.000000000007</v>
      </c>
      <c r="O61" s="72">
        <f t="shared" si="3"/>
        <v>72477.21463360003</v>
      </c>
      <c r="P61" s="73">
        <f t="shared" si="3"/>
        <v>19679.99999999996</v>
      </c>
      <c r="Q61" s="72">
        <f t="shared" si="3"/>
        <v>75054.68339119984</v>
      </c>
      <c r="R61" s="71">
        <f t="shared" si="3"/>
        <v>34570</v>
      </c>
      <c r="S61" s="72">
        <f t="shared" si="3"/>
        <v>129959.60687159997</v>
      </c>
      <c r="T61" s="71">
        <f t="shared" si="3"/>
        <v>41920.000000000044</v>
      </c>
      <c r="U61" s="72">
        <f t="shared" si="3"/>
        <v>155806.34136960015</v>
      </c>
      <c r="V61" s="71">
        <f t="shared" si="3"/>
        <v>43530</v>
      </c>
      <c r="W61" s="72">
        <f t="shared" si="3"/>
        <v>162181.18224220001</v>
      </c>
      <c r="X61" s="71">
        <f t="shared" si="3"/>
        <v>32449.999999999996</v>
      </c>
      <c r="Y61" s="72">
        <f t="shared" si="3"/>
        <v>119128.7264723</v>
      </c>
      <c r="Z61" s="71">
        <f t="shared" si="3"/>
        <v>37669.999999999993</v>
      </c>
      <c r="AA61" s="72">
        <f t="shared" si="3"/>
        <v>141402.3686509</v>
      </c>
      <c r="AB61" s="71">
        <f t="shared" si="3"/>
        <v>43760</v>
      </c>
      <c r="AC61" s="72">
        <f t="shared" si="3"/>
        <v>155662.47936640005</v>
      </c>
      <c r="AD61" s="46"/>
      <c r="AE61" s="47"/>
      <c r="AG61" s="47"/>
    </row>
    <row r="62" spans="1:35" x14ac:dyDescent="0.55000000000000004">
      <c r="A62" s="30" t="str">
        <f>[5]คำนวณหน่วย!$A$59</f>
        <v>คณะพัฒนาการท่องเที่ยว</v>
      </c>
      <c r="B62" s="74"/>
      <c r="C62" s="75"/>
      <c r="D62" s="75"/>
      <c r="E62" s="76"/>
      <c r="F62" s="77"/>
      <c r="G62" s="76"/>
      <c r="H62" s="77"/>
      <c r="I62" s="76"/>
      <c r="J62" s="77"/>
      <c r="K62" s="76"/>
      <c r="L62" s="77"/>
      <c r="M62" s="76"/>
      <c r="N62" s="77"/>
      <c r="O62" s="76"/>
      <c r="P62" s="78"/>
      <c r="Q62" s="76"/>
      <c r="R62" s="77"/>
      <c r="S62" s="76"/>
      <c r="T62" s="77"/>
      <c r="U62" s="76"/>
      <c r="V62" s="77"/>
      <c r="W62" s="76"/>
      <c r="X62" s="77"/>
      <c r="Y62" s="76"/>
      <c r="Z62" s="77"/>
      <c r="AA62" s="76"/>
      <c r="AB62" s="77"/>
      <c r="AC62" s="79"/>
      <c r="AD62" s="37">
        <f>SUM(F66+H66+J66+L66+N66+P66+R66+T66+V66+X66+Z66+AB66)</f>
        <v>135377.21000000005</v>
      </c>
      <c r="AE62" s="38">
        <f>SUM(G66+I66+K66+M66+O66+Q66+S66+U66+W66+Y66+AA66+AC66)</f>
        <v>501662.26155472087</v>
      </c>
      <c r="AF62" s="39">
        <f>SUM(F66+H66+J66+L66+N66+P66+R66+T66+V66)</f>
        <v>101180.94000000003</v>
      </c>
      <c r="AG62" s="38">
        <f>SUM(G66+I66+K66+M66+O66+Q66+S66+U66+W66)</f>
        <v>376499.04315544752</v>
      </c>
      <c r="AH62" s="39">
        <f>SUM(X66+Z66+AB66)</f>
        <v>34196.270000000004</v>
      </c>
      <c r="AI62" s="38">
        <f>SUM(Y66+AA66+AC66)</f>
        <v>125163.2183992733</v>
      </c>
    </row>
    <row r="63" spans="1:35" x14ac:dyDescent="0.55000000000000004">
      <c r="A63" s="40">
        <f>[5]คำนวณหน่วย!A60</f>
        <v>51</v>
      </c>
      <c r="B63" s="41" t="str">
        <f>[5]คำนวณหน่วย!B60</f>
        <v xml:space="preserve">อาคารเรียนรวมสุวรรณวาจกกสิกิจ </v>
      </c>
      <c r="C63" s="40">
        <f>[5]คำนวณหน่วย!C60</f>
        <v>0</v>
      </c>
      <c r="D63" s="40">
        <f>[5]คำนวณหน่วย!D60</f>
        <v>1</v>
      </c>
      <c r="E63" s="42" t="str">
        <f>[5]คำนวณหน่วย!E60</f>
        <v>-</v>
      </c>
      <c r="F63" s="64">
        <f>[5]คำนวณหน่วย!L60-'[6]คำนวณ (รวมแต่ละอาคาร)'!$I$152</f>
        <v>1555.8600000000006</v>
      </c>
      <c r="G63" s="65">
        <f>F63*'[7]2564-บิลค่าไฟฟ้า'!G$5</f>
        <v>5387.3242900092018</v>
      </c>
      <c r="H63" s="64">
        <f>[5]คำนวณหน่วย!P60-'[6]คำนวณ (รวมแต่ละอาคาร)'!$L$152</f>
        <v>3034.1399999999994</v>
      </c>
      <c r="I63" s="65">
        <f>H63*'[7]2564-บิลค่าไฟฟ้า'!K$5</f>
        <v>11030.591302441799</v>
      </c>
      <c r="J63" s="64">
        <f>[5]คำนวณหน่วย!T60-'[6]คำนวณ (รวมแต่ละอาคาร)'!$O$152</f>
        <v>4825</v>
      </c>
      <c r="K63" s="65">
        <f>J63*'[7]2564-บิลค่าไฟฟ้า'!O$5</f>
        <v>18326.41868925</v>
      </c>
      <c r="L63" s="64">
        <f>[5]คำนวณหน่วย!X60-'[6]คำนวณ (รวมแต่ละอาคาร)'!$R$152</f>
        <v>3415.3899999999994</v>
      </c>
      <c r="M63" s="65">
        <f>L63*'[7]2564-บิลค่าไฟฟ้า'!S$5</f>
        <v>12368.405604630898</v>
      </c>
      <c r="N63" s="64">
        <f>[5]คำนวณหน่วย!AB60-'[6]คำนวณ (รวมแต่ละอาคาร)'!$U$152</f>
        <v>3833.3100000000013</v>
      </c>
      <c r="O63" s="65">
        <f>N63*'[7]2564-บิลค่าไฟฟ้า'!W$5</f>
        <v>14307.012543306604</v>
      </c>
      <c r="P63" s="66">
        <f>[5]คำนวณหน่วย!AF60-'[6]คำนวณ (รวมแต่ละอาคาร)'!$X$152</f>
        <v>4173.32</v>
      </c>
      <c r="Q63" s="65">
        <f>P63*'[7]2564-บิลค่าไฟฟ้า'!AA$5</f>
        <v>15917.928392369598</v>
      </c>
      <c r="R63" s="64">
        <f>[5]คำนวณหน่วย!AJ60-'[6]คำนวณ (รวมแต่ละอาคาร)'!$AA$152</f>
        <v>3055.4700000000012</v>
      </c>
      <c r="S63" s="65">
        <f>R63*'[7]2564-บิลค่าไฟฟ้า'!AE$5</f>
        <v>11486.382050074804</v>
      </c>
      <c r="T63" s="64">
        <f>[5]คำนวณหน่วย!AN60-'[6]คำนวณ (รวมแต่ละอาคาร)'!$AD$152</f>
        <v>2169.9699999999975</v>
      </c>
      <c r="U63" s="65">
        <f>T63*'[7]2564-บิลค่าไฟฟ้า'!AI$5</f>
        <v>8064.9659013340906</v>
      </c>
      <c r="V63" s="64">
        <f>[5]คำนวณหน่วย!AR60-'[6]คำนวณ (รวมแต่ละอาคาร)'!$AG$152</f>
        <v>3670.4800000000032</v>
      </c>
      <c r="W63" s="65">
        <f>V63*'[7]2564-บิลค่าไฟฟ้า'!AM$5</f>
        <v>13674.420882830413</v>
      </c>
      <c r="X63" s="64">
        <f>[5]คำนวณหน่วย!AV60-'[6]คำนวณ (รวมแต่ละอาคาร)'!$AJ$152</f>
        <v>2788.9499999999971</v>
      </c>
      <c r="Y63" s="65">
        <f>X63*'[7]2564-บิลค่าไฟฟ้า'!AQ$5</f>
        <v>10238.770956289489</v>
      </c>
      <c r="Z63" s="64">
        <f>[5]คำนวณหน่วย!AZ60-'[6]คำนวณ (รวมแต่ละอาคาร)'!$AM$152</f>
        <v>3209.0200000000041</v>
      </c>
      <c r="AA63" s="65">
        <f>Z63*'[7]2564-บิลค่าไฟฟ้า'!AU$5</f>
        <v>12046.152418239815</v>
      </c>
      <c r="AB63" s="64">
        <f>[5]คำนวณหน่วย!BD60-'[6]คำนวณ (รวมแต่ละอาคาร)'!$AP$152</f>
        <v>2088.2999999999956</v>
      </c>
      <c r="AC63" s="65">
        <f>AB63*'[7]2564-บิลค่าไฟฟ้า'!AY$5</f>
        <v>7428.2954383439846</v>
      </c>
      <c r="AD63" s="46"/>
      <c r="AE63" s="47"/>
      <c r="AG63" s="47"/>
    </row>
    <row r="64" spans="1:35" x14ac:dyDescent="0.55000000000000004">
      <c r="A64" s="40">
        <f>[5]คำนวณหน่วย!A61</f>
        <v>52</v>
      </c>
      <c r="B64" s="41" t="str">
        <f>[5]คำนวณหน่วย!B61</f>
        <v>อาคารพัฒนาวิสัยทัศน์  ชั้น 1 มิเตอร์ตัวที่ 1</v>
      </c>
      <c r="C64" s="40">
        <f>[5]คำนวณหน่วย!C61</f>
        <v>0</v>
      </c>
      <c r="D64" s="40">
        <f>[5]คำนวณหน่วย!D61</f>
        <v>80</v>
      </c>
      <c r="E64" s="42">
        <f>[5]คำนวณหน่วย!E61</f>
        <v>9109282</v>
      </c>
      <c r="F64" s="64">
        <f>[5]คำนวณหน่วย!L61-'[6]คำนวณ (รวมแต่ละอาคาร)'!$I$154</f>
        <v>1032.0000000000437</v>
      </c>
      <c r="G64" s="65">
        <f>[5]คำนวณหน่วย!M61</f>
        <v>3570.7200000001512</v>
      </c>
      <c r="H64" s="64">
        <f>[5]คำนวณหน่วย!P61-'[6]คำนวณ (รวมแต่ละอาคาร)'!$L$154</f>
        <v>615.99999999998545</v>
      </c>
      <c r="I64" s="65">
        <f>[5]คำนวณหน่วย!Q61</f>
        <v>2242.239999999947</v>
      </c>
      <c r="J64" s="64">
        <f>[5]คำนวณหน่วย!T61-'[6]คำนวณ (รวมแต่ละอาคาร)'!$O$154</f>
        <v>2080</v>
      </c>
      <c r="K64" s="65">
        <f>[5]คำนวณหน่วย!U61</f>
        <v>7904</v>
      </c>
      <c r="L64" s="64">
        <f>[5]คำนวณหน่วย!X61-'[6]คำนวณ (รวมแต่ละอาคาร)'!$R$154</f>
        <v>1280</v>
      </c>
      <c r="M64" s="65">
        <f>[5]คำนวณหน่วย!Y61</f>
        <v>4633.6000000000004</v>
      </c>
      <c r="N64" s="64">
        <f>[5]คำนวณหน่วย!AB61-'[6]คำนวณ (รวมแต่ละอาคาร)'!$U$154</f>
        <v>1200</v>
      </c>
      <c r="O64" s="65">
        <f>[5]คำนวณหน่วย!AC61</f>
        <v>4476</v>
      </c>
      <c r="P64" s="66">
        <f>[5]คำนวณหน่วย!AF61-'[6]คำนวณ (รวมแต่ละอาคาร)'!$X$154</f>
        <v>1440</v>
      </c>
      <c r="Q64" s="65">
        <f>[5]คำนวณหน่วย!AG61</f>
        <v>5486.4</v>
      </c>
      <c r="R64" s="64">
        <f>[5]คำนวณหน่วย!AJ61-'[6]คำนวณ (รวมแต่ละอาคาร)'!$AA$154</f>
        <v>1120</v>
      </c>
      <c r="S64" s="65">
        <f>[5]คำนวณหน่วย!AK61</f>
        <v>4211.2</v>
      </c>
      <c r="T64" s="64">
        <f>[5]คำนวณหน่วย!AN61-'[6]คำนวณ (รวมแต่ละอาคาร)'!$AD$154</f>
        <v>1040</v>
      </c>
      <c r="U64" s="65">
        <f>[5]คำนวณหน่วย!AO61</f>
        <v>3868.8</v>
      </c>
      <c r="V64" s="64">
        <f>[5]คำนวณหน่วย!AR61-'[6]คำนวณ (รวมแต่ละอาคาร)'!$AG$154</f>
        <v>1040</v>
      </c>
      <c r="W64" s="65">
        <f>V64*'[7]2564-บิลค่าไฟฟ้า'!AM$5</f>
        <v>3874.5334991999998</v>
      </c>
      <c r="X64" s="64">
        <f>[5]คำนวณหน่วย!AV61-'[6]คำนวณ (รวมแต่ละอาคาร)'!$AJ$154</f>
        <v>1200</v>
      </c>
      <c r="Y64" s="65">
        <f>X64*'[7]2564-บิลค่าไฟฟ้า'!AQ$5</f>
        <v>4405.4304119999997</v>
      </c>
      <c r="Z64" s="64">
        <f>[5]คำนวณหน่วย!AZ61-'[6]คำนวณ (รวมแต่ละอาคาร)'!$AM$154</f>
        <v>960</v>
      </c>
      <c r="AA64" s="65">
        <f>Z64*'[7]2564-บิลค่าไฟฟ้า'!AU$5</f>
        <v>3603.6878304000002</v>
      </c>
      <c r="AB64" s="64">
        <f>[5]คำนวณหน่วย!BD61-'[6]คำนวณ (รวมแต่ละอาคาร)'!$AP$154</f>
        <v>800</v>
      </c>
      <c r="AC64" s="65">
        <f>AB64*'[7]2564-บิลค่าไฟฟ้า'!AY$5</f>
        <v>2845.6813440000001</v>
      </c>
      <c r="AD64" s="46"/>
      <c r="AE64" s="47"/>
      <c r="AG64" s="47"/>
    </row>
    <row r="65" spans="1:35" x14ac:dyDescent="0.55000000000000004">
      <c r="A65" s="40">
        <f>[5]คำนวณหน่วย!A62</f>
        <v>53</v>
      </c>
      <c r="B65" s="41" t="str">
        <f>[5]คำนวณหน่วย!B62</f>
        <v>อาคารพัฒนาวิสัยทัศน์  ชั้น 2 มิเตอร์ตัวที่ 2</v>
      </c>
      <c r="C65" s="40" t="str">
        <f>[5]คำนวณหน่วย!C62</f>
        <v>MWh</v>
      </c>
      <c r="D65" s="40">
        <f>[5]คำนวณหน่วย!D62</f>
        <v>1000</v>
      </c>
      <c r="E65" s="42" t="str">
        <f>[5]คำนวณหน่วย!E62</f>
        <v>Digital</v>
      </c>
      <c r="F65" s="43">
        <f>[5]คำนวณหน่วย!L62</f>
        <v>2049.9999999999973</v>
      </c>
      <c r="G65" s="44">
        <f>[5]คำนวณหน่วย!M62</f>
        <v>7092.9999999999909</v>
      </c>
      <c r="H65" s="43">
        <f>[5]คำนวณหน่วย!P62</f>
        <v>3950.0000000000027</v>
      </c>
      <c r="I65" s="44">
        <f>[5]คำนวณหน่วย!Q62</f>
        <v>14378.000000000011</v>
      </c>
      <c r="J65" s="43">
        <f>[5]คำนวณหน่วย!T62</f>
        <v>7550.0000000000109</v>
      </c>
      <c r="K65" s="44">
        <f>[5]คำนวณหน่วย!U62</f>
        <v>28690.00000000004</v>
      </c>
      <c r="L65" s="43">
        <f>[5]คำนวณหน่วย!X62</f>
        <v>8079.9999999999836</v>
      </c>
      <c r="M65" s="44">
        <f>[5]คำนวณหน่วย!Y62</f>
        <v>29249.59999999994</v>
      </c>
      <c r="N65" s="43">
        <f>[5]คำนวณหน่วย!AB62</f>
        <v>7000</v>
      </c>
      <c r="O65" s="44">
        <f>[5]คำนวณหน่วย!AC62</f>
        <v>26110</v>
      </c>
      <c r="P65" s="45">
        <f>[5]คำนวณหน่วย!AF62</f>
        <v>9420.0000000000164</v>
      </c>
      <c r="Q65" s="44">
        <f>[5]คำนวณหน่วย!AG62</f>
        <v>35890.200000000063</v>
      </c>
      <c r="R65" s="43">
        <f>[5]คำนวณหน่วย!AJ62</f>
        <v>7409.9999999999964</v>
      </c>
      <c r="S65" s="44">
        <f>[5]คำนวณหน่วย!AK62</f>
        <v>27861.599999999984</v>
      </c>
      <c r="T65" s="43">
        <f>[5]คำนวณหน่วย!AN62</f>
        <v>7650.0000000000055</v>
      </c>
      <c r="U65" s="44">
        <f>[5]คำนวณหน่วย!AO62</f>
        <v>28458.000000000022</v>
      </c>
      <c r="V65" s="43">
        <f>[5]คำนวณหน่วย!AR62</f>
        <v>7489.9999999999809</v>
      </c>
      <c r="W65" s="44">
        <f>[5]คำนวณหน่วย!AS62</f>
        <v>27937.699999999928</v>
      </c>
      <c r="X65" s="43">
        <f>[5]คำนวณหน่วย!AV62</f>
        <v>6460.0000000000082</v>
      </c>
      <c r="Y65" s="44">
        <f>[5]คำนวณหน่วย!AW62</f>
        <v>23708.20000000003</v>
      </c>
      <c r="Z65" s="43">
        <f>[5]คำนวณหน่วย!AZ62</f>
        <v>7740.0000000000091</v>
      </c>
      <c r="AA65" s="44">
        <f>[5]คำนวณหน่วย!BA62</f>
        <v>29025.000000000033</v>
      </c>
      <c r="AB65" s="43">
        <f>[5]คำนวณหน่วย!BD62</f>
        <v>8949.9999999999891</v>
      </c>
      <c r="AC65" s="44">
        <f>[5]คำนวณหน่วย!BE62</f>
        <v>31861.99999999996</v>
      </c>
      <c r="AD65" s="46"/>
      <c r="AE65" s="47"/>
      <c r="AG65" s="47"/>
    </row>
    <row r="66" spans="1:35" x14ac:dyDescent="0.55000000000000004">
      <c r="A66" s="67" t="s">
        <v>36</v>
      </c>
      <c r="B66" s="68"/>
      <c r="C66" s="69"/>
      <c r="D66" s="69"/>
      <c r="E66" s="70"/>
      <c r="F66" s="71">
        <f t="shared" ref="F66:AC66" si="4">SUM(F63:F65)</f>
        <v>4637.8600000000415</v>
      </c>
      <c r="G66" s="72">
        <f t="shared" si="4"/>
        <v>16051.044290009344</v>
      </c>
      <c r="H66" s="71">
        <f t="shared" si="4"/>
        <v>7600.1399999999876</v>
      </c>
      <c r="I66" s="72">
        <f t="shared" si="4"/>
        <v>27650.831302441758</v>
      </c>
      <c r="J66" s="71">
        <f t="shared" si="4"/>
        <v>14455.000000000011</v>
      </c>
      <c r="K66" s="72">
        <f t="shared" si="4"/>
        <v>54920.418689250044</v>
      </c>
      <c r="L66" s="71">
        <f t="shared" si="4"/>
        <v>12775.389999999983</v>
      </c>
      <c r="M66" s="72">
        <f t="shared" si="4"/>
        <v>46251.605604630837</v>
      </c>
      <c r="N66" s="71">
        <f t="shared" si="4"/>
        <v>12033.310000000001</v>
      </c>
      <c r="O66" s="72">
        <f t="shared" si="4"/>
        <v>44893.012543306606</v>
      </c>
      <c r="P66" s="73">
        <f t="shared" si="4"/>
        <v>15033.320000000016</v>
      </c>
      <c r="Q66" s="72">
        <f t="shared" si="4"/>
        <v>57294.528392369662</v>
      </c>
      <c r="R66" s="71">
        <f t="shared" si="4"/>
        <v>11585.469999999998</v>
      </c>
      <c r="S66" s="72">
        <f t="shared" si="4"/>
        <v>43559.182050074785</v>
      </c>
      <c r="T66" s="71">
        <f t="shared" si="4"/>
        <v>10859.970000000003</v>
      </c>
      <c r="U66" s="72">
        <f t="shared" si="4"/>
        <v>40391.765901334111</v>
      </c>
      <c r="V66" s="71">
        <f t="shared" si="4"/>
        <v>12200.479999999985</v>
      </c>
      <c r="W66" s="72">
        <f t="shared" si="4"/>
        <v>45486.654382030341</v>
      </c>
      <c r="X66" s="71">
        <f t="shared" si="4"/>
        <v>10448.950000000004</v>
      </c>
      <c r="Y66" s="72">
        <f t="shared" si="4"/>
        <v>38352.401368289517</v>
      </c>
      <c r="Z66" s="71">
        <f t="shared" si="4"/>
        <v>11909.020000000013</v>
      </c>
      <c r="AA66" s="72">
        <f t="shared" si="4"/>
        <v>44674.840248639848</v>
      </c>
      <c r="AB66" s="71">
        <f t="shared" si="4"/>
        <v>11838.299999999985</v>
      </c>
      <c r="AC66" s="72">
        <f t="shared" si="4"/>
        <v>42135.976782343947</v>
      </c>
      <c r="AD66" s="46"/>
      <c r="AE66" s="47"/>
      <c r="AG66" s="47"/>
    </row>
    <row r="67" spans="1:35" x14ac:dyDescent="0.55000000000000004">
      <c r="A67" s="30" t="str">
        <f>[5]คำนวณหน่วย!$A$63</f>
        <v>คณะศิลป์ศาสตร์</v>
      </c>
      <c r="B67" s="74"/>
      <c r="C67" s="75"/>
      <c r="D67" s="75"/>
      <c r="E67" s="76"/>
      <c r="F67" s="77"/>
      <c r="G67" s="76"/>
      <c r="H67" s="77"/>
      <c r="I67" s="76"/>
      <c r="J67" s="77"/>
      <c r="K67" s="76"/>
      <c r="L67" s="77"/>
      <c r="M67" s="76"/>
      <c r="N67" s="77"/>
      <c r="O67" s="76"/>
      <c r="P67" s="78"/>
      <c r="Q67" s="76"/>
      <c r="R67" s="77"/>
      <c r="S67" s="76"/>
      <c r="T67" s="77"/>
      <c r="U67" s="76"/>
      <c r="V67" s="77"/>
      <c r="W67" s="76"/>
      <c r="X67" s="77"/>
      <c r="Y67" s="76"/>
      <c r="Z67" s="77"/>
      <c r="AA67" s="76"/>
      <c r="AB67" s="77"/>
      <c r="AC67" s="79"/>
      <c r="AD67" s="37">
        <f>SUM(F68+H68+J68+L68+N68+P68+R68+T68+V68+X68+Z68+AB68)</f>
        <v>27974.58</v>
      </c>
      <c r="AE67" s="38">
        <f>SUM(G68+I68+K68+M68+O68+Q68+S68+U68+W68+Y68+AA68+AC68)</f>
        <v>103748.02693749928</v>
      </c>
      <c r="AF67" s="39">
        <f>SUM(F68+H68+J68+L68+N68+P68+R68+T68+V68)</f>
        <v>22376.74</v>
      </c>
      <c r="AG67" s="38">
        <f>SUM(G68+I68+K68+M68+O68+Q68+S68+U68+W68)</f>
        <v>83169.549670585096</v>
      </c>
      <c r="AH67" s="39">
        <f>SUM(X68+Z68+AB68)</f>
        <v>5597.84</v>
      </c>
      <c r="AI67" s="38">
        <f>SUM(Y68+AA68+AC68)</f>
        <v>20578.4772669142</v>
      </c>
    </row>
    <row r="68" spans="1:35" x14ac:dyDescent="0.55000000000000004">
      <c r="A68" s="58">
        <f>[5]คำนวณหน่วย!A64</f>
        <v>54</v>
      </c>
      <c r="B68" s="59" t="str">
        <f>[5]คำนวณหน่วย!B64</f>
        <v>อาคารประเสริฐ ณ.นคร</v>
      </c>
      <c r="C68" s="58">
        <f>[5]คำนวณหน่วย!C64</f>
        <v>0</v>
      </c>
      <c r="D68" s="58">
        <f>[5]คำนวณหน่วย!D64</f>
        <v>500</v>
      </c>
      <c r="E68" s="60">
        <f>[5]คำนวณหน่วย!E64</f>
        <v>8155345</v>
      </c>
      <c r="F68" s="64">
        <f>[5]คำนวณหน่วย!L64-'[6]คำนวณ (รวมแต่ละอาคาร)'!$I$157</f>
        <v>1354.14</v>
      </c>
      <c r="G68" s="65">
        <f>F68*'[7]2564-บิลค่าไฟฟ้า'!G$5</f>
        <v>4688.8481701908004</v>
      </c>
      <c r="H68" s="64">
        <f>[5]คำนวณหน่วย!$P$64-'[6]คำนวณ (รวมแต่ละอาคาร)'!$L$157</f>
        <v>2168.2600000000002</v>
      </c>
      <c r="I68" s="65">
        <f>H68*'[7]2564-บิลค่าไฟฟ้า'!K$5</f>
        <v>7882.6916020462013</v>
      </c>
      <c r="J68" s="64">
        <f>[5]คำนวณหน่วย!$T$64-'[6]คำนวณ (รวมแต่ละอาคาร)'!$O$157</f>
        <v>3484.21</v>
      </c>
      <c r="K68" s="65">
        <f>J68*'[7]2564-บิลค่าไฟฟ้า'!O$5</f>
        <v>13233.801297672901</v>
      </c>
      <c r="L68" s="64">
        <f>[5]คำนวณหน่วย!$X$64-'[6]คำนวณ (รวมแต่ละอาคาร)'!$R$157</f>
        <v>1794.53</v>
      </c>
      <c r="M68" s="65">
        <f>L68*'[7]2564-บิลค่าไฟฟ้า'!S$5</f>
        <v>6498.6648405243004</v>
      </c>
      <c r="N68" s="64">
        <f>[5]คำนวณหน่วย!$AB$64-'[6]คำนวณ (รวมแต่ละอาคาร)'!$U$157</f>
        <v>2617.67</v>
      </c>
      <c r="O68" s="65">
        <f>N68*'[7]2564-บิลค่าไฟฟ้า'!W$5</f>
        <v>9769.8953448161992</v>
      </c>
      <c r="P68" s="66">
        <f>[5]คำนวณหน่วย!$AF$64-'[6]คำนวณ (รวมแต่ละอาคาร)'!$X$157</f>
        <v>2440.54</v>
      </c>
      <c r="Q68" s="65">
        <f>P68*'[7]2564-บิลค่าไฟฟ้า'!AA$5</f>
        <v>9308.7376378312001</v>
      </c>
      <c r="R68" s="64">
        <f>[5]คำนวณหน่วย!$AJ$64-'[6]คำนวณ (รวมแต่ละอาคาร)'!$AA$157</f>
        <v>2420.23</v>
      </c>
      <c r="S68" s="65">
        <f>R68*'[7]2564-บิลค่าไฟฟ้า'!AE$5</f>
        <v>9098.3339483132004</v>
      </c>
      <c r="T68" s="64">
        <f>[5]คำนวณหน่วย!$AN$64-'[6]คำนวณ (รวมแต่ละอาคาร)'!$AD$157</f>
        <v>2978.57</v>
      </c>
      <c r="U68" s="65">
        <f>T68*'[7]2564-บิลค่าไฟฟ้า'!AI$5</f>
        <v>11070.2293048921</v>
      </c>
      <c r="V68" s="64">
        <f>[5]คำนวณหน่วย!$AR$64-'[6]คำนวณ (รวมแต่ละอาคาร)'!$AG$157</f>
        <v>3118.59</v>
      </c>
      <c r="W68" s="65">
        <f>V68*'[7]2564-บิลค่าไฟฟ้า'!AM$5</f>
        <v>11618.3475242982</v>
      </c>
      <c r="X68" s="64">
        <f>[5]คำนวณหน่วย!$AV$64-'[6]คำนวณ (รวมแต่ละอาคาร)'!$AJ$157</f>
        <v>2098.69</v>
      </c>
      <c r="Y68" s="65">
        <f>X68*'[7]2564-บิลค่าไฟฟ้า'!AQ$5</f>
        <v>7704.6939594669002</v>
      </c>
      <c r="Z68" s="64">
        <f>[5]คำนวณหน่วย!$AZ$64-'[6]คำนวณ (รวมแต่ละอาคาร)'!$AM$157</f>
        <v>2170.13</v>
      </c>
      <c r="AA68" s="65">
        <f>Z68*'[7]2564-บิลค่าไฟฟ้า'!AU$5</f>
        <v>8146.3240326937002</v>
      </c>
      <c r="AB68" s="64">
        <f>[5]คำนวณหน่วย!$BD$64-'[6]คำนวณ (รวมแต่ละอาคาร)'!$AP$157</f>
        <v>1329.02</v>
      </c>
      <c r="AC68" s="65">
        <f>AB68*'[7]2564-บิลค่าไฟฟ้า'!AY$5</f>
        <v>4727.4592747535999</v>
      </c>
      <c r="AD68" s="46"/>
      <c r="AE68" s="47"/>
      <c r="AG68" s="47"/>
    </row>
    <row r="69" spans="1:35" x14ac:dyDescent="0.55000000000000004">
      <c r="A69" s="30" t="str">
        <f>[5]คำนวณหน่วย!$A$65</f>
        <v>สำนักหอสมุด</v>
      </c>
      <c r="B69" s="74"/>
      <c r="C69" s="75"/>
      <c r="D69" s="75"/>
      <c r="E69" s="76"/>
      <c r="F69" s="77"/>
      <c r="G69" s="76"/>
      <c r="H69" s="77"/>
      <c r="I69" s="76"/>
      <c r="J69" s="77"/>
      <c r="K69" s="76"/>
      <c r="L69" s="77"/>
      <c r="M69" s="76"/>
      <c r="N69" s="77"/>
      <c r="O69" s="76"/>
      <c r="P69" s="78"/>
      <c r="Q69" s="76"/>
      <c r="R69" s="77"/>
      <c r="S69" s="76"/>
      <c r="T69" s="77"/>
      <c r="U69" s="76"/>
      <c r="V69" s="77"/>
      <c r="W69" s="76"/>
      <c r="X69" s="77"/>
      <c r="Y69" s="76"/>
      <c r="Z69" s="77"/>
      <c r="AA69" s="76"/>
      <c r="AB69" s="77"/>
      <c r="AC69" s="79"/>
      <c r="AD69" s="37">
        <f>SUM(F72+H72+J72+L72+N72+P72+R72+T72+V72+X72+Z72+AB72)</f>
        <v>182564.02999999997</v>
      </c>
      <c r="AE69" s="38">
        <f>SUM(G72+I72+K72+M72+O72+Q72+S72+U72+W72+Y72+AA72+AC72)</f>
        <v>677122.88342869177</v>
      </c>
      <c r="AF69" s="39">
        <f>SUM(F72+H72+J72+L72+N72+P72+R72+T72+V72)</f>
        <v>144551.60999999999</v>
      </c>
      <c r="AG69" s="38">
        <f>SUM(G72+I72+K72+M72+O72+Q72+S72+U72+W72)</f>
        <v>537440.15385065612</v>
      </c>
      <c r="AH69" s="39">
        <f>SUM(X72+Z72+AB72)</f>
        <v>38012.42</v>
      </c>
      <c r="AI69" s="38">
        <f>SUM(Y72+AA72+AC72)</f>
        <v>139682.72957803571</v>
      </c>
    </row>
    <row r="70" spans="1:35" x14ac:dyDescent="0.55000000000000004">
      <c r="A70" s="40">
        <f>[5]คำนวณหน่วย!A66</f>
        <v>55</v>
      </c>
      <c r="B70" s="41" t="str">
        <f>[5]คำนวณหน่วย!B66</f>
        <v>อาคารวิภาต  บุญศรี  วังซ้าย  มิเตอร์ตัวที่ 1</v>
      </c>
      <c r="C70" s="40">
        <f>[5]คำนวณหน่วย!C66</f>
        <v>0</v>
      </c>
      <c r="D70" s="40">
        <f>[5]คำนวณหน่วย!D66</f>
        <v>300</v>
      </c>
      <c r="E70" s="42">
        <f>[5]คำนวณหน่วย!E66</f>
        <v>8666263</v>
      </c>
      <c r="F70" s="61">
        <f>[5]คำนวณหน่วย!L66</f>
        <v>3900</v>
      </c>
      <c r="G70" s="62">
        <f>[5]คำนวณหน่วย!M66</f>
        <v>13494</v>
      </c>
      <c r="H70" s="61">
        <f>[5]คำนวณหน่วย!P66</f>
        <v>5400</v>
      </c>
      <c r="I70" s="62">
        <f>[5]คำนวณหน่วย!Q66</f>
        <v>19656</v>
      </c>
      <c r="J70" s="61">
        <f>[5]คำนวณหน่วย!T66</f>
        <v>6900</v>
      </c>
      <c r="K70" s="62">
        <f>[5]คำนวณหน่วย!U66</f>
        <v>26220</v>
      </c>
      <c r="L70" s="61">
        <f>[5]คำนวณหน่วย!X66</f>
        <v>5700</v>
      </c>
      <c r="M70" s="62">
        <f>[5]คำนวณหน่วย!Y66</f>
        <v>20634</v>
      </c>
      <c r="N70" s="61">
        <f>[5]คำนวณหน่วย!AB66</f>
        <v>5400</v>
      </c>
      <c r="O70" s="62">
        <f>[5]คำนวณหน่วย!AC66</f>
        <v>20142</v>
      </c>
      <c r="P70" s="63">
        <f>[5]คำนวณหน่วย!$AF$66</f>
        <v>6000</v>
      </c>
      <c r="Q70" s="62">
        <f>[5]คำนวณหน่วย!$AG$66</f>
        <v>22860</v>
      </c>
      <c r="R70" s="61">
        <f>[5]คำนวณหน่วย!AJ66</f>
        <v>6300</v>
      </c>
      <c r="S70" s="62">
        <f>[5]คำนวณหน่วย!AK66</f>
        <v>23688</v>
      </c>
      <c r="T70" s="61">
        <f>[5]คำนวณหน่วย!AN66</f>
        <v>4500</v>
      </c>
      <c r="U70" s="62">
        <f>[5]คำนวณหน่วย!AO66</f>
        <v>16740</v>
      </c>
      <c r="V70" s="61">
        <f>[5]คำนวณหน่วย!AR66</f>
        <v>4800</v>
      </c>
      <c r="W70" s="62">
        <f>[5]คำนวณหน่วย!AS66</f>
        <v>17904</v>
      </c>
      <c r="X70" s="61">
        <f>[5]คำนวณหน่วย!AV66</f>
        <v>4500</v>
      </c>
      <c r="Y70" s="62">
        <f>[5]คำนวณหน่วย!AW66</f>
        <v>16515</v>
      </c>
      <c r="Z70" s="61">
        <f>[5]คำนวณหน่วย!AZ66</f>
        <v>5100</v>
      </c>
      <c r="AA70" s="62">
        <f>[5]คำนวณหน่วย!BA66</f>
        <v>19125</v>
      </c>
      <c r="AB70" s="61">
        <f>[5]คำนวณหน่วย!BD66</f>
        <v>4800</v>
      </c>
      <c r="AC70" s="62">
        <f>[5]คำนวณหน่วย!BE66</f>
        <v>17088</v>
      </c>
      <c r="AD70" s="46"/>
      <c r="AE70" s="47"/>
      <c r="AG70" s="47"/>
    </row>
    <row r="71" spans="1:35" x14ac:dyDescent="0.55000000000000004">
      <c r="A71" s="58">
        <f>[5]คำนวณหน่วย!A67</f>
        <v>56</v>
      </c>
      <c r="B71" s="59" t="str">
        <f>[5]คำนวณหน่วย!B67</f>
        <v>อาคารวิภาต  บุญศรี  วังซ้าย  มิเตอร์ตัวที่ 2</v>
      </c>
      <c r="C71" s="58">
        <f>[5]คำนวณหน่วย!C67</f>
        <v>0</v>
      </c>
      <c r="D71" s="58">
        <f>[5]คำนวณหน่วย!D67</f>
        <v>200</v>
      </c>
      <c r="E71" s="60">
        <f>[5]คำนวณหน่วย!E67</f>
        <v>9068918</v>
      </c>
      <c r="F71" s="64">
        <f>[5]คำนวณหน่วย!L67-'[6]คำนวณ (รวมแต่ละอาคาร)'!$I$167</f>
        <v>8620.27</v>
      </c>
      <c r="G71" s="65">
        <f>F71*'[7]2564-บิลค่าไฟฟ้า'!K$5</f>
        <v>31338.921502204903</v>
      </c>
      <c r="H71" s="64">
        <f>[5]คำนวณหน่วย!P67-'[6]คำนวณ (รวมแต่ละอาคาร)'!$L$167</f>
        <v>10791.18</v>
      </c>
      <c r="I71" s="65">
        <f>H71*'[7]2564-บิลค่าไฟฟ้า'!K$5</f>
        <v>39231.247157706603</v>
      </c>
      <c r="J71" s="64">
        <f>[5]คำนวณหน่วย!T67-'[6]คำนวณ (รวมแต่ละอาคาร)'!$O$167</f>
        <v>19818.939999999999</v>
      </c>
      <c r="K71" s="65">
        <f>J71*'[7]2564-บิลค่าไฟฟ้า'!O$5</f>
        <v>75276.723817020596</v>
      </c>
      <c r="L71" s="64">
        <f>[5]คำนวณหน่วย!X67-'[6]คำนวณ (รวมแต่ละอาคาร)'!$R$167</f>
        <v>8969.17</v>
      </c>
      <c r="M71" s="65">
        <f>L71*'[7]2564-บิลค่าไฟฟ้า'!S$5</f>
        <v>32480.721820022703</v>
      </c>
      <c r="N71" s="64">
        <f>[5]คำนวณหน่วย!AB67-'[6]คำนวณ (รวมแต่ละอาคาร)'!$U$167</f>
        <v>16036.68</v>
      </c>
      <c r="O71" s="65">
        <f>N71*'[7]2564-บิลค่าไฟฟ้า'!W$5</f>
        <v>59853.490042024801</v>
      </c>
      <c r="P71" s="66">
        <f>[5]คำนวณหน่วย!$AF$66-'[6]คำนวณ (รวมแต่ละอาคาร)'!$X$167</f>
        <v>6000</v>
      </c>
      <c r="Q71" s="65">
        <f>P71*'[7]2564-บิลค่าไฟฟ้า'!AA$5</f>
        <v>22885.273679999998</v>
      </c>
      <c r="R71" s="64">
        <f>[5]คำนวณหน่วย!AJ67-'[6]คำนวณ (รวมแต่ละอาคาร)'!$AA$167</f>
        <v>13296.1</v>
      </c>
      <c r="S71" s="65">
        <f>R71*'[7]2564-บิลค่าไฟฟ้า'!AE$5</f>
        <v>49983.827161123998</v>
      </c>
      <c r="T71" s="64">
        <f>[5]คำนวณหน่วย!AN67-'[6]คำนวณ (รวมแต่ละอาคาร)'!$AD$167</f>
        <v>11088.56</v>
      </c>
      <c r="U71" s="65">
        <f>T71*'[7]2564-บิลค่าไฟฟ้า'!AI$5</f>
        <v>41212.0251869368</v>
      </c>
      <c r="V71" s="64">
        <f>[5]คำนวณหน่วย!AR67-'[6]คำนวณ (รวมแต่ละอาคาร)'!$AG$167</f>
        <v>1030.71</v>
      </c>
      <c r="W71" s="65">
        <f>V71*'[7]2564-บิลค่าไฟฟ้า'!AM$5</f>
        <v>3839.9234836158003</v>
      </c>
      <c r="X71" s="64">
        <f>[5]คำนวณหน่วย!AV67-'[6]คำนวณ (รวมแต่ละอาคาร)'!$AJ$167</f>
        <v>8880.4599999999991</v>
      </c>
      <c r="Y71" s="65">
        <f>X71*'[7]2564-บิลค่าไฟฟ้า'!AQ$5</f>
        <v>32601.873797124597</v>
      </c>
      <c r="Z71" s="64">
        <f>[5]คำนวณหน่วย!AZ67-'[6]คำนวณ (รวมแต่ละอาคาร)'!$AM$167</f>
        <v>9910.43</v>
      </c>
      <c r="AA71" s="65">
        <f>Z71*'[7]2564-บิลค่าไฟฟ้า'!AU$5</f>
        <v>37202.183317740702</v>
      </c>
      <c r="AB71" s="64">
        <f>[5]คำนวณหน่วย!BD67-'[6]คำนวณ (รวมแต่ละอาคาร)'!$AP$167</f>
        <v>4821.53</v>
      </c>
      <c r="AC71" s="65">
        <f>AB71*'[7]2564-บิลค่าไฟฟ้า'!AY$5</f>
        <v>17150.672463170398</v>
      </c>
      <c r="AD71" s="46"/>
      <c r="AE71" s="47"/>
      <c r="AG71" s="47"/>
    </row>
    <row r="72" spans="1:35" x14ac:dyDescent="0.55000000000000004">
      <c r="A72" s="67" t="s">
        <v>36</v>
      </c>
      <c r="B72" s="68"/>
      <c r="C72" s="69"/>
      <c r="D72" s="69"/>
      <c r="E72" s="70"/>
      <c r="F72" s="71">
        <f t="shared" ref="F72:AC72" si="5">SUM(F70:F71)</f>
        <v>12520.27</v>
      </c>
      <c r="G72" s="72">
        <f t="shared" si="5"/>
        <v>44832.921502204903</v>
      </c>
      <c r="H72" s="71">
        <f t="shared" si="5"/>
        <v>16191.18</v>
      </c>
      <c r="I72" s="72">
        <f t="shared" si="5"/>
        <v>58887.247157706603</v>
      </c>
      <c r="J72" s="71">
        <f t="shared" si="5"/>
        <v>26718.94</v>
      </c>
      <c r="K72" s="72">
        <f t="shared" si="5"/>
        <v>101496.7238170206</v>
      </c>
      <c r="L72" s="71">
        <f t="shared" si="5"/>
        <v>14669.17</v>
      </c>
      <c r="M72" s="72">
        <f t="shared" si="5"/>
        <v>53114.721820022707</v>
      </c>
      <c r="N72" s="71">
        <f t="shared" si="5"/>
        <v>21436.68</v>
      </c>
      <c r="O72" s="72">
        <f t="shared" si="5"/>
        <v>79995.490042024801</v>
      </c>
      <c r="P72" s="73">
        <f t="shared" si="5"/>
        <v>12000</v>
      </c>
      <c r="Q72" s="72">
        <f t="shared" si="5"/>
        <v>45745.273679999998</v>
      </c>
      <c r="R72" s="71">
        <f t="shared" si="5"/>
        <v>19596.099999999999</v>
      </c>
      <c r="S72" s="72">
        <f t="shared" si="5"/>
        <v>73671.827161124005</v>
      </c>
      <c r="T72" s="71">
        <f t="shared" si="5"/>
        <v>15588.56</v>
      </c>
      <c r="U72" s="72">
        <f t="shared" si="5"/>
        <v>57952.0251869368</v>
      </c>
      <c r="V72" s="71">
        <f t="shared" si="5"/>
        <v>5830.71</v>
      </c>
      <c r="W72" s="72">
        <f t="shared" si="5"/>
        <v>21743.923483615799</v>
      </c>
      <c r="X72" s="71">
        <f t="shared" si="5"/>
        <v>13380.46</v>
      </c>
      <c r="Y72" s="72">
        <f t="shared" si="5"/>
        <v>49116.873797124601</v>
      </c>
      <c r="Z72" s="71">
        <f t="shared" si="5"/>
        <v>15010.43</v>
      </c>
      <c r="AA72" s="72">
        <f t="shared" si="5"/>
        <v>56327.183317740702</v>
      </c>
      <c r="AB72" s="71">
        <f t="shared" si="5"/>
        <v>9621.5299999999988</v>
      </c>
      <c r="AC72" s="72">
        <f t="shared" si="5"/>
        <v>34238.672463170398</v>
      </c>
      <c r="AD72" s="46"/>
      <c r="AE72" s="47"/>
      <c r="AG72" s="47"/>
    </row>
    <row r="73" spans="1:35" x14ac:dyDescent="0.55000000000000004">
      <c r="A73" s="30" t="str">
        <f>[5]คำนวณหน่วย!$A$68</f>
        <v>คณะบริหารธุรกิจ</v>
      </c>
      <c r="B73" s="74"/>
      <c r="C73" s="75"/>
      <c r="D73" s="75"/>
      <c r="E73" s="76"/>
      <c r="F73" s="77"/>
      <c r="G73" s="76"/>
      <c r="H73" s="77"/>
      <c r="I73" s="76"/>
      <c r="J73" s="77"/>
      <c r="K73" s="76"/>
      <c r="L73" s="77"/>
      <c r="M73" s="76"/>
      <c r="N73" s="77"/>
      <c r="O73" s="76"/>
      <c r="P73" s="78"/>
      <c r="Q73" s="76"/>
      <c r="R73" s="77"/>
      <c r="S73" s="76"/>
      <c r="T73" s="77"/>
      <c r="U73" s="76"/>
      <c r="V73" s="77"/>
      <c r="W73" s="76"/>
      <c r="X73" s="77"/>
      <c r="Y73" s="76"/>
      <c r="Z73" s="77"/>
      <c r="AA73" s="76"/>
      <c r="AB73" s="77"/>
      <c r="AC73" s="79"/>
      <c r="AD73" s="37">
        <f>SUM(F76+H76+J76+L76+N76+P76+R76+T76+V76+X76+Z76+AB76)</f>
        <v>150837.43</v>
      </c>
      <c r="AE73" s="38">
        <f>SUM(G76+I76+K76+M76+O76+Q76+S76+U76+W76+Y76+AA76+AC76)</f>
        <v>558240.88456767192</v>
      </c>
      <c r="AF73" s="39">
        <f>SUM(F76+H76+J76+L76+N76+P76+R76+T76+V76)</f>
        <v>119359.22000000002</v>
      </c>
      <c r="AG73" s="38">
        <f>SUM(G76+I76+K76+M76+O76+Q76+S76+U76+W76)</f>
        <v>442930.81675000419</v>
      </c>
      <c r="AH73" s="39">
        <f>SUM(X76+Z76+AB76)</f>
        <v>31478.21</v>
      </c>
      <c r="AI73" s="38">
        <f>SUM(Y76+AA76+AC76)</f>
        <v>115310.06781766779</v>
      </c>
    </row>
    <row r="74" spans="1:35" x14ac:dyDescent="0.55000000000000004">
      <c r="A74" s="40">
        <f>[5]คำนวณหน่วย!A69</f>
        <v>57</v>
      </c>
      <c r="B74" s="41" t="str">
        <f>[5]คำนวณหน่วย!B69</f>
        <v>อาคารพิทยาลงกรณ์</v>
      </c>
      <c r="C74" s="40">
        <f>[5]คำนวณหน่วย!C69</f>
        <v>0</v>
      </c>
      <c r="D74" s="40">
        <f>[5]คำนวณหน่วย!D69</f>
        <v>100</v>
      </c>
      <c r="E74" s="42">
        <f>[5]คำนวณหน่วย!E69</f>
        <v>8142142</v>
      </c>
      <c r="F74" s="64">
        <f>[5]คำนวณหน่วย!L69-('[6]คำนวณ (รวมแต่ละอาคาร)'!$I$174)</f>
        <v>6100</v>
      </c>
      <c r="G74" s="65">
        <f>F74*'[7]2564-บิลค่าไฟฟ้า'!G$5</f>
        <v>21121.873542000001</v>
      </c>
      <c r="H74" s="64">
        <f>[5]คำนวณหน่วย!P69-('[6]คำนวณ (รวมแต่ละอาคาร)'!$L$174)</f>
        <v>7600</v>
      </c>
      <c r="I74" s="65">
        <f>H74*'[7]2564-บิลค่าไฟฟ้า'!K$5</f>
        <v>27629.738212</v>
      </c>
      <c r="J74" s="64">
        <f>[5]คำนวณหน่วย!T69-('[6]คำนวณ (รวมแต่ละอาคาร)'!$O$174)</f>
        <v>9850</v>
      </c>
      <c r="K74" s="65">
        <f>J74*'[7]2564-บิลค่าไฟฟ้า'!O$5</f>
        <v>37412.4816765</v>
      </c>
      <c r="L74" s="64">
        <f>[5]คำนวณหน่วย!X69-('[6]คำนวณ (รวมแต่ละอาคาร)'!$R$174)</f>
        <v>8300</v>
      </c>
      <c r="M74" s="65">
        <f>L74*'[7]2564-บิลค่าไฟฟ้า'!S$5</f>
        <v>30057.406773000002</v>
      </c>
      <c r="N74" s="64">
        <f>[5]คำนวณหน่วย!AB69-('[6]คำนวณ (รวมแต่ละอาคาร)'!$U$174)</f>
        <v>7670.0000000000045</v>
      </c>
      <c r="O74" s="65">
        <f>N74*'[7]2564-บิลค่าไฟฟ้า'!W$5</f>
        <v>28626.640216200016</v>
      </c>
      <c r="P74" s="66">
        <f>[5]คำนวณหน่วย!AF69-('[6]คำนวณ (รวมแต่ละอาคาร)'!$X$174)</f>
        <v>7879.9999999999955</v>
      </c>
      <c r="Q74" s="65">
        <f>P74*'[7]2564-บิลค่าไฟฟ้า'!AA$5</f>
        <v>30055.992766399984</v>
      </c>
      <c r="R74" s="64">
        <f>[5]คำนวณหน่วย!AJ69-('[6]คำนวณ (รวมแต่ละอาคาร)'!$AA$174)</f>
        <v>8500</v>
      </c>
      <c r="S74" s="65">
        <f>R74*'[7]2564-บิลค่าไฟฟ้า'!AE$5</f>
        <v>31953.921139999999</v>
      </c>
      <c r="T74" s="64">
        <f>[5]คำนวณหน่วย!AN69-('[6]คำนวณ (รวมแต่ละอาคาร)'!$AD$174)</f>
        <v>6800</v>
      </c>
      <c r="U74" s="65">
        <f>T74*'[7]2564-บิลค่าไฟฟ้า'!AI$5</f>
        <v>25273.053604000001</v>
      </c>
      <c r="V74" s="64">
        <f>[5]คำนวณหน่วย!AR69-('[6]คำนวณ (รวมแต่ละอาคาร)'!$AG$174)</f>
        <v>6600</v>
      </c>
      <c r="W74" s="65">
        <f>V74*'[7]2564-บิลค่าไฟฟ้า'!AM$5</f>
        <v>24588.385667999999</v>
      </c>
      <c r="X74" s="64">
        <f>[5]คำนวณหน่วย!AV69-('[6]คำนวณ (รวมแต่ละอาคาร)'!$AJ$174)</f>
        <v>5900</v>
      </c>
      <c r="Y74" s="65">
        <f>X74*'[7]2564-บิลค่าไฟฟ้า'!AQ$5</f>
        <v>21660.032858999999</v>
      </c>
      <c r="Z74" s="64">
        <f>[5]คำนวณหน่วย!AZ69-('[6]คำนวณ (รวมแต่ละอาคาร)'!$AM$174)</f>
        <v>6600</v>
      </c>
      <c r="AA74" s="65">
        <f>Z74*'[7]2564-บิลค่าไฟฟ้า'!AU$5</f>
        <v>24775.353834000001</v>
      </c>
      <c r="AB74" s="64">
        <f>[5]คำนวณหน่วย!BD69-('[6]คำนวณ (รวมแต่ละอาคาร)'!$AP$174)</f>
        <v>6200</v>
      </c>
      <c r="AC74" s="65">
        <f>AB74*'[7]2564-บิลค่าไฟฟ้า'!AY$5</f>
        <v>22054.030416000001</v>
      </c>
      <c r="AD74" s="46"/>
      <c r="AE74" s="47"/>
      <c r="AG74" s="47"/>
    </row>
    <row r="75" spans="1:35" x14ac:dyDescent="0.55000000000000004">
      <c r="A75" s="58">
        <f>[5]คำนวณหน่วย!A70</f>
        <v>58</v>
      </c>
      <c r="B75" s="59" t="str">
        <f>[5]คำนวณหน่วย!B70</f>
        <v>อาคาร 25 ปี  คณะบริหารธุรกิจ</v>
      </c>
      <c r="C75" s="58">
        <f>[5]คำนวณหน่วย!C70</f>
        <v>0</v>
      </c>
      <c r="D75" s="58">
        <f>[5]คำนวณหน่วย!D70</f>
        <v>160</v>
      </c>
      <c r="E75" s="60">
        <f>[5]คำนวณหน่วย!E70</f>
        <v>8306827</v>
      </c>
      <c r="F75" s="64">
        <f>[5]คำนวณหน่วย!L70-'[6]คำนวณ (รวมแต่ละอาคาร)'!$I$179</f>
        <v>3005.21</v>
      </c>
      <c r="G75" s="65">
        <f>F75*'[7]2564-บิลค่าไฟฟ้า'!G$5</f>
        <v>10405.8468175662</v>
      </c>
      <c r="H75" s="64">
        <f>[5]คำนวณหน่วย!P70-'[6]คำนวณ (รวมแต่ละอาคาร)'!$L$179</f>
        <v>6226.3</v>
      </c>
      <c r="I75" s="65">
        <f>H75*'[7]2564-บิลค่าไฟฟ้า'!K$5</f>
        <v>22635.663030181</v>
      </c>
      <c r="J75" s="64">
        <f>[5]คำนวณหน่วย!T70-'[6]คำนวณ (รวมแต่ละอาคาร)'!$O$179</f>
        <v>11477.83</v>
      </c>
      <c r="K75" s="65">
        <f>J75*'[7]2564-บิลค่าไฟฟ้า'!O$5</f>
        <v>43595.340564566701</v>
      </c>
      <c r="L75" s="64">
        <f>[5]คำนวณหน่วย!X70-'[6]คำนวณ (รวมแต่ละอาคาร)'!$R$179</f>
        <v>4166.99</v>
      </c>
      <c r="M75" s="65">
        <f>L75*'[7]2564-บิลค่าไฟฟ้า'!S$5</f>
        <v>15090.2305360269</v>
      </c>
      <c r="N75" s="64">
        <f>[5]คำนวณหน่วย!AB70-'[6]คำนวณ (รวมแต่ละอาคาร)'!$U$179</f>
        <v>5467.8</v>
      </c>
      <c r="O75" s="65">
        <f>N75*'[7]2564-บิลค่าไฟฟ้า'!W$5</f>
        <v>20407.398093108</v>
      </c>
      <c r="P75" s="66">
        <f>[5]คำนวณหน่วย!AF70-'[6]คำนวณ (รวมแต่ละอาคาร)'!$X$179</f>
        <v>5740.92</v>
      </c>
      <c r="Q75" s="65">
        <f>P75*'[7]2564-บิลค่าไฟฟ้า'!AA$5</f>
        <v>21897.0875624976</v>
      </c>
      <c r="R75" s="64">
        <f>[5]คำนวณหน่วย!AJ70-'[6]คำนวณ (รวมแต่ละอาคาร)'!$AA$179</f>
        <v>4718.7700000000004</v>
      </c>
      <c r="S75" s="65">
        <f>R75*'[7]2564-บิลค่าไฟฟ้า'!AE$5</f>
        <v>17739.200524446802</v>
      </c>
      <c r="T75" s="64">
        <f>[5]คำนวณหน่วย!AN70-'[6]คำนวณ (รวมแต่ละอาคาร)'!$AD$179</f>
        <v>4563.38</v>
      </c>
      <c r="U75" s="65">
        <f>T75*'[7]2564-บิลค่าไฟฟ้า'!AI$5</f>
        <v>16960.3746110914</v>
      </c>
      <c r="V75" s="64">
        <f>[5]คำนวณหน่วย!AR70-'[6]คำนวณ (รวมแต่ละอาคาร)'!$AG$179</f>
        <v>4692.0200000000004</v>
      </c>
      <c r="W75" s="65">
        <f>V75*'[7]2564-บิลค่าไฟฟ้า'!AM$5</f>
        <v>17480.181412419603</v>
      </c>
      <c r="X75" s="64">
        <f>[5]คำนวณหน่วย!AV70-'[6]คำนวณ (รวมแต่ละอาคาร)'!$AJ$179</f>
        <v>4472.2299999999996</v>
      </c>
      <c r="Y75" s="65">
        <f>X75*'[7]2564-บิลค่าไฟฟ้า'!AQ$5</f>
        <v>16418.415042882298</v>
      </c>
      <c r="Z75" s="64">
        <f>[5]คำนวณหน่วย!AZ70-'[6]คำนวณ (รวมแต่ละอาคาร)'!$AM$179</f>
        <v>4356.1099999999997</v>
      </c>
      <c r="AA75" s="65">
        <f>Z75*'[7]2564-บิลค่าไฟฟ้า'!AU$5</f>
        <v>16352.146453003899</v>
      </c>
      <c r="AB75" s="64">
        <f>[5]คำนวณหน่วย!BD70-'[6]คำนวณ (รวมแต่ละอาคาร)'!$AP$179</f>
        <v>3949.87</v>
      </c>
      <c r="AC75" s="65">
        <f>AB75*'[7]2564-บิลค่าไฟฟ้า'!AY$5</f>
        <v>14050.089212781601</v>
      </c>
      <c r="AD75" s="46"/>
      <c r="AE75" s="47"/>
      <c r="AG75" s="47"/>
    </row>
    <row r="76" spans="1:35" x14ac:dyDescent="0.55000000000000004">
      <c r="A76" s="67" t="s">
        <v>36</v>
      </c>
      <c r="B76" s="68"/>
      <c r="C76" s="69"/>
      <c r="D76" s="69"/>
      <c r="E76" s="70"/>
      <c r="F76" s="71">
        <f t="shared" ref="F76:AC76" si="6">SUM(F74:F75)</f>
        <v>9105.2099999999991</v>
      </c>
      <c r="G76" s="72">
        <f t="shared" si="6"/>
        <v>31527.720359566199</v>
      </c>
      <c r="H76" s="71">
        <f>SUM(H74:H75)</f>
        <v>13826.3</v>
      </c>
      <c r="I76" s="72">
        <f t="shared" si="6"/>
        <v>50265.401242181004</v>
      </c>
      <c r="J76" s="71">
        <f t="shared" si="6"/>
        <v>21327.83</v>
      </c>
      <c r="K76" s="72">
        <f t="shared" si="6"/>
        <v>81007.822241066693</v>
      </c>
      <c r="L76" s="71">
        <f t="shared" si="6"/>
        <v>12466.99</v>
      </c>
      <c r="M76" s="72">
        <f t="shared" si="6"/>
        <v>45147.637309026904</v>
      </c>
      <c r="N76" s="71">
        <f t="shared" si="6"/>
        <v>13137.800000000005</v>
      </c>
      <c r="O76" s="72">
        <f t="shared" si="6"/>
        <v>49034.038309308016</v>
      </c>
      <c r="P76" s="73">
        <f t="shared" si="6"/>
        <v>13620.919999999995</v>
      </c>
      <c r="Q76" s="72">
        <f t="shared" si="6"/>
        <v>51953.080328897588</v>
      </c>
      <c r="R76" s="71">
        <f t="shared" si="6"/>
        <v>13218.77</v>
      </c>
      <c r="S76" s="72">
        <f t="shared" si="6"/>
        <v>49693.1216644468</v>
      </c>
      <c r="T76" s="71">
        <f t="shared" si="6"/>
        <v>11363.380000000001</v>
      </c>
      <c r="U76" s="72">
        <f t="shared" si="6"/>
        <v>42233.4282150914</v>
      </c>
      <c r="V76" s="71">
        <f t="shared" si="6"/>
        <v>11292.02</v>
      </c>
      <c r="W76" s="72">
        <f t="shared" si="6"/>
        <v>42068.567080419598</v>
      </c>
      <c r="X76" s="71">
        <f t="shared" si="6"/>
        <v>10372.23</v>
      </c>
      <c r="Y76" s="72">
        <f t="shared" si="6"/>
        <v>38078.447901882297</v>
      </c>
      <c r="Z76" s="71">
        <f t="shared" si="6"/>
        <v>10956.11</v>
      </c>
      <c r="AA76" s="72">
        <f t="shared" si="6"/>
        <v>41127.500287003902</v>
      </c>
      <c r="AB76" s="71">
        <f t="shared" si="6"/>
        <v>10149.869999999999</v>
      </c>
      <c r="AC76" s="72">
        <f t="shared" si="6"/>
        <v>36104.119628781598</v>
      </c>
      <c r="AD76" s="46"/>
      <c r="AE76" s="47"/>
      <c r="AG76" s="47"/>
    </row>
    <row r="77" spans="1:35" x14ac:dyDescent="0.55000000000000004">
      <c r="A77" s="30" t="str">
        <f>[5]คำนวณหน่วย!$A$71</f>
        <v>วิทยาลัยบริหารศาสตร์</v>
      </c>
      <c r="B77" s="74"/>
      <c r="C77" s="75"/>
      <c r="D77" s="75"/>
      <c r="E77" s="76"/>
      <c r="F77" s="77"/>
      <c r="G77" s="76"/>
      <c r="H77" s="77"/>
      <c r="I77" s="76"/>
      <c r="J77" s="77"/>
      <c r="K77" s="76"/>
      <c r="L77" s="77"/>
      <c r="M77" s="76"/>
      <c r="N77" s="77"/>
      <c r="O77" s="76"/>
      <c r="P77" s="78"/>
      <c r="Q77" s="76"/>
      <c r="R77" s="77"/>
      <c r="S77" s="76"/>
      <c r="T77" s="77"/>
      <c r="U77" s="76"/>
      <c r="V77" s="77"/>
      <c r="W77" s="76"/>
      <c r="X77" s="77"/>
      <c r="Y77" s="76"/>
      <c r="Z77" s="77"/>
      <c r="AA77" s="76"/>
      <c r="AB77" s="77"/>
      <c r="AC77" s="79"/>
      <c r="AD77" s="37">
        <f>SUM(F78+H78+J78+L78+N78+P78+R78+T78+V78+X78+Z78+AB78)</f>
        <v>96308.450000000012</v>
      </c>
      <c r="AE77" s="38">
        <f>SUM(G78+I78+K78+M78+O78+Q78+S78+U78+W78+Y78+AA78+AC78)</f>
        <v>357620.38359999994</v>
      </c>
      <c r="AF77" s="39">
        <f>SUM(F78+H78+J78+L78+N78+P78+R78+T78+V78)</f>
        <v>78460.17</v>
      </c>
      <c r="AG77" s="38">
        <f>SUM(G78+I78+K78+M78+O78+Q78+S78+U78+W78)</f>
        <v>292085.06279999996</v>
      </c>
      <c r="AH77" s="39">
        <f>SUM(X78+Z78+AB78)</f>
        <v>17848.28</v>
      </c>
      <c r="AI77" s="38">
        <f>SUM(Y78+AA78+AC78)</f>
        <v>65535.320800000001</v>
      </c>
    </row>
    <row r="78" spans="1:35" x14ac:dyDescent="0.55000000000000004">
      <c r="A78" s="58">
        <f>[5]คำนวณหน่วย!A72</f>
        <v>59</v>
      </c>
      <c r="B78" s="59" t="str">
        <f>[5]คำนวณหน่วย!B72</f>
        <v>อาคารเทพ  พงษ์พานิช</v>
      </c>
      <c r="C78" s="58">
        <f>[5]คำนวณหน่วย!C72</f>
        <v>0</v>
      </c>
      <c r="D78" s="58">
        <f>[5]คำนวณหน่วย!D72</f>
        <v>200</v>
      </c>
      <c r="E78" s="58">
        <f>[5]คำนวณหน่วย!E72</f>
        <v>9237675</v>
      </c>
      <c r="F78" s="61">
        <f>[5]คำนวณหน่วย!L72</f>
        <v>4271.04</v>
      </c>
      <c r="G78" s="62">
        <f>[5]คำนวณหน่วย!M72</f>
        <v>14777.7984</v>
      </c>
      <c r="H78" s="61">
        <f>[5]คำนวณหน่วย!$P$72</f>
        <v>6893.94</v>
      </c>
      <c r="I78" s="62">
        <f>[5]คำนวณหน่วย!$Q$72</f>
        <v>25093.941599999998</v>
      </c>
      <c r="J78" s="61">
        <f>[5]คำนวณหน่วย!$T$72</f>
        <v>14556.8</v>
      </c>
      <c r="K78" s="62">
        <f>[5]คำนวณหน่วย!$U$72</f>
        <v>55315.839999999997</v>
      </c>
      <c r="L78" s="61">
        <f>[5]คำนวณหน่วย!$X$72</f>
        <v>6802.17</v>
      </c>
      <c r="M78" s="62">
        <f>[5]คำนวณหน่วย!$Y$72</f>
        <v>24623.8554</v>
      </c>
      <c r="N78" s="61">
        <f>[5]คำนวณหน่วย!$AB$72</f>
        <v>11401.84</v>
      </c>
      <c r="O78" s="62">
        <f>[5]คำนวณหน่วย!$AC$72</f>
        <v>42528.8632</v>
      </c>
      <c r="P78" s="63">
        <f>[5]คำนวณหน่วย!$AF$72</f>
        <v>9913.0300000000007</v>
      </c>
      <c r="Q78" s="62">
        <f>[5]คำนวณหน่วย!$AG$72</f>
        <v>37768.6443</v>
      </c>
      <c r="R78" s="61">
        <f>[5]คำนวณหน่วย!$AJ$72</f>
        <v>7255.15</v>
      </c>
      <c r="S78" s="62">
        <f>[5]คำนวณหน่วย!$AK$72</f>
        <v>27279.363999999998</v>
      </c>
      <c r="T78" s="61">
        <f>[5]คำนวณหน่วย!$AN$72</f>
        <v>7917.01</v>
      </c>
      <c r="U78" s="62">
        <f>[5]คำนวณหน่วย!$AO$72</f>
        <v>29451.277200000004</v>
      </c>
      <c r="V78" s="61">
        <f>[5]คำนวณหน่วย!$AR$72</f>
        <v>9449.19</v>
      </c>
      <c r="W78" s="62">
        <f>[5]คำนวณหน่วย!$AS$72</f>
        <v>35245.4787</v>
      </c>
      <c r="X78" s="61">
        <f>[5]คำนวณหน่วย!$AV$72</f>
        <v>7641</v>
      </c>
      <c r="Y78" s="62">
        <f>[5]คำนวณหน่วย!$AW$72</f>
        <v>28042.47</v>
      </c>
      <c r="Z78" s="61">
        <f>[5]คำนวณหน่วย!$AZ$72</f>
        <v>6078.6</v>
      </c>
      <c r="AA78" s="62">
        <f>[5]คำนวณหน่วย!$BA$72</f>
        <v>22794.75</v>
      </c>
      <c r="AB78" s="61">
        <f>[5]คำนวณหน่วย!$BD$72</f>
        <v>4128.68</v>
      </c>
      <c r="AC78" s="62">
        <f>[5]คำนวณหน่วย!$BE$72</f>
        <v>14698.100800000002</v>
      </c>
      <c r="AD78" s="46"/>
      <c r="AE78" s="47"/>
      <c r="AG78" s="47"/>
    </row>
    <row r="79" spans="1:35" x14ac:dyDescent="0.55000000000000004">
      <c r="A79" s="30" t="str">
        <f>[5]คำนวณหน่วย!$A$73</f>
        <v>ศูนย์กล้วยไม้</v>
      </c>
      <c r="B79" s="74"/>
      <c r="C79" s="75"/>
      <c r="D79" s="75"/>
      <c r="E79" s="76"/>
      <c r="F79" s="77"/>
      <c r="G79" s="76"/>
      <c r="H79" s="77"/>
      <c r="I79" s="76"/>
      <c r="J79" s="77"/>
      <c r="K79" s="76"/>
      <c r="L79" s="77"/>
      <c r="M79" s="76"/>
      <c r="N79" s="77"/>
      <c r="O79" s="76"/>
      <c r="P79" s="78"/>
      <c r="Q79" s="76"/>
      <c r="R79" s="77"/>
      <c r="S79" s="76"/>
      <c r="T79" s="77"/>
      <c r="U79" s="76"/>
      <c r="V79" s="77"/>
      <c r="W79" s="76"/>
      <c r="X79" s="77"/>
      <c r="Y79" s="76"/>
      <c r="Z79" s="77"/>
      <c r="AA79" s="76"/>
      <c r="AB79" s="77"/>
      <c r="AC79" s="79"/>
      <c r="AD79" s="37">
        <f>SUM(F82+H82+J82+L82+N82+P82+R82+T82+V82+X82+Z82+AB82)</f>
        <v>175209.21</v>
      </c>
      <c r="AE79" s="38">
        <f>SUM(G82+I82+K82+M82+O82+Q82+S82+U82+W82+Y82+AA82+AC82)</f>
        <v>648980.11730000004</v>
      </c>
      <c r="AF79" s="39">
        <f>SUM(F82+H82+J82+L82+N82+P82+R82+T82+V82)</f>
        <v>136077.66</v>
      </c>
      <c r="AG79" s="38">
        <f>SUM(G82+I82+K82+M82+O82+Q82+S82+U82+W82)</f>
        <v>505397.68200000003</v>
      </c>
      <c r="AH79" s="39">
        <f>SUM(X82+Z82+AB82)</f>
        <v>39131.550000000003</v>
      </c>
      <c r="AI79" s="38">
        <f>SUM(Y82+AA82+AC82)</f>
        <v>143582.43530000001</v>
      </c>
    </row>
    <row r="80" spans="1:35" x14ac:dyDescent="0.55000000000000004">
      <c r="A80" s="58">
        <f>[5]คำนวณหน่วย!A74</f>
        <v>60</v>
      </c>
      <c r="B80" s="59" t="str">
        <f>[5]คำนวณหน่วย!B74</f>
        <v>อาคารเฉลิมพระเกียรติสมเด็จพระศรีนครินทราบรมราชนี มิเตอร์ตัวที่ 1</v>
      </c>
      <c r="C80" s="58">
        <f>[5]คำนวณหน่วย!C74</f>
        <v>0</v>
      </c>
      <c r="D80" s="58">
        <f>[5]คำนวณหน่วย!D74</f>
        <v>500</v>
      </c>
      <c r="E80" s="60">
        <f>[5]คำนวณหน่วย!E74</f>
        <v>8642034</v>
      </c>
      <c r="F80" s="61">
        <f>[5]คำนวณหน่วย!L74</f>
        <v>10582.28</v>
      </c>
      <c r="G80" s="62">
        <f>[5]คำนวณหน่วย!M74</f>
        <v>36614.688800000004</v>
      </c>
      <c r="H80" s="61">
        <f>[5]คำนวณหน่วย!P74</f>
        <v>10952.7</v>
      </c>
      <c r="I80" s="62">
        <f>[5]คำนวณหน่วย!Q74</f>
        <v>39867.828000000001</v>
      </c>
      <c r="J80" s="61">
        <f>[5]คำนวณหน่วย!T74</f>
        <v>17708.900000000001</v>
      </c>
      <c r="K80" s="62">
        <f>[5]คำนวณหน่วย!U74</f>
        <v>67293.820000000007</v>
      </c>
      <c r="L80" s="61">
        <f>[5]คำนวณหน่วย!$X$74</f>
        <v>12388.56</v>
      </c>
      <c r="M80" s="62">
        <f>[5]คำนวณหน่วย!$Y$74</f>
        <v>44846.587200000002</v>
      </c>
      <c r="N80" s="61">
        <f>[5]คำนวณหน่วย!$AB$74</f>
        <v>16980.900000000001</v>
      </c>
      <c r="O80" s="62">
        <f>[5]คำนวณหน่วย!$AC$74</f>
        <v>63338.757000000005</v>
      </c>
      <c r="P80" s="63">
        <f>[5]คำนวณหน่วย!$AF$74</f>
        <v>18511.189999999999</v>
      </c>
      <c r="Q80" s="62">
        <f>[5]คำนวณหน่วย!$AG$74</f>
        <v>70527.633900000001</v>
      </c>
      <c r="R80" s="61">
        <f>[5]คำนวณหน่วย!$AJ$74</f>
        <v>16119.8</v>
      </c>
      <c r="S80" s="62">
        <f>[5]คำนวณหน่วย!$AK$74</f>
        <v>60610.447999999997</v>
      </c>
      <c r="T80" s="61">
        <f>[5]คำนวณหน่วย!$AN$74</f>
        <v>17033.48</v>
      </c>
      <c r="U80" s="62">
        <f>[5]คำนวณหน่วย!$AO$74</f>
        <v>63364.545600000005</v>
      </c>
      <c r="V80" s="61">
        <f>[5]คำนวณหน่วย!$AR$74</f>
        <v>15697.75</v>
      </c>
      <c r="W80" s="62">
        <f>[5]คำนวณหน่วย!$AS$74</f>
        <v>58552.607499999998</v>
      </c>
      <c r="X80" s="61">
        <f>[5]คำนวณหน่วย!$AV$74</f>
        <v>14413.89</v>
      </c>
      <c r="Y80" s="62">
        <f>[5]คำนวณหน่วย!$AW$74</f>
        <v>52898.976299999995</v>
      </c>
      <c r="Z80" s="61">
        <f>[5]คำนวณหน่วย!$AZ$74</f>
        <v>14144.96</v>
      </c>
      <c r="AA80" s="62">
        <f>[5]คำนวณหน่วย!$BA$74</f>
        <v>53043.6</v>
      </c>
      <c r="AB80" s="61">
        <f>[5]คำนวณหน่วย!$BD$74</f>
        <v>10556.7</v>
      </c>
      <c r="AC80" s="62">
        <f>[5]คำนวณหน่วย!$BE$74</f>
        <v>37581.852000000006</v>
      </c>
      <c r="AD80" s="46"/>
      <c r="AE80" s="47"/>
      <c r="AG80" s="47"/>
    </row>
    <row r="81" spans="1:35" s="57" customFormat="1" x14ac:dyDescent="0.55000000000000004">
      <c r="A81" s="89">
        <f>[5]คำนวณหน่วย!A75</f>
        <v>0</v>
      </c>
      <c r="B81" s="90" t="str">
        <f>[5]คำนวณหน่วย!B75</f>
        <v>อาคารเฉลิมพระเกียรติสมเด็จพระศรีนครินทราบรมราชนี มิเตอร์ตัวที่ 2</v>
      </c>
      <c r="C81" s="89">
        <f>[5]คำนวณหน่วย!C75</f>
        <v>0</v>
      </c>
      <c r="D81" s="89">
        <f>[5]คำนวณหน่วย!D75</f>
        <v>1</v>
      </c>
      <c r="E81" s="91">
        <f>[5]คำนวณหน่วย!E75</f>
        <v>191205060</v>
      </c>
      <c r="F81" s="92">
        <f>[5]คำนวณหน่วย!L75</f>
        <v>6.1000000000000014</v>
      </c>
      <c r="G81" s="93">
        <f>[5]คำนวณหน่วย!M75</f>
        <v>21.106000000000005</v>
      </c>
      <c r="H81" s="92">
        <f>[5]คำนวณหน่วย!P75</f>
        <v>7</v>
      </c>
      <c r="I81" s="93">
        <f>[5]คำนวณหน่วย!Q75</f>
        <v>25.48</v>
      </c>
      <c r="J81" s="92">
        <f>[5]คำนวณหน่วย!T75</f>
        <v>17</v>
      </c>
      <c r="K81" s="93">
        <f>[5]คำนวณหน่วย!U75</f>
        <v>64.599999999999994</v>
      </c>
      <c r="L81" s="94">
        <f>[5]คำนวณหน่วย!$X$75</f>
        <v>4</v>
      </c>
      <c r="M81" s="95">
        <f>[5]คำนวณหน่วย!$Y$75</f>
        <v>14.48</v>
      </c>
      <c r="N81" s="94">
        <f>[5]คำนวณหน่วย!$AB$75</f>
        <v>5</v>
      </c>
      <c r="O81" s="95">
        <f>[5]คำนวณหน่วย!$AC$75</f>
        <v>18.649999999999999</v>
      </c>
      <c r="P81" s="94">
        <f>[5]คำนวณหน่วย!$AF$75</f>
        <v>7</v>
      </c>
      <c r="Q81" s="95">
        <f>[5]คำนวณหน่วย!$AG$75</f>
        <v>26.67</v>
      </c>
      <c r="R81" s="94">
        <f>[5]คำนวณหน่วย!$AJ$75</f>
        <v>36</v>
      </c>
      <c r="S81" s="95">
        <f>[5]คำนวณหน่วย!$AK$75</f>
        <v>135.35999999999999</v>
      </c>
      <c r="T81" s="94">
        <f>[5]คำนวณหน่วย!$AN$75</f>
        <v>18</v>
      </c>
      <c r="U81" s="95">
        <f>[5]คำนวณหน่วย!$AO$75</f>
        <v>66.960000000000008</v>
      </c>
      <c r="V81" s="94">
        <f>[5]คำนวณหน่วย!$AR$75</f>
        <v>2</v>
      </c>
      <c r="W81" s="95">
        <f>[5]คำนวณหน่วย!$AS$75</f>
        <v>7.46</v>
      </c>
      <c r="X81" s="94">
        <f>[5]คำนวณหน่วย!$AV$75</f>
        <v>3.2999999999999972</v>
      </c>
      <c r="Y81" s="95">
        <f>[5]คำนวณหน่วย!$AW$75</f>
        <v>12.11099999999999</v>
      </c>
      <c r="Z81" s="96">
        <f>[5]คำนวณหน่วย!$AZ$75</f>
        <v>3.6000000000000085</v>
      </c>
      <c r="AA81" s="93">
        <f>[5]คำนวณหน่วย!$BA$75</f>
        <v>13.500000000000032</v>
      </c>
      <c r="AB81" s="92">
        <f>[5]คำนวณหน่วย!$BD$75</f>
        <v>9.0999999999999943</v>
      </c>
      <c r="AC81" s="93">
        <f>[5]คำนวณหน่วย!$BE$75</f>
        <v>32.395999999999979</v>
      </c>
      <c r="AD81" s="54"/>
      <c r="AE81" s="55"/>
      <c r="AF81" s="56"/>
      <c r="AG81" s="55"/>
    </row>
    <row r="82" spans="1:35" x14ac:dyDescent="0.55000000000000004">
      <c r="A82" s="67" t="s">
        <v>36</v>
      </c>
      <c r="B82" s="68"/>
      <c r="C82" s="69"/>
      <c r="D82" s="69"/>
      <c r="E82" s="70"/>
      <c r="F82" s="71">
        <f t="shared" ref="F82:AC82" si="7">SUM(F80:F81)</f>
        <v>10588.380000000001</v>
      </c>
      <c r="G82" s="72">
        <f t="shared" si="7"/>
        <v>36635.794800000003</v>
      </c>
      <c r="H82" s="71">
        <f>SUM(H80:H81)</f>
        <v>10959.7</v>
      </c>
      <c r="I82" s="72">
        <f t="shared" si="7"/>
        <v>39893.308000000005</v>
      </c>
      <c r="J82" s="71">
        <f t="shared" si="7"/>
        <v>17725.900000000001</v>
      </c>
      <c r="K82" s="72">
        <f t="shared" si="7"/>
        <v>67358.420000000013</v>
      </c>
      <c r="L82" s="71">
        <f t="shared" si="7"/>
        <v>12392.56</v>
      </c>
      <c r="M82" s="72">
        <f t="shared" si="7"/>
        <v>44861.067200000005</v>
      </c>
      <c r="N82" s="71">
        <f t="shared" si="7"/>
        <v>16985.900000000001</v>
      </c>
      <c r="O82" s="72">
        <f t="shared" si="7"/>
        <v>63357.407000000007</v>
      </c>
      <c r="P82" s="73">
        <f t="shared" si="7"/>
        <v>18518.189999999999</v>
      </c>
      <c r="Q82" s="72">
        <f t="shared" si="7"/>
        <v>70554.303899999999</v>
      </c>
      <c r="R82" s="71">
        <f t="shared" si="7"/>
        <v>16155.8</v>
      </c>
      <c r="S82" s="72">
        <f t="shared" si="7"/>
        <v>60745.807999999997</v>
      </c>
      <c r="T82" s="71">
        <f t="shared" si="7"/>
        <v>17051.48</v>
      </c>
      <c r="U82" s="72">
        <f t="shared" si="7"/>
        <v>63431.505600000004</v>
      </c>
      <c r="V82" s="71">
        <f t="shared" si="7"/>
        <v>15699.75</v>
      </c>
      <c r="W82" s="72">
        <f t="shared" si="7"/>
        <v>58560.067499999997</v>
      </c>
      <c r="X82" s="71">
        <f t="shared" si="7"/>
        <v>14417.189999999999</v>
      </c>
      <c r="Y82" s="72">
        <f t="shared" si="7"/>
        <v>52911.087299999992</v>
      </c>
      <c r="Z82" s="71">
        <f t="shared" si="7"/>
        <v>14148.56</v>
      </c>
      <c r="AA82" s="72">
        <f t="shared" si="7"/>
        <v>53057.1</v>
      </c>
      <c r="AB82" s="71">
        <f t="shared" si="7"/>
        <v>10565.800000000001</v>
      </c>
      <c r="AC82" s="72">
        <f t="shared" si="7"/>
        <v>37614.248000000007</v>
      </c>
      <c r="AD82" s="46"/>
      <c r="AE82" s="47"/>
      <c r="AG82" s="47"/>
    </row>
    <row r="83" spans="1:35" x14ac:dyDescent="0.55000000000000004">
      <c r="A83" s="30" t="str">
        <f>[5]คำนวณหน่วย!$A$76</f>
        <v>คณะวิทยาศาสตร์</v>
      </c>
      <c r="B83" s="74"/>
      <c r="C83" s="75"/>
      <c r="D83" s="75"/>
      <c r="E83" s="76"/>
      <c r="F83" s="77"/>
      <c r="G83" s="76"/>
      <c r="H83" s="77"/>
      <c r="I83" s="76"/>
      <c r="J83" s="77"/>
      <c r="K83" s="76"/>
      <c r="L83" s="77"/>
      <c r="M83" s="76"/>
      <c r="N83" s="77"/>
      <c r="O83" s="76"/>
      <c r="P83" s="78"/>
      <c r="Q83" s="76"/>
      <c r="R83" s="77"/>
      <c r="S83" s="76"/>
      <c r="T83" s="77"/>
      <c r="U83" s="76"/>
      <c r="V83" s="77"/>
      <c r="W83" s="76"/>
      <c r="X83" s="77"/>
      <c r="Y83" s="76"/>
      <c r="Z83" s="77"/>
      <c r="AA83" s="76"/>
      <c r="AB83" s="77"/>
      <c r="AC83" s="79"/>
      <c r="AD83" s="37">
        <f>SUM(F90+H90+J90+L90+N90+P90+R90+T90+V90+X90+Z90+AB90)</f>
        <v>1067795.28</v>
      </c>
      <c r="AE83" s="38">
        <f>SUM(G90+I90+K90+M90+O90+Q90+S90+U90+W90+Y90+AA90+AC90)</f>
        <v>3952579.5843221936</v>
      </c>
      <c r="AF83" s="39">
        <f>SUM(F90+H90+J90+L90+N90+P90+R90+T90+V90)</f>
        <v>825133.60000000009</v>
      </c>
      <c r="AG83" s="38">
        <f>SUM(G90+I90+K90+M90+O90+Q90+S90+U90+W90)</f>
        <v>3062167.8548097326</v>
      </c>
      <c r="AH83" s="39">
        <f>SUM(X90+Z90+AB90)</f>
        <v>242661.68</v>
      </c>
      <c r="AI83" s="38">
        <f>SUM(Y90+AA90+AC90)</f>
        <v>890411.72951246076</v>
      </c>
    </row>
    <row r="84" spans="1:35" x14ac:dyDescent="0.55000000000000004">
      <c r="A84" s="58">
        <f>[5]คำนวณหน่วย!A77</f>
        <v>61</v>
      </c>
      <c r="B84" s="59" t="str">
        <f>[5]คำนวณหน่วย!B77</f>
        <v>อาคารแม่โจ้  60  ปี  มิเตอร์ตัวที่ 1</v>
      </c>
      <c r="C84" s="58">
        <f>[5]คำนวณหน่วย!C77</f>
        <v>0</v>
      </c>
      <c r="D84" s="58">
        <f>[5]คำนวณหน่วย!D77</f>
        <v>300</v>
      </c>
      <c r="E84" s="60">
        <f>[5]คำนวณหน่วย!E77</f>
        <v>4886040</v>
      </c>
      <c r="F84" s="64">
        <f>[5]คำนวณหน่วย!L77-'[6]คำนวณ (รวมแต่ละอาคาร)'!$I$199</f>
        <v>21886.02</v>
      </c>
      <c r="G84" s="65">
        <f>F84*'[7]2564-บิลค่าไฟฟ้า'!G$5</f>
        <v>75782.581438964407</v>
      </c>
      <c r="H84" s="64">
        <f>[5]คำนวณหน่วย!P77-'[6]คำนวณ (รวมแต่ละอาคาร)'!$L$199</f>
        <v>24685.21</v>
      </c>
      <c r="I84" s="65">
        <f>H84*'[7]2564-บิลค่าไฟฟ้า'!K$5</f>
        <v>89742.880264242704</v>
      </c>
      <c r="J84" s="64">
        <f>[5]คำนวณหน่วย!T77-'[6]คำนวณ (รวมแต่ละอาคาร)'!$O$199</f>
        <v>36523.65</v>
      </c>
      <c r="K84" s="65">
        <f>J84*'[7]2564-บิลค่าไฟฟ้า'!O$5</f>
        <v>138724.9123232385</v>
      </c>
      <c r="L84" s="64">
        <f>[5]คำนวณหน่วย!X77-'[6]คำนวณ (รวมแต่ละอาคาร)'!$R$199</f>
        <v>26016.240000000002</v>
      </c>
      <c r="M84" s="65">
        <f>L84*'[7]2564-บิลค่าไฟฟ้า'!S$5</f>
        <v>94214.543178794411</v>
      </c>
      <c r="N84" s="64">
        <f>[5]คำนวณหน่วย!AB77-'[6]คำนวณ (รวมแต่ละอาคาร)'!$U$199</f>
        <v>29692.959999999999</v>
      </c>
      <c r="O84" s="65">
        <f>N84*'[7]2564-บิลค่าไฟฟ้า'!W$5</f>
        <v>110822.6444425056</v>
      </c>
      <c r="P84" s="66">
        <f>[5]คำนวณหน่วย!AF77-'[6]คำนวณ (รวมแต่ละอาคาร)'!$X$199</f>
        <v>32344.32</v>
      </c>
      <c r="Q84" s="65">
        <f>P84*'[7]2564-บิลค่าไฟฟ้า'!AA$5</f>
        <v>123368.1025322496</v>
      </c>
      <c r="R84" s="64">
        <f>[5]คำนวณหน่วย!AJ77-'[6]คำนวณ (รวมแต่ละอาคาร)'!$AA$199</f>
        <v>28365.16</v>
      </c>
      <c r="S84" s="65">
        <f>R84*'[7]2564-บิลค่าไฟฟ้า'!AE$5</f>
        <v>106632.7159721744</v>
      </c>
      <c r="T84" s="64">
        <f>[5]คำนวณหน่วย!AN77-'[6]คำนวณ (รวมแต่ละอาคาร)'!$AD$199</f>
        <v>28422</v>
      </c>
      <c r="U84" s="65">
        <f>T84*'[7]2564-บิลค่าไฟฟ้า'!AI$5</f>
        <v>105633.93081366</v>
      </c>
      <c r="V84" s="64">
        <f>[5]คำนวณหน่วย!AR77-'[6]คำนวณ (รวมแต่ละอาคาร)'!$AG$199</f>
        <v>25644.53</v>
      </c>
      <c r="W84" s="65">
        <f>V84*'[7]2564-บิลค่าไฟฟ้า'!AM$5</f>
        <v>95539.029380999389</v>
      </c>
      <c r="X84" s="64">
        <f>[5]คำนวณหน่วย!AV77-'[6]คำนวณ (รวมแต่ละอาคาร)'!$AJ$199</f>
        <v>25232.35</v>
      </c>
      <c r="Y84" s="65">
        <f>X84*'[7]2564-บิลค่าไฟฟ้า'!AQ$5</f>
        <v>92632.801713523499</v>
      </c>
      <c r="Z84" s="64">
        <f>[5]คำนวณหน่วย!AZ77-'[6]คำนวณ (รวมแต่ละอาคาร)'!$AM$199</f>
        <v>22806.86</v>
      </c>
      <c r="AA84" s="65">
        <f>Z84*'[7]2564-บิลค่าไฟฟ้า'!AU$5</f>
        <v>85613.337324621403</v>
      </c>
      <c r="AB84" s="64">
        <f>[5]คำนวณหน่วย!BD77-'[6]คำนวณ (รวมแต่ละอาคาร)'!$AP$199</f>
        <v>18872.75</v>
      </c>
      <c r="AC84" s="65">
        <f>AB84*'[7]2564-บิลค่าไฟฟ้า'!AY$5</f>
        <v>67132.290731219997</v>
      </c>
      <c r="AD84" s="46"/>
      <c r="AE84" s="47"/>
      <c r="AG84" s="47"/>
    </row>
    <row r="85" spans="1:35" x14ac:dyDescent="0.55000000000000004">
      <c r="A85" s="58">
        <f>[5]คำนวณหน่วย!A78</f>
        <v>62</v>
      </c>
      <c r="B85" s="59" t="str">
        <f>[5]คำนวณหน่วย!B78</f>
        <v>อาคารแม่โจ้  60  ปี  มิเตอร์ตัวที่ 2</v>
      </c>
      <c r="C85" s="58">
        <f>[5]คำนวณหน่วย!C78</f>
        <v>0</v>
      </c>
      <c r="D85" s="58">
        <f>[5]คำนวณหน่วย!D78</f>
        <v>300</v>
      </c>
      <c r="E85" s="60">
        <f>[5]คำนวณหน่วย!E78</f>
        <v>4886038</v>
      </c>
      <c r="F85" s="61">
        <f>[5]คำนวณหน่วย!L78</f>
        <v>17856.310000000001</v>
      </c>
      <c r="G85" s="62">
        <f>[5]คำนวณหน่วย!M78</f>
        <v>61782.832600000002</v>
      </c>
      <c r="H85" s="61">
        <f>[5]คำนวณหน่วย!P78</f>
        <v>22537.52</v>
      </c>
      <c r="I85" s="62">
        <f>[5]คำนวณหน่วย!Q78</f>
        <v>82036.572800000009</v>
      </c>
      <c r="J85" s="61">
        <f>[5]คำนวณหน่วย!T78</f>
        <v>35106.550000000003</v>
      </c>
      <c r="K85" s="62">
        <f>[5]คำนวณหน่วย!U78</f>
        <v>133404.89000000001</v>
      </c>
      <c r="L85" s="61">
        <f>[5]คำนวณหน่วย!X78</f>
        <v>23764.77</v>
      </c>
      <c r="M85" s="62">
        <f>[5]คำนวณหน่วย!Y78</f>
        <v>86028.467400000009</v>
      </c>
      <c r="N85" s="61">
        <f>[5]คำนวณหน่วย!AB78</f>
        <v>31887.4</v>
      </c>
      <c r="O85" s="62">
        <f>[5]คำนวณหน่วย!AC78</f>
        <v>118940.00200000001</v>
      </c>
      <c r="P85" s="63">
        <f>[5]คำนวณหน่วย!AF78</f>
        <v>34035.160000000003</v>
      </c>
      <c r="Q85" s="62">
        <f>[5]คำนวณหน่วย!AG78</f>
        <v>129673.95960000002</v>
      </c>
      <c r="R85" s="61">
        <f>[5]คำนวณหน่วย!AJ78</f>
        <v>28964.62</v>
      </c>
      <c r="S85" s="62">
        <f>[5]คำนวณหน่วย!AK78</f>
        <v>108906.97119999999</v>
      </c>
      <c r="T85" s="61">
        <f>[5]คำนวณหน่วย!AN78</f>
        <v>30073</v>
      </c>
      <c r="U85" s="62">
        <f>[5]คำนวณหน่วย!AO78</f>
        <v>111871.56000000001</v>
      </c>
      <c r="V85" s="61">
        <f>[5]คำนวณหน่วย!AR78</f>
        <v>30483.68</v>
      </c>
      <c r="W85" s="62">
        <f>[5]คำนวณหน่วย!AS78</f>
        <v>113704.12639999999</v>
      </c>
      <c r="X85" s="61">
        <f>[5]คำนวณหน่วย!AV78</f>
        <v>27782.52</v>
      </c>
      <c r="Y85" s="62">
        <f>[5]คำนวณหน่วย!AW78</f>
        <v>101961.8484</v>
      </c>
      <c r="Z85" s="61">
        <f>[5]คำนวณหน่วย!AZ78</f>
        <v>29537.3</v>
      </c>
      <c r="AA85" s="62">
        <f>[5]คำนวณหน่วย!BA78</f>
        <v>110764.875</v>
      </c>
      <c r="AB85" s="61">
        <f>[5]คำนวณหน่วย!BD78</f>
        <v>20953.599999999999</v>
      </c>
      <c r="AC85" s="62">
        <f>[5]คำนวณหน่วย!BE78</f>
        <v>74594.815999999992</v>
      </c>
      <c r="AD85" s="46"/>
      <c r="AE85" s="47"/>
      <c r="AG85" s="47"/>
    </row>
    <row r="86" spans="1:35" x14ac:dyDescent="0.55000000000000004">
      <c r="A86" s="58">
        <f>[5]คำนวณหน่วย!A79</f>
        <v>63</v>
      </c>
      <c r="B86" s="59" t="str">
        <f>[5]คำนวณหน่วย!B79</f>
        <v>อาคารเสาวรัจนิตยวรรธนะ</v>
      </c>
      <c r="C86" s="58">
        <f>[5]คำนวณหน่วย!C79</f>
        <v>0</v>
      </c>
      <c r="D86" s="58">
        <f>[5]คำนวณหน่วย!D79</f>
        <v>80</v>
      </c>
      <c r="E86" s="60">
        <f>[5]คำนวณหน่วย!E79</f>
        <v>8125072</v>
      </c>
      <c r="F86" s="64">
        <f>[5]คำนวณหน่วย!L79-'[6]คำนวณ (รวมแต่ละอาคาร)'!$I$201</f>
        <v>4223.8999999999996</v>
      </c>
      <c r="G86" s="65">
        <f>F86*'[7]2564-บิลค่าไฟฟ้า'!G$5</f>
        <v>14625.685517057998</v>
      </c>
      <c r="H86" s="64">
        <f>[5]คำนวณหน่วย!P79-'[6]คำนวณ (รวมแต่ละอาคาร)'!$L$201</f>
        <v>5236.74</v>
      </c>
      <c r="I86" s="65">
        <f>H86*'[7]2564-บิลค่าไฟฟ้า'!K$5</f>
        <v>19038.125695303799</v>
      </c>
      <c r="J86" s="64">
        <f>[5]คำนวณหน่วย!T79-'[6]คำนวณ (รวมแต่ละอาคาร)'!$O$201</f>
        <v>7541.98</v>
      </c>
      <c r="K86" s="65">
        <f>J86*'[7]2564-บิลค่าไฟฟ้า'!O$5</f>
        <v>28646.110513150197</v>
      </c>
      <c r="L86" s="64">
        <f>[5]คำนวณหน่วย!X79-'[6]คำนวณ (รวมแต่ละอาคาร)'!$R$201</f>
        <v>5161.72</v>
      </c>
      <c r="M86" s="65">
        <f>L86*'[7]2564-บิลค่าไฟฟ้า'!S$5</f>
        <v>18692.520203413202</v>
      </c>
      <c r="N86" s="64">
        <f>[5]คำนวณหน่วย!AB79-'[6]คำนวณ (รวมแต่ละอาคาร)'!$U$201</f>
        <v>6572.18</v>
      </c>
      <c r="O86" s="65">
        <f>N86*'[7]2564-บิลค่าไฟฟ้า'!W$5</f>
        <v>24529.261055554802</v>
      </c>
      <c r="P86" s="66">
        <f>[5]คำนวณหน่วย!AF79-'[6]คำนวณ (รวมแต่ละอาคาร)'!$X$201</f>
        <v>6540.16</v>
      </c>
      <c r="Q86" s="65">
        <f>P86*'[7]2564-บิลค่าไฟฟ้า'!AA$5</f>
        <v>24945.558585164799</v>
      </c>
      <c r="R86" s="64">
        <f>[5]คำนวณหน่วย!AJ79-'[6]คำนวณ (รวมแต่ละอาคาร)'!$AA$201</f>
        <v>6123.08</v>
      </c>
      <c r="S86" s="65">
        <f>R86*'[7]2564-บิลค่าไฟฟ้า'!AE$5</f>
        <v>23018.401818107199</v>
      </c>
      <c r="T86" s="64">
        <f>[5]คำนวณหน่วย!AN79-'[6]คำนวณ (รวมแต่ละอาคาร)'!$AD$201</f>
        <v>6774.11</v>
      </c>
      <c r="U86" s="65">
        <f>T86*'[7]2564-บิลค่าไฟฟ้า'!AI$5</f>
        <v>25176.830169028297</v>
      </c>
      <c r="V86" s="64">
        <f>[5]คำนวณหน่วย!AR79-'[6]คำนวณ (รวมแต่ละอาคาร)'!$AG$201</f>
        <v>6499.61</v>
      </c>
      <c r="W86" s="65">
        <f>V86*'[7]2564-บิลค่าไฟฟ้า'!AM$5</f>
        <v>24214.381419937799</v>
      </c>
      <c r="X86" s="64">
        <f>[5]คำนวณหน่วย!AV79-'[6]คำนวณ (รวมแต่ละอาคาร)'!$AJ$201</f>
        <v>6340.85</v>
      </c>
      <c r="Y86" s="65">
        <f>X86*'[7]2564-บิลค่าไฟฟ้า'!AQ$5</f>
        <v>23278.477856608501</v>
      </c>
      <c r="Z86" s="64">
        <f>[5]คำนวณหน่วย!AZ79-'[6]คำนวณ (รวมแต่ละอาคาร)'!$AM$201</f>
        <v>6292.62</v>
      </c>
      <c r="AA86" s="65">
        <f>Z86*'[7]2564-บิลค่าไฟฟ้า'!AU$5</f>
        <v>23621.498036803801</v>
      </c>
      <c r="AB86" s="64">
        <f>[5]คำนวณหน่วย!BD79-'[6]คำนวณ (รวมแต่ละอาคาร)'!$AP$201</f>
        <v>4636.8999999999996</v>
      </c>
      <c r="AC86" s="65">
        <f>AB86*'[7]2564-บิลค่าไฟฟ้า'!AY$5</f>
        <v>16493.924779991998</v>
      </c>
      <c r="AD86" s="46"/>
      <c r="AE86" s="47"/>
      <c r="AG86" s="47"/>
    </row>
    <row r="87" spans="1:35" s="57" customFormat="1" x14ac:dyDescent="0.55000000000000004">
      <c r="A87" s="58">
        <f>[5]คำนวณหน่วย!A80</f>
        <v>64</v>
      </c>
      <c r="B87" s="59" t="str">
        <f>[5]คำนวณหน่วย!B80</f>
        <v>อาคารจุฬาภรณ์    มิเตอร์ตัวที่ 1</v>
      </c>
      <c r="C87" s="58">
        <f>[5]คำนวณหน่วย!C80</f>
        <v>0</v>
      </c>
      <c r="D87" s="58">
        <f>[5]คำนวณหน่วย!D80</f>
        <v>400</v>
      </c>
      <c r="E87" s="60">
        <f>[5]คำนวณหน่วย!E80</f>
        <v>9123200</v>
      </c>
      <c r="F87" s="64">
        <f>[5]คำนวณหน่วย!L80-'[6]คำนวณ (รวมแต่ละอาคาร)'!$I$210</f>
        <v>8722.6299999999992</v>
      </c>
      <c r="G87" s="65">
        <f>F87*'[7]2564-บิลค่าไฟฟ้า'!G$5</f>
        <v>30202.998002238597</v>
      </c>
      <c r="H87" s="64">
        <f>[5]คำนวณหน่วย!P80-'[6]คำนวณ (รวมแต่ละอาคาร)'!$L$210</f>
        <v>10912.21</v>
      </c>
      <c r="I87" s="65">
        <f>H87*'[7]2564-บิลค่าไฟฟ้า'!K$5</f>
        <v>39671.250738732699</v>
      </c>
      <c r="J87" s="64">
        <f>[5]คำนวณหน่วย!T80-'[6]คำนวณ (รวมแต่ละอาคาร)'!$O$209</f>
        <v>16044.86</v>
      </c>
      <c r="K87" s="65">
        <f>J87*'[7]2564-บิลค่าไฟฟ้า'!O$5</f>
        <v>60941.932056041405</v>
      </c>
      <c r="L87" s="64">
        <f>[5]คำนวณหน่วย!X80-'[6]คำนวณ (รวมแต่ละอาคาร)'!$R$209</f>
        <v>8663.86</v>
      </c>
      <c r="M87" s="65">
        <f>L87*'[7]2564-บิลค่าไฟฟ้า'!S$5</f>
        <v>31375.080029436605</v>
      </c>
      <c r="N87" s="64">
        <f>[5]คำนวณหน่วย!AB80-'[6]คำนวณ (รวมแต่ละอาคาร)'!$U$209</f>
        <v>12923.35</v>
      </c>
      <c r="O87" s="65">
        <f>N87*'[7]2564-บิลค่าไฟฟ้า'!W$5</f>
        <v>48233.649392181003</v>
      </c>
      <c r="P87" s="66">
        <f>[5]คำนวณหน่วย!AF80-'[6]คำนวณ (รวมแต่ละอาคาร)'!$X$209</f>
        <v>15445.26</v>
      </c>
      <c r="Q87" s="65">
        <f>P87*'[7]2564-บิลค่าไฟฟ้า'!AA$5</f>
        <v>58911.500359792801</v>
      </c>
      <c r="R87" s="64">
        <f>[5]คำนวณหน่วย!AJ80-'[6]คำนวณ (รวมแต่ละอาคาร)'!$AA$209</f>
        <v>12356.3</v>
      </c>
      <c r="S87" s="65">
        <f>R87*'[7]2564-บิลค่าไฟฟ้า'!AE$5</f>
        <v>46450.851268491999</v>
      </c>
      <c r="T87" s="64">
        <f>[5]คำนวณหน่วย!AN80-'[6]คำนวณ (รวมแต่ละอาคาร)'!$AD$209</f>
        <v>12384.97</v>
      </c>
      <c r="U87" s="65">
        <f>T87*'[7]2564-บิลค่าไฟฟ้า'!AI$5</f>
        <v>46030.295690284096</v>
      </c>
      <c r="V87" s="64">
        <f>[5]คำนวณหน่วย!AR80-'[6]คำนวณ (รวมแต่ละอาคาร)'!$AG$209</f>
        <v>11987.21</v>
      </c>
      <c r="W87" s="65">
        <f>V87*'[7]2564-บิลค่าไฟฟ้า'!AM$5</f>
        <v>44658.506448985798</v>
      </c>
      <c r="X87" s="64">
        <f>[5]คำนวณหน่วย!AV80-'[6]คำนวณ (รวมแต่ละอาคาร)'!$AJ$209</f>
        <v>11256.11</v>
      </c>
      <c r="Y87" s="65">
        <f>X87*'[7]2564-บิลค่าไฟฟ้า'!AQ$5</f>
        <v>41323.341095681099</v>
      </c>
      <c r="Z87" s="64">
        <f>[5]คำนวณหน่วย!AZ80-'[6]คำนวณ (รวมแต่ละอาคาร)'!$AM$209</f>
        <v>11754.24</v>
      </c>
      <c r="AA87" s="65">
        <f>Z87*'[7]2564-บิลค่าไฟฟ้า'!AU$5</f>
        <v>44123.553795417603</v>
      </c>
      <c r="AB87" s="64">
        <f>[5]คำนวณหน่วย!BD80-'[6]คำนวณ (รวมแต่ละอาคาร)'!$AP$209</f>
        <v>8355.7099999999991</v>
      </c>
      <c r="AC87" s="65">
        <f>AB87*'[7]2564-บิลค่าไฟฟ้า'!AY$5</f>
        <v>29722.110078592799</v>
      </c>
      <c r="AD87" s="54"/>
      <c r="AE87" s="55"/>
      <c r="AF87" s="56"/>
      <c r="AG87" s="55"/>
    </row>
    <row r="88" spans="1:35" x14ac:dyDescent="0.55000000000000004">
      <c r="A88" s="58">
        <f>[5]คำนวณหน่วย!A81</f>
        <v>65</v>
      </c>
      <c r="B88" s="59" t="str">
        <f>[5]คำนวณหน่วย!B81</f>
        <v>อาคารจุฬาภรณ์    มิเตอร์ตัวที่ 2</v>
      </c>
      <c r="C88" s="58">
        <f>[5]คำนวณหน่วย!C81</f>
        <v>0</v>
      </c>
      <c r="D88" s="58">
        <f>[5]คำนวณหน่วย!D81</f>
        <v>400</v>
      </c>
      <c r="E88" s="60">
        <f>[5]คำนวณหน่วย!E81</f>
        <v>9115014</v>
      </c>
      <c r="F88" s="61">
        <f>[5]คำนวณหน่วย!L81</f>
        <v>10844.29</v>
      </c>
      <c r="G88" s="62">
        <f>[5]คำนวณหน่วย!M81</f>
        <v>37521.243399999999</v>
      </c>
      <c r="H88" s="61">
        <f>[5]คำนวณหน่วย!P81</f>
        <v>10424.219999999999</v>
      </c>
      <c r="I88" s="62">
        <f>[5]คำนวณหน่วย!Q81</f>
        <v>37944.160799999998</v>
      </c>
      <c r="J88" s="61">
        <f>[5]คำนวณหน่วย!T81</f>
        <v>15454.17</v>
      </c>
      <c r="K88" s="62">
        <f>[5]คำนวณหน่วย!U81</f>
        <v>58725.845999999998</v>
      </c>
      <c r="L88" s="61">
        <f>[5]คำนวณหน่วย!X81</f>
        <v>9235.06</v>
      </c>
      <c r="M88" s="62">
        <f>[5]คำนวณหน่วย!Y81</f>
        <v>33430.917199999996</v>
      </c>
      <c r="N88" s="61">
        <f>[5]คำนวณหน่วย!AB81</f>
        <v>10469</v>
      </c>
      <c r="O88" s="62">
        <f>[5]คำนวณหน่วย!AC81</f>
        <v>39049.370000000003</v>
      </c>
      <c r="P88" s="63">
        <f>[5]คำนวณหน่วย!AF81</f>
        <v>14872.15</v>
      </c>
      <c r="Q88" s="62">
        <f>[5]คำนวณหน่วย!AG81</f>
        <v>56662.891499999998</v>
      </c>
      <c r="R88" s="61">
        <f>[5]คำนวณหน่วย!AJ81</f>
        <v>13651.08</v>
      </c>
      <c r="S88" s="62">
        <f>[5]คำนวณหน่วย!AK81</f>
        <v>51328.060799999999</v>
      </c>
      <c r="T88" s="61">
        <f>[5]คำนวณหน่วย!AN81</f>
        <v>14118.82</v>
      </c>
      <c r="U88" s="62">
        <f>[5]คำนวณหน่วย!AO81</f>
        <v>52522.010399999999</v>
      </c>
      <c r="V88" s="61">
        <f>[5]คำนวณหน่วย!AR81</f>
        <v>13761.58</v>
      </c>
      <c r="W88" s="62">
        <f>[5]คำนวณหน่วย!AS81</f>
        <v>51330.693399999996</v>
      </c>
      <c r="X88" s="61">
        <f>[5]คำนวณหน่วย!AV81</f>
        <v>12504.81</v>
      </c>
      <c r="Y88" s="62">
        <f>[5]คำนวณหน่วย!AW81</f>
        <v>45892.652699999999</v>
      </c>
      <c r="Z88" s="61">
        <f>[5]คำนวณหน่วย!AZ81</f>
        <v>13228.36</v>
      </c>
      <c r="AA88" s="62">
        <f>[5]คำนวณหน่วย!BA81</f>
        <v>49606.350000000006</v>
      </c>
      <c r="AB88" s="61">
        <f>[5]คำนวณหน่วย!BD81</f>
        <v>9806.7000000000007</v>
      </c>
      <c r="AC88" s="62">
        <f>[5]คำนวณหน่วย!BE81</f>
        <v>34911.852000000006</v>
      </c>
      <c r="AD88" s="46"/>
      <c r="AE88" s="47"/>
      <c r="AG88" s="47"/>
    </row>
    <row r="89" spans="1:35" x14ac:dyDescent="0.55000000000000004">
      <c r="A89" s="89">
        <f>[5]คำนวณหน่วย!A82</f>
        <v>66</v>
      </c>
      <c r="B89" s="90" t="str">
        <f>[5]คำนวณหน่วย!B82</f>
        <v>อาคารจุฬาภรณ์    มิเตอร์ตัวที่ 3 (ATS)</v>
      </c>
      <c r="C89" s="89">
        <f>[5]คำนวณหน่วย!C82</f>
        <v>0</v>
      </c>
      <c r="D89" s="89">
        <f>[5]คำนวณหน่วย!D82</f>
        <v>100</v>
      </c>
      <c r="E89" s="91">
        <f>[5]คำนวณหน่วย!E82</f>
        <v>9115012</v>
      </c>
      <c r="F89" s="92">
        <f>[5]คำนวณหน่วย!L82</f>
        <v>4800</v>
      </c>
      <c r="G89" s="93">
        <f>[5]คำนวณหน่วย!M82</f>
        <v>16608</v>
      </c>
      <c r="H89" s="92">
        <f>[5]คำนวณหน่วย!P82</f>
        <v>4300</v>
      </c>
      <c r="I89" s="93">
        <f>[5]คำนวณหน่วย!Q82</f>
        <v>15652</v>
      </c>
      <c r="J89" s="92">
        <f>[5]คำนวณหน่วย!T82</f>
        <v>5100</v>
      </c>
      <c r="K89" s="93">
        <f>[5]คำนวณหน่วย!U82</f>
        <v>19380</v>
      </c>
      <c r="L89" s="92">
        <f>[5]คำนวณหน่วย!X82</f>
        <v>4200</v>
      </c>
      <c r="M89" s="93">
        <f>[5]คำนวณหน่วย!Y82</f>
        <v>15204</v>
      </c>
      <c r="N89" s="92">
        <f>[5]คำนวณหน่วย!AB82</f>
        <v>3900</v>
      </c>
      <c r="O89" s="93">
        <f>[5]คำนวณหน่วย!AC82</f>
        <v>14547</v>
      </c>
      <c r="P89" s="96">
        <f>[5]คำนวณหน่วย!AF82</f>
        <v>4300</v>
      </c>
      <c r="Q89" s="93">
        <f>[5]คำนวณหน่วย!AG82</f>
        <v>16383</v>
      </c>
      <c r="R89" s="92">
        <f>[5]คำนวณหน่วย!AJ82</f>
        <v>4600</v>
      </c>
      <c r="S89" s="93">
        <f>[5]คำนวณหน่วย!AK82</f>
        <v>17296</v>
      </c>
      <c r="T89" s="92">
        <f>[5]คำนวณหน่วย!AN82</f>
        <v>4200</v>
      </c>
      <c r="U89" s="93">
        <f>[5]คำนวณหน่วย!AO82</f>
        <v>15624</v>
      </c>
      <c r="V89" s="92">
        <f>[5]คำนวณหน่วย!AR82</f>
        <v>4500</v>
      </c>
      <c r="W89" s="93">
        <f>[5]คำนวณหน่วย!AS82</f>
        <v>16785</v>
      </c>
      <c r="X89" s="92">
        <f>[5]คำนวณหน่วย!AV82</f>
        <v>4000</v>
      </c>
      <c r="Y89" s="93">
        <f>[5]คำนวณหน่วย!AW82</f>
        <v>14680</v>
      </c>
      <c r="Z89" s="92">
        <f>[5]คำนวณหน่วย!AZ82</f>
        <v>5000</v>
      </c>
      <c r="AA89" s="93">
        <f>[5]คำนวณหน่วย!BA82</f>
        <v>18750</v>
      </c>
      <c r="AB89" s="92">
        <f>[5]คำนวณหน่วย!BD82</f>
        <v>4300</v>
      </c>
      <c r="AC89" s="93">
        <f>[5]คำนวณหน่วย!BE82</f>
        <v>15308</v>
      </c>
      <c r="AD89" s="46"/>
      <c r="AE89" s="47"/>
      <c r="AG89" s="47"/>
    </row>
    <row r="90" spans="1:35" x14ac:dyDescent="0.55000000000000004">
      <c r="A90" s="67" t="s">
        <v>36</v>
      </c>
      <c r="B90" s="68"/>
      <c r="C90" s="69"/>
      <c r="D90" s="69"/>
      <c r="E90" s="70"/>
      <c r="F90" s="71">
        <f t="shared" ref="F90:AC90" si="8">SUM(F84:F89)</f>
        <v>68333.149999999994</v>
      </c>
      <c r="G90" s="72">
        <f t="shared" si="8"/>
        <v>236523.34095826102</v>
      </c>
      <c r="H90" s="71">
        <f t="shared" si="8"/>
        <v>78095.899999999994</v>
      </c>
      <c r="I90" s="72">
        <f t="shared" si="8"/>
        <v>284084.99029827921</v>
      </c>
      <c r="J90" s="71">
        <f t="shared" si="8"/>
        <v>115771.21</v>
      </c>
      <c r="K90" s="72">
        <f t="shared" si="8"/>
        <v>439823.69089243014</v>
      </c>
      <c r="L90" s="71">
        <f t="shared" si="8"/>
        <v>77041.650000000009</v>
      </c>
      <c r="M90" s="72">
        <f t="shared" si="8"/>
        <v>278945.52801164426</v>
      </c>
      <c r="N90" s="71">
        <f t="shared" si="8"/>
        <v>95444.890000000014</v>
      </c>
      <c r="O90" s="72">
        <f t="shared" si="8"/>
        <v>356121.92689024139</v>
      </c>
      <c r="P90" s="73">
        <f t="shared" si="8"/>
        <v>107537.05</v>
      </c>
      <c r="Q90" s="72">
        <f t="shared" si="8"/>
        <v>409945.01257720718</v>
      </c>
      <c r="R90" s="71">
        <f t="shared" si="8"/>
        <v>94060.24</v>
      </c>
      <c r="S90" s="72">
        <f t="shared" si="8"/>
        <v>353633.0010587736</v>
      </c>
      <c r="T90" s="71">
        <f t="shared" si="8"/>
        <v>95972.9</v>
      </c>
      <c r="U90" s="72">
        <f t="shared" si="8"/>
        <v>356858.62707297248</v>
      </c>
      <c r="V90" s="71">
        <f t="shared" si="8"/>
        <v>92876.61</v>
      </c>
      <c r="W90" s="72">
        <f t="shared" si="8"/>
        <v>346231.73704992299</v>
      </c>
      <c r="X90" s="71">
        <f t="shared" si="8"/>
        <v>87116.639999999985</v>
      </c>
      <c r="Y90" s="72">
        <f t="shared" si="8"/>
        <v>319769.12176581309</v>
      </c>
      <c r="Z90" s="71">
        <f t="shared" si="8"/>
        <v>88619.38</v>
      </c>
      <c r="AA90" s="72">
        <f t="shared" si="8"/>
        <v>332479.61415684281</v>
      </c>
      <c r="AB90" s="71">
        <f t="shared" si="8"/>
        <v>66925.66</v>
      </c>
      <c r="AC90" s="72">
        <f t="shared" si="8"/>
        <v>238162.9935898048</v>
      </c>
      <c r="AD90" s="46"/>
      <c r="AE90" s="47"/>
      <c r="AG90" s="47"/>
    </row>
    <row r="91" spans="1:35" x14ac:dyDescent="0.55000000000000004">
      <c r="A91" s="30" t="str">
        <f>[5]คำนวณหน่วย!$A$83</f>
        <v>คณะเศรษฐศาสตร์</v>
      </c>
      <c r="B91" s="74"/>
      <c r="C91" s="75"/>
      <c r="D91" s="75"/>
      <c r="E91" s="76"/>
      <c r="F91" s="77"/>
      <c r="G91" s="76"/>
      <c r="H91" s="77"/>
      <c r="I91" s="76"/>
      <c r="J91" s="77"/>
      <c r="K91" s="76"/>
      <c r="L91" s="77"/>
      <c r="M91" s="76"/>
      <c r="N91" s="77"/>
      <c r="O91" s="76"/>
      <c r="P91" s="78"/>
      <c r="Q91" s="76"/>
      <c r="R91" s="77"/>
      <c r="S91" s="76"/>
      <c r="T91" s="77"/>
      <c r="U91" s="76"/>
      <c r="V91" s="77"/>
      <c r="W91" s="76"/>
      <c r="X91" s="77"/>
      <c r="Y91" s="76"/>
      <c r="Z91" s="77"/>
      <c r="AA91" s="76"/>
      <c r="AB91" s="77"/>
      <c r="AC91" s="79"/>
      <c r="AD91" s="37">
        <f>SUM(F92+H92+J92+L92+N92+P92+R92+T92+V92+X92+Z92+AB92)</f>
        <v>66976.679999999993</v>
      </c>
      <c r="AE91" s="38">
        <f>SUM(G92+I92+K92+M92+O92+Q92+S92+U92+W92+Y92+AA92+AC92)</f>
        <v>248747.31090414317</v>
      </c>
      <c r="AF91" s="39">
        <f>SUM(F92+H92+J92+L92+N92+P92+R92+T92+V92)</f>
        <v>53985.51</v>
      </c>
      <c r="AG91" s="38">
        <f>SUM(G92+I92+K92+M92+O92+Q92+S92+U92+W92)</f>
        <v>200930.9880950778</v>
      </c>
      <c r="AH91" s="39">
        <f>SUM(X92+Z92+AB92)</f>
        <v>12991.170000000002</v>
      </c>
      <c r="AI91" s="38">
        <f>SUM(Y92+AA92+AC92)</f>
        <v>47816.322809065401</v>
      </c>
    </row>
    <row r="92" spans="1:35" x14ac:dyDescent="0.55000000000000004">
      <c r="A92" s="58">
        <f>[5]คำนวณหน่วย!A84</f>
        <v>67</v>
      </c>
      <c r="B92" s="59" t="str">
        <f>[5]คำนวณหน่วย!B84</f>
        <v>อาคารยรรยง  สิทธิชัย</v>
      </c>
      <c r="C92" s="58">
        <f>[5]คำนวณหน่วย!C84</f>
        <v>0</v>
      </c>
      <c r="D92" s="58">
        <f>[5]คำนวณหน่วย!D84</f>
        <v>200</v>
      </c>
      <c r="E92" s="60">
        <f>[5]คำนวณหน่วย!E84</f>
        <v>9064295</v>
      </c>
      <c r="F92" s="64">
        <f>[5]คำนวณหน่วย!L84-'[6]คำนวณ (รวมแต่ละอาคาร)'!$I$216</f>
        <v>3095.99</v>
      </c>
      <c r="G92" s="65">
        <f>F92*'[7]2564-บิลค่าไฟฟ้า'!G$5</f>
        <v>10720.1818470978</v>
      </c>
      <c r="H92" s="64">
        <f>[5]คำนวณหน่วย!$P$84-'[6]คำนวณ (รวมแต่ละอาคาร)'!$L$216</f>
        <v>4663.59</v>
      </c>
      <c r="I92" s="65">
        <f>H92*'[7]2564-บิลค่าไฟฟ้า'!K$5</f>
        <v>16954.443530013301</v>
      </c>
      <c r="J92" s="64">
        <f>[5]คำนวณหน่วย!$T$84-'[6]คำนวณ (รวมแต่ละอาคาร)'!$O$216</f>
        <v>9020.43</v>
      </c>
      <c r="K92" s="65">
        <f>J92*'[7]2564-บิลค่าไฟฟ้า'!O$5</f>
        <v>34261.591075040698</v>
      </c>
      <c r="L92" s="64">
        <f>[5]คำนวณหน่วย!$X$84-'[6]คำนวณ (รวมแต่ละอาคาร)'!$R$216</f>
        <v>4467.28</v>
      </c>
      <c r="M92" s="65">
        <f>L92*'[7]2564-บิลค่าไฟฟ้า'!S$5</f>
        <v>16177.693027576801</v>
      </c>
      <c r="N92" s="64">
        <f>[5]คำนวณหน่วย!$AB$84-'[6]คำนวณ (รวมแต่ละอาคาร)'!$U$216</f>
        <v>6942.71</v>
      </c>
      <c r="O92" s="65">
        <f>N92*'[7]2564-บิลค่าไฟฟ้า'!W$5</f>
        <v>25912.185305790601</v>
      </c>
      <c r="P92" s="66">
        <f>[5]คำนวณหน่วย!$AF$84-'[6]คำนวณ (รวมแต่ละอาคาร)'!$X$216</f>
        <v>7503.97</v>
      </c>
      <c r="Q92" s="65">
        <f>P92*'[7]2564-บิลค่าไฟฟ้า'!AA$5</f>
        <v>28621.734522751602</v>
      </c>
      <c r="R92" s="64">
        <f>[5]คำนวณหน่วย!$AJ$84-'[6]คำนวณ (รวมแต่ละอาคาร)'!$AA$216</f>
        <v>5755.23</v>
      </c>
      <c r="S92" s="65">
        <f>R92*'[7]2564-บิลค่าไฟฟ้า'!AE$5</f>
        <v>21635.548889713198</v>
      </c>
      <c r="T92" s="64">
        <f>[5]คำนวณหน่วย!$AN$84-'[6]คำนวณ (รวมแต่ละอาคาร)'!$AD$216</f>
        <v>6365.8</v>
      </c>
      <c r="U92" s="65">
        <f>T92*'[7]2564-บิลค่าไฟฟ้า'!AI$5</f>
        <v>23659.294798874002</v>
      </c>
      <c r="V92" s="64">
        <f>[5]คำนวณหน่วย!$AR$84-'[6]คำนวณ (รวมแต่ละอาคาร)'!$AG$216</f>
        <v>6170.51</v>
      </c>
      <c r="W92" s="65">
        <f>V92*'[7]2564-บิลค่าไฟฟ้า'!AM$5</f>
        <v>22988.315098219802</v>
      </c>
      <c r="X92" s="64">
        <f>[5]คำนวณหน่วย!$AV$84-'[6]คำนวณ (รวมแต่ละอาคาร)'!$AJ$216</f>
        <v>5422.56</v>
      </c>
      <c r="Y92" s="65">
        <f>X92*'[7]2564-บิลค่าไฟฟ้า'!AQ$5</f>
        <v>19907.258945745602</v>
      </c>
      <c r="Z92" s="64">
        <f>[5]คำนวณหน่วย!$AZ$84-'[6]คำนวณ (รวมแต่ละอาคาร)'!$AM$216</f>
        <v>5015.5</v>
      </c>
      <c r="AA92" s="65">
        <f>Z92*'[7]2564-บิลค่าไฟฟ้า'!AU$5</f>
        <v>18827.391993095</v>
      </c>
      <c r="AB92" s="64">
        <f>[5]คำนวณหน่วย!$BD$84-'[6]คำนวณ (รวมแต่ละอาคาร)'!$AP$216</f>
        <v>2553.11</v>
      </c>
      <c r="AC92" s="65">
        <f>AB92*'[7]2564-บิลค่าไฟฟ้า'!AY$5</f>
        <v>9081.6718702248018</v>
      </c>
      <c r="AD92" s="46"/>
      <c r="AE92" s="47"/>
      <c r="AG92" s="47"/>
    </row>
    <row r="93" spans="1:35" s="80" customFormat="1" x14ac:dyDescent="0.55000000000000004">
      <c r="A93" s="30" t="str">
        <f>[5]คำนวณหน่วย!$A$85</f>
        <v>คณะเทคโนโลยีสารสนเทศและการสื่อสาร</v>
      </c>
      <c r="B93" s="74"/>
      <c r="C93" s="75"/>
      <c r="D93" s="75"/>
      <c r="E93" s="76"/>
      <c r="F93" s="77"/>
      <c r="G93" s="76"/>
      <c r="H93" s="77"/>
      <c r="I93" s="76"/>
      <c r="J93" s="77"/>
      <c r="K93" s="76"/>
      <c r="L93" s="77"/>
      <c r="M93" s="76"/>
      <c r="N93" s="77"/>
      <c r="O93" s="76"/>
      <c r="P93" s="78"/>
      <c r="Q93" s="76"/>
      <c r="R93" s="77"/>
      <c r="S93" s="76"/>
      <c r="T93" s="77"/>
      <c r="U93" s="76"/>
      <c r="V93" s="77"/>
      <c r="W93" s="76"/>
      <c r="X93" s="77"/>
      <c r="Y93" s="76"/>
      <c r="Z93" s="77"/>
      <c r="AA93" s="76"/>
      <c r="AB93" s="77"/>
      <c r="AC93" s="79"/>
      <c r="AD93" s="37">
        <f>SUM(F94+H94+J94+L94+N94+P94+R94+T94+V94+X94+Z94+AB94)</f>
        <v>19497.520000000019</v>
      </c>
      <c r="AE93" s="38">
        <f>SUM(G94+I94+K94+M94+O94+Q94+S94+U94+W94+Y94+AA94+AC94)</f>
        <v>72505.912756555263</v>
      </c>
      <c r="AF93" s="39">
        <f>SUM(F94+H94+J94+L94+N94+P94+R94+T94+V94)</f>
        <v>16011.520000000019</v>
      </c>
      <c r="AG93" s="38">
        <f>SUM(G94+I94+K94+M94+O94+Q94+S94+U94+W94)</f>
        <v>59653.70749508086</v>
      </c>
      <c r="AH93" s="39">
        <f>SUM(X94+Z94+AB94)</f>
        <v>3486</v>
      </c>
      <c r="AI93" s="38">
        <f>SUM(Y94+AA94+AC94)</f>
        <v>12852.205261474399</v>
      </c>
    </row>
    <row r="94" spans="1:35" x14ac:dyDescent="0.55000000000000004">
      <c r="A94" s="58">
        <f>[5]คำนวณหน่วย!A86</f>
        <v>68</v>
      </c>
      <c r="B94" s="59" t="str">
        <f>[5]คำนวณหน่วย!B86</f>
        <v>อาคาร  75  ปี  แม่โจ้</v>
      </c>
      <c r="C94" s="58">
        <f>[5]คำนวณหน่วย!C86</f>
        <v>400</v>
      </c>
      <c r="D94" s="58">
        <f>[5]คำนวณหน่วย!D86</f>
        <v>1</v>
      </c>
      <c r="E94" s="60" t="str">
        <f>[5]คำนวณหน่วย!E86</f>
        <v>-</v>
      </c>
      <c r="F94" s="64">
        <f>[5]คำนวณหน่วย!L86-'[6]คำนวณ (รวมแต่ละอาคาร)'!$I$221</f>
        <v>669.36000000004424</v>
      </c>
      <c r="G94" s="65">
        <f>F94*'[7]2564-บิลค่าไฟฟ้า'!G$5</f>
        <v>2317.727421979353</v>
      </c>
      <c r="H94" s="64">
        <f>[5]คำนวณหน่วย!$P$86-'[6]คำนวณ (รวมแต่ละอาคาร)'!$L$221</f>
        <v>1345.1999999999534</v>
      </c>
      <c r="I94" s="65">
        <f>H94*'[7]2564-บิลค่าไฟฟ้า'!K$5</f>
        <v>4890.4636635238312</v>
      </c>
      <c r="J94" s="64">
        <f>[5]คำนวณหน่วย!$T$86-'[6]คำนวณ (รวมแต่ละอาคาร)'!$O$221</f>
        <v>2430.2000000000116</v>
      </c>
      <c r="K94" s="65">
        <f>J94*'[7]2564-บิลค่าไฟฟ้า'!O$5</f>
        <v>9230.4378649980445</v>
      </c>
      <c r="L94" s="64">
        <f>[5]คำนวณหน่วย!$X$86-'[6]คำนวณ (รวมแต่ละอาคาร)'!$R$221</f>
        <v>1600.8800000000047</v>
      </c>
      <c r="M94" s="65">
        <f>L94*'[7]2564-บิลค่าไฟฟ้า'!S$5</f>
        <v>5797.3857053928168</v>
      </c>
      <c r="N94" s="64">
        <f>[5]คำนวณหน่วย!$AB$86-'[6]คำนวณ (รวมแต่ละอาคาร)'!$U$221</f>
        <v>2408.7600000000093</v>
      </c>
      <c r="O94" s="65">
        <f>N94*'[7]2564-บิลค่าไฟฟ้า'!W$5</f>
        <v>8990.1832968936342</v>
      </c>
      <c r="P94" s="66">
        <f>[5]คำนวณหน่วย!$AF$86-'[6]คำนวณ (รวมแต่ละอาคาร)'!$X$221</f>
        <v>2499.5999999999767</v>
      </c>
      <c r="Q94" s="65">
        <f>P94*'[7]2564-บิลค่าไฟฟ้า'!AA$5</f>
        <v>9534.0050150879106</v>
      </c>
      <c r="R94" s="64">
        <f>[5]คำนวณหน่วย!$AJ$86-'[6]คำนวณ (รวมแต่ละอาคาร)'!$AA$221</f>
        <v>1850.960000000021</v>
      </c>
      <c r="S94" s="65">
        <f>R94*'[7]2564-บิลค่าไฟฟ้า'!AE$5</f>
        <v>6958.2858674464787</v>
      </c>
      <c r="T94" s="64">
        <f>[5]คำนวณหน่วย!$AN$86-'[6]คำนวณ (รวมแต่ละอาคาร)'!$AD$221</f>
        <v>1222.2000000000116</v>
      </c>
      <c r="U94" s="65">
        <f>T94*'[7]2564-บิลค่าไฟฟ้า'!AI$5</f>
        <v>4542.4597227660433</v>
      </c>
      <c r="V94" s="64">
        <f>[5]คำนวณหน่วย!$AR$86-'[6]คำนวณ (รวมแต่ละอาคาร)'!$AG$221</f>
        <v>1984.359999999986</v>
      </c>
      <c r="W94" s="65">
        <f>V94*'[7]2564-บิลค่าไฟฟ้า'!AM$5</f>
        <v>7392.7589369927482</v>
      </c>
      <c r="X94" s="64">
        <f>[5]คำนวณหน่วย!$AV$86-'[6]คำนวณ (รวมแต่ละอาคาร)'!$AJ$221</f>
        <v>1395</v>
      </c>
      <c r="Y94" s="65">
        <f>X94*'[7]2564-บิลค่าไฟฟ้า'!AQ$5</f>
        <v>5121.3128539500003</v>
      </c>
      <c r="Z94" s="64">
        <f>[5]คำนวณหน่วย!$AZ$86-'[6]คำนวณ (รวมแต่ละอาคาร)'!$AM$221</f>
        <v>1489.2399999999907</v>
      </c>
      <c r="AA94" s="65">
        <f>Z94*'[7]2564-บิลค่าไฟฟ้า'!AU$5</f>
        <v>5590.3709005675655</v>
      </c>
      <c r="AB94" s="64">
        <f>[5]คำนวณหน่วย!$BD$86-'[6]คำนวณ (รวมแต่ละอาคาร)'!$AP$221</f>
        <v>601.76000000000931</v>
      </c>
      <c r="AC94" s="65">
        <f>AB94*'[7]2564-บิลค่าไฟฟ้า'!AY$5</f>
        <v>2140.521506956833</v>
      </c>
      <c r="AD94" s="46"/>
      <c r="AE94" s="47"/>
      <c r="AG94" s="47"/>
    </row>
    <row r="95" spans="1:35" x14ac:dyDescent="0.55000000000000004">
      <c r="A95" s="30" t="str">
        <f>[5]คำนวณหน่วย!$A$87</f>
        <v>คณะสถาปัตยกรรมศาสตร์และการออกแบบสิ่งแวดล้อม</v>
      </c>
      <c r="B95" s="74"/>
      <c r="C95" s="75"/>
      <c r="D95" s="75"/>
      <c r="E95" s="76"/>
      <c r="F95" s="77"/>
      <c r="G95" s="76"/>
      <c r="H95" s="77"/>
      <c r="I95" s="76"/>
      <c r="J95" s="77"/>
      <c r="K95" s="76"/>
      <c r="L95" s="77"/>
      <c r="M95" s="76"/>
      <c r="N95" s="77"/>
      <c r="O95" s="76"/>
      <c r="P95" s="78"/>
      <c r="Q95" s="76"/>
      <c r="R95" s="77"/>
      <c r="S95" s="76"/>
      <c r="T95" s="77"/>
      <c r="U95" s="76"/>
      <c r="V95" s="77"/>
      <c r="W95" s="76"/>
      <c r="X95" s="77"/>
      <c r="Y95" s="76"/>
      <c r="Z95" s="77"/>
      <c r="AA95" s="76"/>
      <c r="AB95" s="77"/>
      <c r="AC95" s="79"/>
      <c r="AD95" s="37">
        <f>SUM(F98+H98+J98+L98+N98+P98+R98+T98+V98+X98+Z98+AB98)</f>
        <v>117919.87000000002</v>
      </c>
      <c r="AE95" s="38">
        <f>SUM(G98+I98+K98+M98+O98+Q98+S98+U98+W98+Y98+AA98+AC98)</f>
        <v>436685.31080239994</v>
      </c>
      <c r="AF95" s="39">
        <f>SUM(F98+H98+J98+L98+N98+P98+R98+T98+V98)</f>
        <v>96877.400000000009</v>
      </c>
      <c r="AG95" s="38">
        <f>SUM(G98+I98+K98+M98+O98+Q98+S98+U98+W98)</f>
        <v>359329.51630639995</v>
      </c>
      <c r="AH95" s="39">
        <f>SUM(X98+Z98+AB98)</f>
        <v>21042.47</v>
      </c>
      <c r="AI95" s="38">
        <f>SUM(Y98+AA98+AC98)</f>
        <v>77355.794496000002</v>
      </c>
    </row>
    <row r="96" spans="1:35" x14ac:dyDescent="0.55000000000000004">
      <c r="A96" s="40">
        <f>[5]คำนวณหน่วย!A88</f>
        <v>69</v>
      </c>
      <c r="B96" s="41" t="str">
        <f>[5]คำนวณหน่วย!B88</f>
        <v>อาคารคณะสถาปัตยกรรมศาสตร์และการออกแบบสิ่งแวดล้อม</v>
      </c>
      <c r="C96" s="40">
        <f>[5]คำนวณหน่วย!C88</f>
        <v>0</v>
      </c>
      <c r="D96" s="40">
        <f>[5]คำนวณหน่วย!D88</f>
        <v>160</v>
      </c>
      <c r="E96" s="42">
        <f>[5]คำนวณหน่วย!E88</f>
        <v>8124161</v>
      </c>
      <c r="F96" s="64">
        <f>[5]คำนวณหน่วย!L88-'[6]คำนวณ (รวมแต่ละอาคาร)'!$I$228</f>
        <v>960</v>
      </c>
      <c r="G96" s="65">
        <f>F96*'[7]2564-บิลค่าไฟฟ้า'!G$5</f>
        <v>3324.0981311999999</v>
      </c>
      <c r="H96" s="64">
        <f>[5]คำนวณหน่วย!P88-'[6]คำนวณ (รวมแต่ละอาคาร)'!$L$228</f>
        <v>1280</v>
      </c>
      <c r="I96" s="65">
        <f>H96*'[7]2564-บิลค่าไฟฟ้า'!K$5</f>
        <v>4653.4295935999999</v>
      </c>
      <c r="J96" s="64">
        <f>[5]คำนวณหน่วย!T88-'[6]คำนวณ (รวมแต่ละอาคาร)'!$O$228</f>
        <v>1920</v>
      </c>
      <c r="K96" s="65">
        <f>J96*'[7]2564-บิลค่าไฟฟ้า'!O$5</f>
        <v>7292.5852607999996</v>
      </c>
      <c r="L96" s="64">
        <f>[5]คำนวณหน่วย!X88-'[6]คำนวณ (รวมแต่ละอาคาร)'!$R$228</f>
        <v>1440</v>
      </c>
      <c r="M96" s="65">
        <f>L96*'[7]2564-บิลค่าไฟฟ้า'!S$5</f>
        <v>5214.7790064000001</v>
      </c>
      <c r="N96" s="64">
        <f>[5]คำนวณหน่วย!AB88-'[6]คำนวณ (รวมแต่ละอาคาร)'!$U$228</f>
        <v>1600</v>
      </c>
      <c r="O96" s="65">
        <f>N96*'[7]2564-บิลค่าไฟฟ้า'!W$5</f>
        <v>5971.6589759999997</v>
      </c>
      <c r="P96" s="66">
        <f>[5]คำนวณหน่วย!AF88-'[6]คำนวณ (รวมแต่ละอาคาร)'!$X$228</f>
        <v>1120</v>
      </c>
      <c r="Q96" s="65">
        <f>P96*'[7]2564-บิลค่าไฟฟ้า'!AA$5</f>
        <v>4271.9177535999997</v>
      </c>
      <c r="R96" s="64">
        <f>[5]คำนวณหน่วย!AJ88-'[6]คำนวณ (รวมแต่ละอาคาร)'!$AA$228</f>
        <v>960</v>
      </c>
      <c r="S96" s="65">
        <f>R96*'[7]2564-บิลค่าไฟฟ้า'!AE$5</f>
        <v>3608.9134463999999</v>
      </c>
      <c r="T96" s="64">
        <f>[5]คำนวณหน่วย!AN88-'[6]คำนวณ (รวมแต่ละอาคาร)'!$AD$228</f>
        <v>480</v>
      </c>
      <c r="U96" s="65">
        <f>T96*'[7]2564-บิลค่าไฟฟ้า'!AI$5</f>
        <v>1783.9802543999999</v>
      </c>
      <c r="V96" s="64">
        <f>[5]คำนวณหน่วย!AR88-'[6]คำนวณ (รวมแต่ละอาคาร)'!$AG$228</f>
        <v>800</v>
      </c>
      <c r="W96" s="65">
        <f>V96*'[7]2564-บิลค่าไฟฟ้า'!AM$5</f>
        <v>2980.4103839999998</v>
      </c>
      <c r="X96" s="64">
        <f>[5]คำนวณหน่วย!AV88-'[6]คำนวณ (รวมแต่ละอาคาร)'!$AJ$228</f>
        <v>320</v>
      </c>
      <c r="Y96" s="65">
        <f>X96*'[7]2564-บิลค่าไฟฟ้า'!AQ$5</f>
        <v>1174.7814432</v>
      </c>
      <c r="Z96" s="64">
        <f>[5]คำนวณหน่วย!AZ88-'[6]คำนวณ (รวมแต่ละอาคาร)'!$AM$228</f>
        <v>480</v>
      </c>
      <c r="AA96" s="65">
        <f>Z96*'[7]2564-บิลค่าไฟฟ้า'!AU$5</f>
        <v>1801.8439152000001</v>
      </c>
      <c r="AB96" s="64">
        <f>[5]คำนวณหน่วย!BD88-'[6]คำนวณ (รวมแต่ละอาคาร)'!$AP$228</f>
        <v>320</v>
      </c>
      <c r="AC96" s="65">
        <f>AB96*'[7]2564-บิลค่าไฟฟ้า'!AY$5</f>
        <v>1138.2725376000001</v>
      </c>
      <c r="AD96" s="46"/>
      <c r="AE96" s="47"/>
      <c r="AG96" s="47"/>
    </row>
    <row r="97" spans="1:35" s="80" customFormat="1" x14ac:dyDescent="0.55000000000000004">
      <c r="A97" s="58">
        <f>[5]คำนวณหน่วย!A89</f>
        <v>70</v>
      </c>
      <c r="B97" s="59" t="str">
        <f>[5]คำนวณหน่วย!B89</f>
        <v>อาคารคณะสถาปัตยกรรมศาสตร์และการออกแบบสิ่งแวดล้อม (ใหม่)</v>
      </c>
      <c r="C97" s="58">
        <f>[5]คำนวณหน่วย!C89</f>
        <v>0</v>
      </c>
      <c r="D97" s="58">
        <f>[5]คำนวณหน่วย!D89</f>
        <v>240</v>
      </c>
      <c r="E97" s="60">
        <f>[5]คำนวณหน่วย!E89</f>
        <v>9628701</v>
      </c>
      <c r="F97" s="61">
        <f>[5]คำนวณหน่วย!L89</f>
        <v>6516.95</v>
      </c>
      <c r="G97" s="62">
        <f>[5]คำนวณหน่วย!M89</f>
        <v>22548.647000000001</v>
      </c>
      <c r="H97" s="61">
        <f>[5]คำนวณหน่วย!P89</f>
        <v>9227.8799999999992</v>
      </c>
      <c r="I97" s="62">
        <f>[5]คำนวณหน่วย!Q89</f>
        <v>33589.483199999995</v>
      </c>
      <c r="J97" s="61">
        <f>[5]คำนวณหน่วย!T89</f>
        <v>14520.19</v>
      </c>
      <c r="K97" s="62">
        <f>[5]คำนวณหน่วย!U89</f>
        <v>55176.722000000002</v>
      </c>
      <c r="L97" s="61">
        <f>[5]คำนวณหน่วย!X89</f>
        <v>10247.02</v>
      </c>
      <c r="M97" s="62">
        <f>[5]คำนวณหน่วย!Y89</f>
        <v>37094.212400000004</v>
      </c>
      <c r="N97" s="61">
        <f>[5]คำนวณหน่วย!AB89</f>
        <v>11449.2</v>
      </c>
      <c r="O97" s="62">
        <f>[5]คำนวณหน่วย!AC89</f>
        <v>42705.516000000003</v>
      </c>
      <c r="P97" s="63">
        <f>[5]คำนวณหน่วย!AF89</f>
        <v>9937.9500000000007</v>
      </c>
      <c r="Q97" s="62">
        <f>[5]คำนวณหน่วย!AG89</f>
        <v>37863.589500000002</v>
      </c>
      <c r="R97" s="61">
        <f>[5]คำนวณหน่วย!AJ89</f>
        <v>8321.23</v>
      </c>
      <c r="S97" s="62">
        <f>[5]คำนวณหน่วย!AK89</f>
        <v>31287.824799999995</v>
      </c>
      <c r="T97" s="61">
        <f>[5]คำนวณหน่วย!AN89</f>
        <v>7998.68</v>
      </c>
      <c r="U97" s="62">
        <f>[5]คำนวณหน่วย!AO89</f>
        <v>29755.089600000003</v>
      </c>
      <c r="V97" s="61">
        <f>[5]คำนวณหน่วย!AR89</f>
        <v>8098.3</v>
      </c>
      <c r="W97" s="62">
        <f>[5]คำนวณหน่วย!AS89</f>
        <v>30206.659</v>
      </c>
      <c r="X97" s="61">
        <f>[5]คำนวณหน่วย!AV89</f>
        <v>7168.68</v>
      </c>
      <c r="Y97" s="62">
        <f>[5]คำนวณหน่วย!AW89</f>
        <v>26309.0556</v>
      </c>
      <c r="Z97" s="61">
        <f>[5]คำนวณหน่วย!AZ89</f>
        <v>8043.94</v>
      </c>
      <c r="AA97" s="62">
        <f>[5]คำนวณหน่วย!BA89</f>
        <v>30164.774999999998</v>
      </c>
      <c r="AB97" s="61">
        <f>[5]คำนวณหน่วย!BD89</f>
        <v>4709.8500000000004</v>
      </c>
      <c r="AC97" s="62">
        <f>[5]คำนวณหน่วย!BE89</f>
        <v>16767.066000000003</v>
      </c>
      <c r="AD97" s="97"/>
      <c r="AE97" s="98"/>
      <c r="AF97" s="99"/>
      <c r="AG97" s="98"/>
    </row>
    <row r="98" spans="1:35" x14ac:dyDescent="0.55000000000000004">
      <c r="A98" s="67" t="s">
        <v>36</v>
      </c>
      <c r="B98" s="68"/>
      <c r="C98" s="69"/>
      <c r="D98" s="69"/>
      <c r="E98" s="70"/>
      <c r="F98" s="71">
        <f t="shared" ref="F98:AC98" si="9">SUM(F96:F97)</f>
        <v>7476.95</v>
      </c>
      <c r="G98" s="72">
        <f t="shared" si="9"/>
        <v>25872.745131200001</v>
      </c>
      <c r="H98" s="71">
        <f>SUM(H96:H97)</f>
        <v>10507.88</v>
      </c>
      <c r="I98" s="72">
        <f t="shared" si="9"/>
        <v>38242.912793599993</v>
      </c>
      <c r="J98" s="71">
        <f t="shared" si="9"/>
        <v>16440.190000000002</v>
      </c>
      <c r="K98" s="72">
        <f t="shared" si="9"/>
        <v>62469.3072608</v>
      </c>
      <c r="L98" s="71">
        <f t="shared" si="9"/>
        <v>11687.02</v>
      </c>
      <c r="M98" s="72">
        <f t="shared" si="9"/>
        <v>42308.991406400004</v>
      </c>
      <c r="N98" s="71">
        <f t="shared" si="9"/>
        <v>13049.2</v>
      </c>
      <c r="O98" s="72">
        <f t="shared" si="9"/>
        <v>48677.174976000002</v>
      </c>
      <c r="P98" s="73">
        <f t="shared" si="9"/>
        <v>11057.95</v>
      </c>
      <c r="Q98" s="72">
        <f t="shared" si="9"/>
        <v>42135.507253600001</v>
      </c>
      <c r="R98" s="71">
        <f t="shared" si="9"/>
        <v>9281.23</v>
      </c>
      <c r="S98" s="72">
        <f t="shared" si="9"/>
        <v>34896.738246399997</v>
      </c>
      <c r="T98" s="71">
        <f t="shared" si="9"/>
        <v>8478.68</v>
      </c>
      <c r="U98" s="72">
        <f t="shared" si="9"/>
        <v>31539.069854400004</v>
      </c>
      <c r="V98" s="71">
        <f t="shared" si="9"/>
        <v>8898.2999999999993</v>
      </c>
      <c r="W98" s="72">
        <f t="shared" si="9"/>
        <v>33187.069384000002</v>
      </c>
      <c r="X98" s="71">
        <f t="shared" si="9"/>
        <v>7488.68</v>
      </c>
      <c r="Y98" s="72">
        <f t="shared" si="9"/>
        <v>27483.837043200001</v>
      </c>
      <c r="Z98" s="71">
        <f t="shared" si="9"/>
        <v>8523.9399999999987</v>
      </c>
      <c r="AA98" s="72">
        <f t="shared" si="9"/>
        <v>31966.618915199997</v>
      </c>
      <c r="AB98" s="71">
        <f t="shared" si="9"/>
        <v>5029.8500000000004</v>
      </c>
      <c r="AC98" s="72">
        <f t="shared" si="9"/>
        <v>17905.338537600004</v>
      </c>
      <c r="AD98" s="46"/>
      <c r="AE98" s="47"/>
      <c r="AG98" s="47"/>
    </row>
    <row r="99" spans="1:35" x14ac:dyDescent="0.55000000000000004">
      <c r="A99" s="30" t="str">
        <f>[5]คำนวณหน่วย!$A$90</f>
        <v>คณะผลิตกรรมการเกษตร</v>
      </c>
      <c r="B99" s="74"/>
      <c r="C99" s="75"/>
      <c r="D99" s="75"/>
      <c r="E99" s="76"/>
      <c r="F99" s="77"/>
      <c r="G99" s="76"/>
      <c r="H99" s="77"/>
      <c r="I99" s="76"/>
      <c r="J99" s="77"/>
      <c r="K99" s="76"/>
      <c r="L99" s="77"/>
      <c r="M99" s="76"/>
      <c r="N99" s="77"/>
      <c r="O99" s="76"/>
      <c r="P99" s="78"/>
      <c r="Q99" s="76"/>
      <c r="R99" s="77"/>
      <c r="S99" s="76"/>
      <c r="T99" s="77"/>
      <c r="U99" s="76"/>
      <c r="V99" s="77"/>
      <c r="W99" s="76"/>
      <c r="X99" s="77"/>
      <c r="Y99" s="76"/>
      <c r="Z99" s="77"/>
      <c r="AA99" s="76"/>
      <c r="AB99" s="77"/>
      <c r="AC99" s="79"/>
      <c r="AD99" s="37">
        <f>SUM(F129+H129+J129+L129+N129+P129+R129+T129+V129+X129+Z129+AB129)</f>
        <v>666058.09</v>
      </c>
      <c r="AE99" s="38">
        <f>SUM(G129+I129+K129+M129+O129+Q129+S129+U129+W129+Y129+AA129+AC129)</f>
        <v>2463289.9564001965</v>
      </c>
      <c r="AF99" s="39">
        <f>SUM(F129+H129+J129+L129+N129+P129+R129+T129+V129)</f>
        <v>515706.58999999997</v>
      </c>
      <c r="AG99" s="38">
        <f>SUM(G129+I129+K129+M129+O129+Q129+S129+U129+W129)</f>
        <v>1911981.7925133219</v>
      </c>
      <c r="AH99" s="39">
        <f>SUM(X129+Z129+AB129)</f>
        <v>150351.5</v>
      </c>
      <c r="AI99" s="38">
        <f>SUM(Y129+AA129+AC129)</f>
        <v>551308.16388687456</v>
      </c>
    </row>
    <row r="100" spans="1:35" x14ac:dyDescent="0.55000000000000004">
      <c r="A100" s="40">
        <f>[5]คำนวณหน่วย!A91</f>
        <v>71</v>
      </c>
      <c r="B100" s="41" t="str">
        <f>[5]คำนวณหน่วย!B91</f>
        <v>อาคารรัตนโกสินทร์ 200 ปี  มิเตอร์ตัวที่ 1</v>
      </c>
      <c r="C100" s="40">
        <f>[5]คำนวณหน่วย!C91</f>
        <v>0</v>
      </c>
      <c r="D100" s="40">
        <f>[5]คำนวณหน่วย!D91</f>
        <v>80</v>
      </c>
      <c r="E100" s="42">
        <f>[5]คำนวณหน่วย!E91</f>
        <v>8752940</v>
      </c>
      <c r="F100" s="43">
        <f>[5]คำนวณหน่วย!L91</f>
        <v>240</v>
      </c>
      <c r="G100" s="44">
        <f>[5]คำนวณหน่วย!M91</f>
        <v>830.4</v>
      </c>
      <c r="H100" s="43">
        <f>[5]คำนวณหน่วย!P91</f>
        <v>640</v>
      </c>
      <c r="I100" s="44">
        <f>[5]คำนวณหน่วย!Q91</f>
        <v>2329.6</v>
      </c>
      <c r="J100" s="43">
        <f>[5]คำนวณหน่วย!T91</f>
        <v>1520</v>
      </c>
      <c r="K100" s="44">
        <f>[5]คำนวณหน่วย!U91</f>
        <v>5776</v>
      </c>
      <c r="L100" s="43">
        <f>[5]คำนวณหน่วย!X91</f>
        <v>1200</v>
      </c>
      <c r="M100" s="44">
        <f>[5]คำนวณหน่วย!Y91</f>
        <v>4344</v>
      </c>
      <c r="N100" s="43">
        <f>[5]คำนวณหน่วย!AB91</f>
        <v>2000</v>
      </c>
      <c r="O100" s="44">
        <f>[5]คำนวณหน่วย!AC91</f>
        <v>7460</v>
      </c>
      <c r="P100" s="45">
        <f>[5]คำนวณหน่วย!AF91</f>
        <v>1520</v>
      </c>
      <c r="Q100" s="44">
        <f>[5]คำนวณหน่วย!AG91</f>
        <v>5791.2</v>
      </c>
      <c r="R100" s="43">
        <f>[5]คำนวณหน่วย!AJ91</f>
        <v>1680</v>
      </c>
      <c r="S100" s="44">
        <f>[5]คำนวณหน่วย!AK91</f>
        <v>6316.7999999999993</v>
      </c>
      <c r="T100" s="43">
        <f>[5]คำนวณหน่วย!AN91</f>
        <v>1200</v>
      </c>
      <c r="U100" s="44">
        <f>[5]คำนวณหน่วย!AO91</f>
        <v>4464</v>
      </c>
      <c r="V100" s="43">
        <f>[5]คำนวณหน่วย!AR91</f>
        <v>1840</v>
      </c>
      <c r="W100" s="44">
        <f>[5]คำนวณหน่วย!AS91</f>
        <v>6863.2</v>
      </c>
      <c r="X100" s="43">
        <f>[5]คำนวณหน่วย!AV91</f>
        <v>1440</v>
      </c>
      <c r="Y100" s="44">
        <f>[5]คำนวณหน่วย!AW91</f>
        <v>5284.8</v>
      </c>
      <c r="Z100" s="43">
        <f>[5]คำนวณหน่วย!AZ91</f>
        <v>1520</v>
      </c>
      <c r="AA100" s="44">
        <f>[5]คำนวณหน่วย!BA91</f>
        <v>5700</v>
      </c>
      <c r="AB100" s="43">
        <f>[5]คำนวณหน่วย!BD91</f>
        <v>400</v>
      </c>
      <c r="AC100" s="44">
        <f>[5]คำนวณหน่วย!BE91</f>
        <v>1424</v>
      </c>
      <c r="AD100" s="46"/>
      <c r="AE100" s="47"/>
      <c r="AG100" s="47"/>
    </row>
    <row r="101" spans="1:35" x14ac:dyDescent="0.55000000000000004">
      <c r="A101" s="58">
        <f>[5]คำนวณหน่วย!A92</f>
        <v>72</v>
      </c>
      <c r="B101" s="59" t="str">
        <f>[5]คำนวณหน่วย!B92</f>
        <v>อาคารรัตนโกสินทร์ 200 ปี  มิเตอร์ตัวที่ 2</v>
      </c>
      <c r="C101" s="58">
        <f>[5]คำนวณหน่วย!C92</f>
        <v>0</v>
      </c>
      <c r="D101" s="58">
        <f>[5]คำนวณหน่วย!D92</f>
        <v>80</v>
      </c>
      <c r="E101" s="60">
        <f>[5]คำนวณหน่วย!E92</f>
        <v>8142022</v>
      </c>
      <c r="F101" s="64">
        <f>[5]คำนวณหน่วย!L92-'[6]คำนวณ (รวมแต่ละอาคาร)'!$I$233</f>
        <v>2560</v>
      </c>
      <c r="G101" s="65">
        <f>F101*'[7]2564-บิลค่าไฟฟ้า'!G$5</f>
        <v>8864.2616832000003</v>
      </c>
      <c r="H101" s="64">
        <f>[5]คำนวณหน่วย!P92-'[6]คำนวณ (รวมแต่ละอาคาร)'!$L$233</f>
        <v>3200</v>
      </c>
      <c r="I101" s="65">
        <f>H101*'[7]2564-บิลค่าไฟฟ้า'!K$5</f>
        <v>11633.573984000001</v>
      </c>
      <c r="J101" s="64">
        <f>[5]คำนวณหน่วย!T92-'[6]คำนวณ (รวมแต่ละอาคาร)'!$O$233</f>
        <v>4400</v>
      </c>
      <c r="K101" s="65">
        <f>J101*'[7]2564-บิลค่าไฟฟ้า'!O$5</f>
        <v>16712.174555999998</v>
      </c>
      <c r="L101" s="64">
        <f>[5]คำนวณหน่วย!X92-'[6]คำนวณ (รวมแต่ละอาคาร)'!$R$233</f>
        <v>3920</v>
      </c>
      <c r="M101" s="65">
        <f>L101*'[7]2564-บิลค่าไฟฟ้า'!S$5</f>
        <v>14195.787295200002</v>
      </c>
      <c r="N101" s="64">
        <f>[5]คำนวณหน่วย!AB92-'[6]คำนวณ (รวมแต่ละอาคาร)'!$U$233</f>
        <v>4880</v>
      </c>
      <c r="O101" s="65">
        <f>N101*'[7]2564-บิลค่าไฟฟ้า'!W$5</f>
        <v>18213.559876799998</v>
      </c>
      <c r="P101" s="66">
        <f>[5]คำนวณหน่วย!AF92-'[6]คำนวณ (รวมแต่ละอาคาร)'!$X$233</f>
        <v>4720</v>
      </c>
      <c r="Q101" s="65">
        <f>P101*'[7]2564-บิลค่าไฟฟ้า'!AA$5</f>
        <v>18003.081961600001</v>
      </c>
      <c r="R101" s="64">
        <f>[5]คำนวณหน่วย!AJ92-'[6]คำนวณ (รวมแต่ละอาคาร)'!$AA$233</f>
        <v>5200</v>
      </c>
      <c r="S101" s="65">
        <f>R101*'[7]2564-บิลค่าไฟฟ้า'!AE$5</f>
        <v>19548.281167999998</v>
      </c>
      <c r="T101" s="64">
        <f>[5]คำนวณหน่วย!AN92-'[6]คำนวณ (รวมแต่ละอาคาร)'!$AD$233</f>
        <v>3280</v>
      </c>
      <c r="U101" s="65">
        <f>T101*'[7]2564-บิลค่าไฟฟ้า'!AI$5</f>
        <v>12190.531738399999</v>
      </c>
      <c r="V101" s="64">
        <f>[5]คำนวณหน่วย!AR92-'[6]คำนวณ (รวมแต่ละอาคาร)'!$AG$233</f>
        <v>4880</v>
      </c>
      <c r="W101" s="65">
        <f>V101*'[7]2564-บิลค่าไฟฟ้า'!AM$5</f>
        <v>18180.503342399999</v>
      </c>
      <c r="X101" s="64">
        <f>[5]คำนวณหน่วย!AV92-'[6]คำนวณ (รวมแต่ละอาคาร)'!$AJ$233</f>
        <v>3520</v>
      </c>
      <c r="Y101" s="65">
        <f>X101*'[7]2564-บิลค่าไฟฟ้า'!AQ$5</f>
        <v>12922.595875200001</v>
      </c>
      <c r="Z101" s="64">
        <f>[5]คำนวณหน่วย!AZ92-'[6]คำนวณ (รวมแต่ละอาคาร)'!$AM$233</f>
        <v>3920</v>
      </c>
      <c r="AA101" s="65">
        <f>Z101*'[7]2564-บิลค่าไฟฟ้า'!AU$5</f>
        <v>14715.0586408</v>
      </c>
      <c r="AB101" s="64">
        <f>[5]คำนวณหน่วย!BD92-'[6]คำนวณ (รวมแต่ละอาคาร)'!$AP$233</f>
        <v>2960</v>
      </c>
      <c r="AC101" s="65">
        <f>AB101*'[7]2564-บิลค่าไฟฟ้า'!AY$5</f>
        <v>10529.020972800001</v>
      </c>
      <c r="AD101" s="46"/>
      <c r="AE101" s="47"/>
      <c r="AG101" s="47"/>
    </row>
    <row r="102" spans="1:35" x14ac:dyDescent="0.55000000000000004">
      <c r="A102" s="40">
        <f>[5]คำนวณหน่วย!A93</f>
        <v>73</v>
      </c>
      <c r="B102" s="41" t="str">
        <f>[5]คำนวณหน่วย!B93</f>
        <v>อาคารเรียนและปฏิบัติการรวมทางปฐพีวิทยาและฝึกอบรมทางดินและปุ๋ยชั้นสูง</v>
      </c>
      <c r="C102" s="40">
        <f>[5]คำนวณหน่วย!C93</f>
        <v>0</v>
      </c>
      <c r="D102" s="40">
        <f>[5]คำนวณหน่วย!D93</f>
        <v>100</v>
      </c>
      <c r="E102" s="42">
        <f>[5]คำนวณหน่วย!E93</f>
        <v>8434584</v>
      </c>
      <c r="F102" s="64">
        <f>[5]คำนวณหน่วย!L93-'[6]คำนวณ (รวมแต่ละอาคาร)'!$I$235</f>
        <v>4963.59</v>
      </c>
      <c r="G102" s="65">
        <f>F102*'[7]2564-บิลค่าไฟฟ้า'!G$5</f>
        <v>17186.937753169801</v>
      </c>
      <c r="H102" s="64">
        <f>[5]คำนวณหน่วย!P93-'[6]คำนวณ (รวมแต่ละอาคาร)'!$L$235</f>
        <v>5740.82</v>
      </c>
      <c r="I102" s="65">
        <f>H102*'[7]2564-บิลค่าไฟฟ้า'!K$5</f>
        <v>20870.704437133398</v>
      </c>
      <c r="J102" s="64">
        <f>[5]คำนวณหน่วย!T93-'[6]คำนวณ (รวมแต่ละอาคาร)'!$O$235</f>
        <v>7895.38</v>
      </c>
      <c r="K102" s="65">
        <f>J102*'[7]2564-บิลค่าไฟฟ้า'!O$5</f>
        <v>29988.401987716199</v>
      </c>
      <c r="L102" s="64">
        <f>[5]คำนวณหน่วย!X93-'[6]คำนวณ (รวมแต่ละอาคาร)'!$R$235</f>
        <v>5652.46</v>
      </c>
      <c r="M102" s="65">
        <f>L102*'[7]2564-บิลค่าไฟฟ้า'!S$5</f>
        <v>20469.673432302603</v>
      </c>
      <c r="N102" s="64">
        <f>[5]คำนวณหน่วย!AB93-'[6]คำนวณ (รวมแต่ละอาคาร)'!$U$235</f>
        <v>8373.4599999999991</v>
      </c>
      <c r="O102" s="65">
        <f>N102*'[7]2564-บิลค่าไฟฟ้า'!W$5</f>
        <v>31252.154730735594</v>
      </c>
      <c r="P102" s="66">
        <f>[5]คำนวณหน่วย!AF93-'[6]คำนวณ (รวมแต่ละอาคาร)'!$X$235</f>
        <v>7931.36</v>
      </c>
      <c r="Q102" s="65">
        <f>P102*'[7]2564-บิลค่าไฟฟ้า'!AA$5</f>
        <v>30251.8907091008</v>
      </c>
      <c r="R102" s="64">
        <f>[5]คำนวณหน่วย!AJ93-'[6]คำนวณ (รวมแต่ละอาคาร)'!$AA$235</f>
        <v>7176.72</v>
      </c>
      <c r="S102" s="65">
        <f>R102*'[7]2564-บิลค่าไฟฟ้า'!AE$5</f>
        <v>26979.334696924801</v>
      </c>
      <c r="T102" s="64">
        <f>[5]คำนวณหน่วย!AN93-'[6]คำนวณ (รวมแต่ละอาคาร)'!$AD$235</f>
        <v>8030.17</v>
      </c>
      <c r="U102" s="65">
        <f>T102*'[7]2564-บิลค่าไฟฟ้า'!AI$5</f>
        <v>29845.134832240099</v>
      </c>
      <c r="V102" s="64">
        <f>[5]คำนวณหน่วย!AR93-'[6]คำนวณ (รวมแต่ละอาคาร)'!$AG$235</f>
        <v>7068.52</v>
      </c>
      <c r="W102" s="65">
        <f>V102*'[7]2564-บิลค่าไฟฟ้า'!AM$5</f>
        <v>26333.863009389603</v>
      </c>
      <c r="X102" s="64">
        <f>[5]คำนวณหน่วย!AV93-'[6]คำนวณ (รวมแต่ละอาคาร)'!$AJ$235</f>
        <v>7470.86</v>
      </c>
      <c r="Y102" s="65">
        <f>X102*'[7]2564-บิลค่าไฟฟ้า'!AQ$5</f>
        <v>27426.961539828597</v>
      </c>
      <c r="Z102" s="64">
        <f>[5]คำนวณหน่วย!AZ93-'[6]คำนวณ (รวมแต่ละอาคาร)'!$AM$235</f>
        <v>6581.18</v>
      </c>
      <c r="AA102" s="65">
        <f>Z102*'[7]2564-บิลค่าไฟฟ้า'!AU$5</f>
        <v>24704.706537158203</v>
      </c>
      <c r="AB102" s="64">
        <f>[5]คำนวณหน่วย!BD93-'[6]คำนวณ (รวมแต่ละอาคาร)'!$AP$235</f>
        <v>4544.83</v>
      </c>
      <c r="AC102" s="65">
        <f>AB102*'[7]2564-บิลค่าไฟฟ้า'!AY$5</f>
        <v>16166.422428314401</v>
      </c>
      <c r="AD102" s="46"/>
      <c r="AE102" s="47"/>
      <c r="AG102" s="47"/>
    </row>
    <row r="103" spans="1:35" x14ac:dyDescent="0.55000000000000004">
      <c r="A103" s="40">
        <f>[5]คำนวณหน่วย!A94</f>
        <v>74</v>
      </c>
      <c r="B103" s="41" t="str">
        <f>[5]คำนวณหน่วย!B94</f>
        <v>อาคารปฏิบัติการไม้ผล</v>
      </c>
      <c r="C103" s="40">
        <f>[5]คำนวณหน่วย!C94</f>
        <v>0</v>
      </c>
      <c r="D103" s="40">
        <f>[5]คำนวณหน่วย!D94</f>
        <v>60</v>
      </c>
      <c r="E103" s="42">
        <f>[5]คำนวณหน่วย!E94</f>
        <v>8142040</v>
      </c>
      <c r="F103" s="43">
        <f>[5]คำนวณหน่วย!L94</f>
        <v>360</v>
      </c>
      <c r="G103" s="44">
        <f>[5]คำนวณหน่วย!M94</f>
        <v>1245.5999999999999</v>
      </c>
      <c r="H103" s="43">
        <f>[5]คำนวณหน่วย!P94</f>
        <v>540</v>
      </c>
      <c r="I103" s="44">
        <f>[5]คำนวณหน่วย!Q94</f>
        <v>1965.6000000000001</v>
      </c>
      <c r="J103" s="43">
        <f>[5]คำนวณหน่วย!T94</f>
        <v>1560</v>
      </c>
      <c r="K103" s="44">
        <f>[5]คำนวณหน่วย!U94</f>
        <v>5928</v>
      </c>
      <c r="L103" s="43">
        <f>[5]คำนวณหน่วย!X94</f>
        <v>1200</v>
      </c>
      <c r="M103" s="44">
        <f>[5]คำนวณหน่วย!Y94</f>
        <v>4344</v>
      </c>
      <c r="N103" s="43">
        <f>[5]คำนวณหน่วย!AB94</f>
        <v>1560</v>
      </c>
      <c r="O103" s="44">
        <f>[5]คำนวณหน่วย!AC94</f>
        <v>5818.8</v>
      </c>
      <c r="P103" s="45">
        <f>[5]คำนวณหน่วย!AF94</f>
        <v>1260</v>
      </c>
      <c r="Q103" s="44">
        <f>[5]คำนวณหน่วย!AG94</f>
        <v>4800.6000000000004</v>
      </c>
      <c r="R103" s="43">
        <f>[5]คำนวณหน่วย!AJ94</f>
        <v>1380</v>
      </c>
      <c r="S103" s="44">
        <f>[5]คำนวณหน่วย!AK94</f>
        <v>5188.7999999999993</v>
      </c>
      <c r="T103" s="43">
        <f>[5]คำนวณหน่วย!AN94</f>
        <v>1020</v>
      </c>
      <c r="U103" s="44">
        <f>[5]คำนวณหน่วย!AO94</f>
        <v>3794.4</v>
      </c>
      <c r="V103" s="43">
        <f>[5]คำนวณหน่วย!AR94</f>
        <v>840</v>
      </c>
      <c r="W103" s="44">
        <f>[5]คำนวณหน่วย!AS94</f>
        <v>3133.2</v>
      </c>
      <c r="X103" s="43">
        <f>[5]คำนวณหน่วย!AV94</f>
        <v>960</v>
      </c>
      <c r="Y103" s="44">
        <f>[5]คำนวณหน่วย!AW94</f>
        <v>3523.2</v>
      </c>
      <c r="Z103" s="43">
        <f>[5]คำนวณหน่วย!AZ94</f>
        <v>960</v>
      </c>
      <c r="AA103" s="44">
        <f>[5]คำนวณหน่วย!BA94</f>
        <v>3600</v>
      </c>
      <c r="AB103" s="43">
        <f>[5]คำนวณหน่วย!BD94</f>
        <v>840</v>
      </c>
      <c r="AC103" s="44">
        <f>[5]คำนวณหน่วย!BE94</f>
        <v>2990.4</v>
      </c>
      <c r="AD103" s="46"/>
      <c r="AE103" s="47"/>
      <c r="AG103" s="47"/>
    </row>
    <row r="104" spans="1:35" x14ac:dyDescent="0.55000000000000004">
      <c r="A104" s="40">
        <f>[5]คำนวณหน่วย!A95</f>
        <v>75</v>
      </c>
      <c r="B104" s="41" t="str">
        <f>[5]คำนวณหน่วย!B95</f>
        <v>อาคารสำนักงานพืชไร่(พักอาจารย์)</v>
      </c>
      <c r="C104" s="40">
        <f>[5]คำนวณหน่วย!C95</f>
        <v>0</v>
      </c>
      <c r="D104" s="40">
        <f>[5]คำนวณหน่วย!D95</f>
        <v>1</v>
      </c>
      <c r="E104" s="42">
        <f>[5]คำนวณหน่วย!E95</f>
        <v>9860771</v>
      </c>
      <c r="F104" s="43">
        <f>[5]คำนวณหน่วย!L95</f>
        <v>489</v>
      </c>
      <c r="G104" s="44">
        <f>[5]คำนวณหน่วย!M95</f>
        <v>1691.94</v>
      </c>
      <c r="H104" s="43">
        <f>[5]คำนวณหน่วย!P95</f>
        <v>654</v>
      </c>
      <c r="I104" s="44">
        <f>[5]คำนวณหน่วย!Q95</f>
        <v>2380.56</v>
      </c>
      <c r="J104" s="43">
        <f>[5]คำนวณหน่วย!T95</f>
        <v>849</v>
      </c>
      <c r="K104" s="44">
        <f>[5]คำนวณหน่วย!U95</f>
        <v>3226.2</v>
      </c>
      <c r="L104" s="43">
        <f>[5]คำนวณหน่วย!X95</f>
        <v>820</v>
      </c>
      <c r="M104" s="44">
        <f>[5]คำนวณหน่วย!Y95</f>
        <v>2968.4</v>
      </c>
      <c r="N104" s="43">
        <f>[5]คำนวณหน่วย!AB95</f>
        <v>783</v>
      </c>
      <c r="O104" s="44">
        <f>[5]คำนวณหน่วย!AC95</f>
        <v>2920.59</v>
      </c>
      <c r="P104" s="45">
        <f>[5]คำนวณหน่วย!AF95</f>
        <v>781</v>
      </c>
      <c r="Q104" s="44">
        <f>[5]คำนวณหน่วย!AG95</f>
        <v>2975.61</v>
      </c>
      <c r="R104" s="43">
        <f>[5]คำนวณหน่วย!AJ95</f>
        <v>1032</v>
      </c>
      <c r="S104" s="44">
        <f>[5]คำนวณหน่วย!AK95</f>
        <v>3880.3199999999997</v>
      </c>
      <c r="T104" s="43">
        <f>[5]คำนวณหน่วย!AN95</f>
        <v>944</v>
      </c>
      <c r="U104" s="44">
        <f>[5]คำนวณหน่วย!AO95</f>
        <v>3511.6800000000003</v>
      </c>
      <c r="V104" s="43">
        <f>[5]คำนวณหน่วย!AR95</f>
        <v>834</v>
      </c>
      <c r="W104" s="44">
        <f>[5]คำนวณหน่วย!AS95</f>
        <v>3110.82</v>
      </c>
      <c r="X104" s="43">
        <f>[5]คำนวณหน่วย!AV95</f>
        <v>842</v>
      </c>
      <c r="Y104" s="44">
        <f>[5]คำนวณหน่วย!AW95</f>
        <v>3090.14</v>
      </c>
      <c r="Z104" s="43">
        <f>[5]คำนวณหน่วย!AZ95</f>
        <v>1016</v>
      </c>
      <c r="AA104" s="44">
        <f>[5]คำนวณหน่วย!BA95</f>
        <v>3810</v>
      </c>
      <c r="AB104" s="43">
        <f>[5]คำนวณหน่วย!BD95</f>
        <v>962</v>
      </c>
      <c r="AC104" s="44">
        <f>[5]คำนวณหน่วย!BE95</f>
        <v>3424.7200000000003</v>
      </c>
      <c r="AD104" s="46"/>
      <c r="AE104" s="47"/>
      <c r="AG104" s="47"/>
    </row>
    <row r="105" spans="1:35" x14ac:dyDescent="0.55000000000000004">
      <c r="A105" s="40">
        <f>[5]คำนวณหน่วย!A96</f>
        <v>76</v>
      </c>
      <c r="B105" s="41" t="str">
        <f>[5]คำนวณหน่วย!B96</f>
        <v>อาคารเพาะเลี้ยงเนื้อเยื่อ  ฝ่ายพัฒนาเกษตรที่สูง</v>
      </c>
      <c r="C105" s="40">
        <f>[5]คำนวณหน่วย!C96</f>
        <v>0</v>
      </c>
      <c r="D105" s="40">
        <f>[5]คำนวณหน่วย!D96</f>
        <v>1</v>
      </c>
      <c r="E105" s="42">
        <f>[5]คำนวณหน่วย!E96</f>
        <v>8385474</v>
      </c>
      <c r="F105" s="43">
        <f>[5]คำนวณหน่วย!L96</f>
        <v>1516</v>
      </c>
      <c r="G105" s="44">
        <f>[5]คำนวณหน่วย!M96</f>
        <v>5245.36</v>
      </c>
      <c r="H105" s="43">
        <f>[5]คำนวณหน่วย!P96</f>
        <v>1250</v>
      </c>
      <c r="I105" s="44">
        <f>[5]คำนวณหน่วย!Q96</f>
        <v>4550</v>
      </c>
      <c r="J105" s="43">
        <f>[5]คำนวณหน่วย!T96</f>
        <v>1805</v>
      </c>
      <c r="K105" s="44">
        <f>[5]คำนวณหน่วย!U96</f>
        <v>6859</v>
      </c>
      <c r="L105" s="43">
        <f>[5]คำนวณหน่วย!X96</f>
        <v>2236</v>
      </c>
      <c r="M105" s="44">
        <f>[5]คำนวณหน่วย!Y96</f>
        <v>8094.3200000000006</v>
      </c>
      <c r="N105" s="43">
        <f>[5]คำนวณหน่วย!AB96</f>
        <v>2063</v>
      </c>
      <c r="O105" s="44">
        <f>[5]คำนวณหน่วย!AC96</f>
        <v>7694.99</v>
      </c>
      <c r="P105" s="45">
        <f>[5]คำนวณหน่วย!AF96</f>
        <v>1267</v>
      </c>
      <c r="Q105" s="44">
        <f>[5]คำนวณหน่วย!AG96</f>
        <v>4827.2700000000004</v>
      </c>
      <c r="R105" s="43">
        <f>[5]คำนวณหน่วย!AJ96</f>
        <v>1946</v>
      </c>
      <c r="S105" s="44">
        <f>[5]คำนวณหน่วย!AK96</f>
        <v>7316.96</v>
      </c>
      <c r="T105" s="43">
        <f>[5]คำนวณหน่วย!AN96</f>
        <v>2194</v>
      </c>
      <c r="U105" s="44">
        <f>[5]คำนวณหน่วย!AO96</f>
        <v>8161.68</v>
      </c>
      <c r="V105" s="43">
        <f>[5]คำนวณหน่วย!AR96</f>
        <v>2090</v>
      </c>
      <c r="W105" s="44">
        <f>[5]คำนวณหน่วย!AS96</f>
        <v>7795.7</v>
      </c>
      <c r="X105" s="43">
        <f>[5]คำนวณหน่วย!AV96</f>
        <v>2081</v>
      </c>
      <c r="Y105" s="44">
        <f>[5]คำนวณหน่วย!AW96</f>
        <v>7637.2699999999995</v>
      </c>
      <c r="Z105" s="43">
        <f>[5]คำนวณหน่วย!AZ96</f>
        <v>1913</v>
      </c>
      <c r="AA105" s="44">
        <f>[5]คำนวณหน่วย!BA96</f>
        <v>7173.75</v>
      </c>
      <c r="AB105" s="43">
        <f>[5]คำนวณหน่วย!BD96</f>
        <v>1573</v>
      </c>
      <c r="AC105" s="44">
        <f>[5]คำนวณหน่วย!BE96</f>
        <v>5599.88</v>
      </c>
      <c r="AD105" s="46"/>
      <c r="AE105" s="47"/>
      <c r="AG105" s="47"/>
    </row>
    <row r="106" spans="1:35" x14ac:dyDescent="0.55000000000000004">
      <c r="A106" s="58">
        <f>[5]คำนวณหน่วย!A97</f>
        <v>77</v>
      </c>
      <c r="B106" s="59" t="str">
        <f>[5]คำนวณหน่วย!B97</f>
        <v xml:space="preserve">อาคารเพิ่มพูล  </v>
      </c>
      <c r="C106" s="58">
        <f>[5]คำนวณหน่วย!C97</f>
        <v>0</v>
      </c>
      <c r="D106" s="58">
        <f>[5]คำนวณหน่วย!D97</f>
        <v>200</v>
      </c>
      <c r="E106" s="60">
        <f>[5]คำนวณหน่วย!E97</f>
        <v>8783517</v>
      </c>
      <c r="F106" s="64">
        <f>[5]คำนวณหน่วย!L97-'[6]คำนวณ (รวมแต่ละอาคาร)'!$I$237</f>
        <v>13261.6</v>
      </c>
      <c r="G106" s="65">
        <f>F106*'[7]2564-บิลค่าไฟฟ้า'!G$5</f>
        <v>45919.645600752003</v>
      </c>
      <c r="H106" s="64">
        <f>[5]คำนวณหน่วย!P97-'[6]คำนวณ (รวมแต่ละอาคาร)'!$L$237</f>
        <v>16387.97</v>
      </c>
      <c r="I106" s="65">
        <f>H106*'[7]2564-บิลค่าไฟฟ้า'!K$5</f>
        <v>59578.331700803908</v>
      </c>
      <c r="J106" s="64">
        <f>[5]คำนวณหน่วย!T97-'[6]คำนวณ (รวมแต่ละอาคาร)'!$O$237</f>
        <v>27359.52</v>
      </c>
      <c r="K106" s="65">
        <f>J106*'[7]2564-บิลค่าไฟฟ้า'!O$5</f>
        <v>103917.5168200848</v>
      </c>
      <c r="L106" s="64">
        <f>[5]คำนวณหน่วย!X97-'[6]คำนวณ (รวมแต่ละอาคาร)'!$O$237</f>
        <v>19374.61</v>
      </c>
      <c r="M106" s="65">
        <f>L106*'[7]2564-บิลค่าไฟฟ้า'!S$5</f>
        <v>70162.714920269107</v>
      </c>
      <c r="N106" s="64">
        <f>[5]คำนวณหน่วย!AB97-'[6]คำนวณ (รวมแต่ละอาคาร)'!$U$237</f>
        <v>27800.07</v>
      </c>
      <c r="O106" s="65">
        <f>N106*'[7]2564-บิลค่าไฟฟ้า'!W$5</f>
        <v>103757.8359680802</v>
      </c>
      <c r="P106" s="66">
        <f>[5]คำนวณหน่วย!AF97-'[6]คำนวณ (รวมแต่ละอาคาร)'!$X$223</f>
        <v>20787.7</v>
      </c>
      <c r="Q106" s="65">
        <f>P106*'[7]2564-บิลค่าไฟฟ้า'!AA$5</f>
        <v>79288.700612956003</v>
      </c>
      <c r="R106" s="64">
        <f>[5]คำนวณหน่วย!AJ97-'[6]คำนวณ (รวมแต่ละอาคาร)'!$AA$237</f>
        <v>19193.330000000002</v>
      </c>
      <c r="S106" s="65">
        <f>R106*'[7]2564-บิลค่าไฟฟ้า'!AE$5</f>
        <v>72153.194498117198</v>
      </c>
      <c r="T106" s="64">
        <f>[5]คำนวณหน่วย!AN97-'[6]คำนวณ (รวมแต่ละอาคาร)'!$AD$237</f>
        <v>22028.44</v>
      </c>
      <c r="U106" s="65">
        <f>T106*'[7]2564-บิลค่าไฟฟ้า'!AI$5</f>
        <v>81871.462490073187</v>
      </c>
      <c r="V106" s="64">
        <f>[5]คำนวณหน่วย!AR97-'[6]คำนวณ (รวมแต่ละอาคาร)'!$AG$237</f>
        <v>20571.87</v>
      </c>
      <c r="W106" s="65">
        <f>V106*'[7]2564-บิลค่าไฟฟ้า'!AM$5</f>
        <v>76640.768707872601</v>
      </c>
      <c r="X106" s="64">
        <f>[5]คำนวณหน่วย!AV97-'[6]คำนวณ (รวมแต่ละอาคาร)'!$AJ$237</f>
        <v>20306.14</v>
      </c>
      <c r="Y106" s="65">
        <f>X106*'[7]2564-บิลค่าไฟฟ้า'!AQ$5</f>
        <v>74547.738921941404</v>
      </c>
      <c r="Z106" s="64">
        <f>[5]คำนวณหน่วย!AZ97-'[6]คำนวณ (รวมแต่ละอาคาร)'!$AM$237</f>
        <v>17894.48</v>
      </c>
      <c r="AA106" s="65">
        <f>Z106*'[7]2564-บิลค่าไฟฟ้า'!AU$5</f>
        <v>67173.041465975199</v>
      </c>
      <c r="AB106" s="64">
        <f>[5]คำนวณหน่วย!BD97-'[6]คำนวณ (รวมแต่ละอาคาร)'!$AP$237</f>
        <v>14663.01</v>
      </c>
      <c r="AC106" s="65">
        <f>AB106*'[7]2564-บิลค่าไฟฟ้า'!AY$5</f>
        <v>52157.817504856801</v>
      </c>
      <c r="AD106" s="46"/>
      <c r="AE106" s="47"/>
      <c r="AG106" s="47"/>
    </row>
    <row r="107" spans="1:35" x14ac:dyDescent="0.55000000000000004">
      <c r="A107" s="40">
        <f>[5]คำนวณหน่วย!A98</f>
        <v>78</v>
      </c>
      <c r="B107" s="41" t="str">
        <f>[5]คำนวณหน่วย!B98</f>
        <v>อาคารปฏิบัติการและคัดเมล็ดพันธุ์พืชไร่</v>
      </c>
      <c r="C107" s="40">
        <f>[5]คำนวณหน่วย!C98</f>
        <v>0</v>
      </c>
      <c r="D107" s="40">
        <f>[5]คำนวณหน่วย!D98</f>
        <v>60</v>
      </c>
      <c r="E107" s="42">
        <f>[5]คำนวณหน่วย!E98</f>
        <v>8142148</v>
      </c>
      <c r="F107" s="43">
        <f>[5]คำนวณหน่วย!L98</f>
        <v>120</v>
      </c>
      <c r="G107" s="44">
        <f>[5]คำนวณหน่วย!M98</f>
        <v>415.2</v>
      </c>
      <c r="H107" s="43">
        <f>[5]คำนวณหน่วย!P98</f>
        <v>180</v>
      </c>
      <c r="I107" s="44">
        <f>[5]คำนวณหน่วย!Q98</f>
        <v>655.20000000000005</v>
      </c>
      <c r="J107" s="43">
        <f>[5]คำนวณหน่วย!T98</f>
        <v>120</v>
      </c>
      <c r="K107" s="44">
        <f>[5]คำนวณหน่วย!U98</f>
        <v>456</v>
      </c>
      <c r="L107" s="43">
        <f>[5]คำนวณหน่วย!X98</f>
        <v>0</v>
      </c>
      <c r="M107" s="44">
        <f>[5]คำนวณหน่วย!Y98</f>
        <v>0</v>
      </c>
      <c r="N107" s="43">
        <f>[5]คำนวณหน่วย!AB98</f>
        <v>60</v>
      </c>
      <c r="O107" s="44">
        <f>[5]คำนวณหน่วย!AC98</f>
        <v>223.8</v>
      </c>
      <c r="P107" s="45">
        <f>[5]คำนวณหน่วย!AF98</f>
        <v>120</v>
      </c>
      <c r="Q107" s="44">
        <f>[5]คำนวณหน่วย!AG98</f>
        <v>457.2</v>
      </c>
      <c r="R107" s="43">
        <f>[5]คำนวณหน่วย!AJ98</f>
        <v>180</v>
      </c>
      <c r="S107" s="44">
        <f>[5]คำนวณหน่วย!AK98</f>
        <v>676.8</v>
      </c>
      <c r="T107" s="43">
        <f>[5]คำนวณหน่วย!AN98</f>
        <v>240</v>
      </c>
      <c r="U107" s="44">
        <f>[5]คำนวณหน่วย!AO98</f>
        <v>892.80000000000007</v>
      </c>
      <c r="V107" s="43">
        <f>[5]คำนวณหน่วย!AR98</f>
        <v>240</v>
      </c>
      <c r="W107" s="44">
        <f>[5]คำนวณหน่วย!AS98</f>
        <v>895.2</v>
      </c>
      <c r="X107" s="43">
        <f>[5]คำนวณหน่วย!AV98</f>
        <v>180</v>
      </c>
      <c r="Y107" s="44">
        <f>[5]คำนวณหน่วย!AW98</f>
        <v>660.6</v>
      </c>
      <c r="Z107" s="43">
        <f>[5]คำนวณหน่วย!AZ98</f>
        <v>240</v>
      </c>
      <c r="AA107" s="44">
        <f>[5]คำนวณหน่วย!BA98</f>
        <v>900</v>
      </c>
      <c r="AB107" s="43">
        <f>[5]คำนวณหน่วย!BD98</f>
        <v>240</v>
      </c>
      <c r="AC107" s="44">
        <f>[5]คำนวณหน่วย!BE98</f>
        <v>854.4</v>
      </c>
      <c r="AD107" s="46"/>
      <c r="AE107" s="47"/>
      <c r="AG107" s="47"/>
    </row>
    <row r="108" spans="1:35" x14ac:dyDescent="0.55000000000000004">
      <c r="A108" s="40">
        <f>[5]คำนวณหน่วย!A99</f>
        <v>79</v>
      </c>
      <c r="B108" s="41" t="str">
        <f>[5]คำนวณหน่วย!B99</f>
        <v>อาคารอบเมล็ดพันธุ์พืช (ไซโล)</v>
      </c>
      <c r="C108" s="40">
        <f>[5]คำนวณหน่วย!C99</f>
        <v>0</v>
      </c>
      <c r="D108" s="40">
        <f>[5]คำนวณหน่วย!D99</f>
        <v>1</v>
      </c>
      <c r="E108" s="42">
        <f>[5]คำนวณหน่วย!E99</f>
        <v>9866505</v>
      </c>
      <c r="F108" s="43">
        <f>[5]คำนวณหน่วย!L99</f>
        <v>0</v>
      </c>
      <c r="G108" s="44">
        <f>[5]คำนวณหน่วย!M99</f>
        <v>0</v>
      </c>
      <c r="H108" s="43">
        <f>[5]คำนวณหน่วย!P99</f>
        <v>0</v>
      </c>
      <c r="I108" s="44">
        <f>[5]คำนวณหน่วย!Q99</f>
        <v>0</v>
      </c>
      <c r="J108" s="43">
        <f>[5]คำนวณหน่วย!T99</f>
        <v>0</v>
      </c>
      <c r="K108" s="44">
        <f>[5]คำนวณหน่วย!U99</f>
        <v>0</v>
      </c>
      <c r="L108" s="43">
        <f>[5]คำนวณหน่วย!X99</f>
        <v>0</v>
      </c>
      <c r="M108" s="44">
        <f>[5]คำนวณหน่วย!Y99</f>
        <v>0</v>
      </c>
      <c r="N108" s="43">
        <f>[5]คำนวณหน่วย!AB99</f>
        <v>0</v>
      </c>
      <c r="O108" s="44">
        <f>[5]คำนวณหน่วย!AC99</f>
        <v>0</v>
      </c>
      <c r="P108" s="45">
        <f>[5]คำนวณหน่วย!AF99</f>
        <v>0</v>
      </c>
      <c r="Q108" s="44">
        <f>[5]คำนวณหน่วย!AG99</f>
        <v>0</v>
      </c>
      <c r="R108" s="43">
        <f>[5]คำนวณหน่วย!AJ99</f>
        <v>0</v>
      </c>
      <c r="S108" s="44">
        <f>[5]คำนวณหน่วย!AK99</f>
        <v>0</v>
      </c>
      <c r="T108" s="43">
        <f>[5]คำนวณหน่วย!AN99</f>
        <v>0</v>
      </c>
      <c r="U108" s="44">
        <f>[5]คำนวณหน่วย!AO99</f>
        <v>0</v>
      </c>
      <c r="V108" s="43">
        <f>[5]คำนวณหน่วย!AR99</f>
        <v>0</v>
      </c>
      <c r="W108" s="44">
        <f>[5]คำนวณหน่วย!AS99</f>
        <v>0</v>
      </c>
      <c r="X108" s="43">
        <f>[5]คำนวณหน่วย!AV99</f>
        <v>13</v>
      </c>
      <c r="Y108" s="44">
        <f>[5]คำนวณหน่วย!AW99</f>
        <v>47.71</v>
      </c>
      <c r="Z108" s="43">
        <f>[5]คำนวณหน่วย!AZ99</f>
        <v>0</v>
      </c>
      <c r="AA108" s="44">
        <f>[5]คำนวณหน่วย!BA99</f>
        <v>0</v>
      </c>
      <c r="AB108" s="43">
        <f>[5]คำนวณหน่วย!BD99</f>
        <v>0</v>
      </c>
      <c r="AC108" s="44">
        <f>[5]คำนวณหน่วย!BE99</f>
        <v>0</v>
      </c>
      <c r="AD108" s="46"/>
      <c r="AE108" s="47"/>
      <c r="AG108" s="47"/>
    </row>
    <row r="109" spans="1:35" x14ac:dyDescent="0.55000000000000004">
      <c r="A109" s="40">
        <f>[5]คำนวณหน่วย!A100</f>
        <v>80</v>
      </c>
      <c r="B109" s="41" t="str">
        <f>[5]คำนวณหน่วย!B100</f>
        <v>อาคารกำจร  บุญแปง</v>
      </c>
      <c r="C109" s="40">
        <f>[5]คำนวณหน่วย!C100</f>
        <v>0</v>
      </c>
      <c r="D109" s="40">
        <f>[5]คำนวณหน่วย!D100</f>
        <v>50</v>
      </c>
      <c r="E109" s="42">
        <f>[5]คำนวณหน่วย!E100</f>
        <v>8313525</v>
      </c>
      <c r="F109" s="43">
        <f>[5]คำนวณหน่วย!L100</f>
        <v>1550</v>
      </c>
      <c r="G109" s="44">
        <f>[5]คำนวณหน่วย!M100</f>
        <v>5363</v>
      </c>
      <c r="H109" s="43">
        <f>[5]คำนวณหน่วย!P100</f>
        <v>1750</v>
      </c>
      <c r="I109" s="44">
        <f>[5]คำนวณหน่วย!Q100</f>
        <v>6370</v>
      </c>
      <c r="J109" s="43">
        <f>[5]คำนวณหน่วย!T100</f>
        <v>2050</v>
      </c>
      <c r="K109" s="44">
        <f>[5]คำนวณหน่วย!U100</f>
        <v>7790</v>
      </c>
      <c r="L109" s="43">
        <f>[5]คำนวณหน่วย!X100</f>
        <v>800</v>
      </c>
      <c r="M109" s="44">
        <f>[5]คำนวณหน่วย!Y100</f>
        <v>2896</v>
      </c>
      <c r="N109" s="43">
        <f>[5]คำนวณหน่วย!AB100</f>
        <v>650</v>
      </c>
      <c r="O109" s="44">
        <f>[5]คำนวณหน่วย!AC100</f>
        <v>2424.5</v>
      </c>
      <c r="P109" s="45">
        <f>[5]คำนวณหน่วย!AF100</f>
        <v>650</v>
      </c>
      <c r="Q109" s="44">
        <f>[5]คำนวณหน่วย!AG100</f>
        <v>2476.5</v>
      </c>
      <c r="R109" s="43">
        <f>[5]คำนวณหน่วย!AJ100</f>
        <v>650</v>
      </c>
      <c r="S109" s="44">
        <f>[5]คำนวณหน่วย!AK100</f>
        <v>2444</v>
      </c>
      <c r="T109" s="43">
        <f>[5]คำนวณหน่วย!AN100</f>
        <v>600</v>
      </c>
      <c r="U109" s="44">
        <f>[5]คำนวณหน่วย!AO100</f>
        <v>2232</v>
      </c>
      <c r="V109" s="43">
        <f>[5]คำนวณหน่วย!AR100</f>
        <v>550</v>
      </c>
      <c r="W109" s="44">
        <f>[5]คำนวณหน่วย!AS100</f>
        <v>2051.5</v>
      </c>
      <c r="X109" s="43">
        <f>[5]คำนวณหน่วย!AV100</f>
        <v>500</v>
      </c>
      <c r="Y109" s="44">
        <f>[5]คำนวณหน่วย!AW100</f>
        <v>1835</v>
      </c>
      <c r="Z109" s="43">
        <f>[5]คำนวณหน่วย!AZ100</f>
        <v>600</v>
      </c>
      <c r="AA109" s="44">
        <f>[5]คำนวณหน่วย!BA100</f>
        <v>2250</v>
      </c>
      <c r="AB109" s="43">
        <f>[5]คำนวณหน่วย!BD100</f>
        <v>550</v>
      </c>
      <c r="AC109" s="44">
        <f>[5]คำนวณหน่วย!BE100</f>
        <v>1958</v>
      </c>
      <c r="AD109" s="46"/>
      <c r="AE109" s="47"/>
      <c r="AG109" s="47"/>
    </row>
    <row r="110" spans="1:35" x14ac:dyDescent="0.55000000000000004">
      <c r="A110" s="40">
        <f>[5]คำนวณหน่วย!A101</f>
        <v>81</v>
      </c>
      <c r="B110" s="41" t="str">
        <f>[5]คำนวณหน่วย!B101</f>
        <v>ฐานการเรียนรู้เห็ด</v>
      </c>
      <c r="C110" s="40">
        <f>[5]คำนวณหน่วย!C101</f>
        <v>0</v>
      </c>
      <c r="D110" s="40">
        <f>[5]คำนวณหน่วย!D101</f>
        <v>1</v>
      </c>
      <c r="E110" s="42">
        <f>[5]คำนวณหน่วย!E101</f>
        <v>8416887</v>
      </c>
      <c r="F110" s="43">
        <f>[5]คำนวณหน่วย!L101</f>
        <v>435</v>
      </c>
      <c r="G110" s="44">
        <f>[5]คำนวณหน่วย!M101</f>
        <v>1505.1</v>
      </c>
      <c r="H110" s="43">
        <f>[5]คำนวณหน่วย!P101</f>
        <v>530</v>
      </c>
      <c r="I110" s="44">
        <f>[5]คำนวณหน่วย!Q101</f>
        <v>1929.2</v>
      </c>
      <c r="J110" s="43">
        <f>[5]คำนวณหน่วย!T101</f>
        <v>692</v>
      </c>
      <c r="K110" s="44">
        <f>[5]คำนวณหน่วย!U101</f>
        <v>2629.6</v>
      </c>
      <c r="L110" s="43">
        <f>[5]คำนวณหน่วย!X101</f>
        <v>757</v>
      </c>
      <c r="M110" s="44">
        <f>[5]คำนวณหน่วย!Y101</f>
        <v>2740.34</v>
      </c>
      <c r="N110" s="43">
        <f>[5]คำนวณหน่วย!AB101</f>
        <v>790</v>
      </c>
      <c r="O110" s="44">
        <f>[5]คำนวณหน่วย!AC101</f>
        <v>2946.7</v>
      </c>
      <c r="P110" s="45">
        <f>[5]คำนวณหน่วย!AF101</f>
        <v>750</v>
      </c>
      <c r="Q110" s="44">
        <f>[5]คำนวณหน่วย!AG101</f>
        <v>2857.5</v>
      </c>
      <c r="R110" s="43">
        <f>[5]คำนวณหน่วย!AJ101</f>
        <v>550</v>
      </c>
      <c r="S110" s="44">
        <f>[5]คำนวณหน่วย!AK101</f>
        <v>2068</v>
      </c>
      <c r="T110" s="43">
        <f>[5]คำนวณหน่วย!AN101</f>
        <v>580</v>
      </c>
      <c r="U110" s="44">
        <f>[5]คำนวณหน่วย!AO101</f>
        <v>2157.6</v>
      </c>
      <c r="V110" s="43">
        <f>[5]คำนวณหน่วย!AR101</f>
        <v>476</v>
      </c>
      <c r="W110" s="44">
        <f>[5]คำนวณหน่วย!AS101</f>
        <v>1775.48</v>
      </c>
      <c r="X110" s="43">
        <f>[5]คำนวณหน่วย!AV101</f>
        <v>480</v>
      </c>
      <c r="Y110" s="44">
        <f>[5]คำนวณหน่วย!AW101</f>
        <v>1761.6</v>
      </c>
      <c r="Z110" s="43">
        <f>[5]คำนวณหน่วย!AZ101</f>
        <v>525</v>
      </c>
      <c r="AA110" s="44">
        <f>[5]คำนวณหน่วย!BA101</f>
        <v>1968.75</v>
      </c>
      <c r="AB110" s="43">
        <f>[5]คำนวณหน่วย!BD101</f>
        <v>247</v>
      </c>
      <c r="AC110" s="44">
        <f>[5]คำนวณหน่วย!BE101</f>
        <v>879.32</v>
      </c>
      <c r="AD110" s="46"/>
      <c r="AE110" s="47"/>
      <c r="AG110" s="47"/>
    </row>
    <row r="111" spans="1:35" x14ac:dyDescent="0.55000000000000004">
      <c r="A111" s="40">
        <f>[5]คำนวณหน่วย!A102</f>
        <v>82</v>
      </c>
      <c r="B111" s="41" t="str">
        <f>[5]คำนวณหน่วย!B102</f>
        <v>อาคารเนื้อเยื่อ  มิเตอร์ตัวที่ 1</v>
      </c>
      <c r="C111" s="40">
        <f>[5]คำนวณหน่วย!C102</f>
        <v>0</v>
      </c>
      <c r="D111" s="40">
        <f>[5]คำนวณหน่วย!D102</f>
        <v>80</v>
      </c>
      <c r="E111" s="42">
        <f>[5]คำนวณหน่วย!E102</f>
        <v>8488561</v>
      </c>
      <c r="F111" s="43">
        <f>[5]คำนวณหน่วย!L102</f>
        <v>2080</v>
      </c>
      <c r="G111" s="44">
        <f>[5]คำนวณหน่วย!M102</f>
        <v>7196.8</v>
      </c>
      <c r="H111" s="43">
        <f>[5]คำนวณหน่วย!P102</f>
        <v>2480</v>
      </c>
      <c r="I111" s="44">
        <f>[5]คำนวณหน่วย!Q102</f>
        <v>9027.2000000000007</v>
      </c>
      <c r="J111" s="43">
        <f>[5]คำนวณหน่วย!T102</f>
        <v>2880</v>
      </c>
      <c r="K111" s="44">
        <f>[5]คำนวณหน่วย!U102</f>
        <v>10944</v>
      </c>
      <c r="L111" s="43">
        <f>[5]คำนวณหน่วย!X102</f>
        <v>2640</v>
      </c>
      <c r="M111" s="44">
        <f>[5]คำนวณหน่วย!Y102</f>
        <v>9556.8000000000011</v>
      </c>
      <c r="N111" s="43">
        <f>[5]คำนวณหน่วย!AB102</f>
        <v>2160</v>
      </c>
      <c r="O111" s="44">
        <f>[5]คำนวณหน่วย!AC102</f>
        <v>8056.8</v>
      </c>
      <c r="P111" s="45">
        <f>[5]คำนวณหน่วย!AF102</f>
        <v>1920</v>
      </c>
      <c r="Q111" s="44">
        <f>[5]คำนวณหน่วย!AG102</f>
        <v>7315.2</v>
      </c>
      <c r="R111" s="43">
        <f>[5]คำนวณหน่วย!AJ102</f>
        <v>2240</v>
      </c>
      <c r="S111" s="44">
        <f>[5]คำนวณหน่วย!AK102</f>
        <v>8422.4</v>
      </c>
      <c r="T111" s="43">
        <f>[5]คำนวณหน่วย!AN102</f>
        <v>1760</v>
      </c>
      <c r="U111" s="44">
        <f>[5]คำนวณหน่วย!AO102</f>
        <v>6547.2000000000007</v>
      </c>
      <c r="V111" s="43">
        <f>[5]คำนวณหน่วย!AR102</f>
        <v>1600</v>
      </c>
      <c r="W111" s="44">
        <f>[5]คำนวณหน่วย!AS102</f>
        <v>5968</v>
      </c>
      <c r="X111" s="43">
        <f>[5]คำนวณหน่วย!AV102</f>
        <v>1600</v>
      </c>
      <c r="Y111" s="44">
        <f>[5]คำนวณหน่วย!AW102</f>
        <v>5872</v>
      </c>
      <c r="Z111" s="43">
        <f>[5]คำนวณหน่วย!AZ102</f>
        <v>1920</v>
      </c>
      <c r="AA111" s="44">
        <f>[5]คำนวณหน่วย!BA102</f>
        <v>7200</v>
      </c>
      <c r="AB111" s="43">
        <f>[5]คำนวณหน่วย!BD102</f>
        <v>1760</v>
      </c>
      <c r="AC111" s="44">
        <f>[5]คำนวณหน่วย!BE102</f>
        <v>6265.6</v>
      </c>
      <c r="AD111" s="46"/>
      <c r="AE111" s="47"/>
      <c r="AG111" s="47"/>
    </row>
    <row r="112" spans="1:35" x14ac:dyDescent="0.55000000000000004">
      <c r="A112" s="40">
        <f>[5]คำนวณหน่วย!A103</f>
        <v>83</v>
      </c>
      <c r="B112" s="41" t="str">
        <f>[5]คำนวณหน่วย!B103</f>
        <v>อาคารเนื้อเยื่อ  มิเตอร์ตัวที่ 2</v>
      </c>
      <c r="C112" s="40">
        <f>[5]คำนวณหน่วย!C103</f>
        <v>0</v>
      </c>
      <c r="D112" s="40">
        <f>[5]คำนวณหน่วย!D103</f>
        <v>20</v>
      </c>
      <c r="E112" s="42">
        <f>[5]คำนวณหน่วย!E103</f>
        <v>8419210</v>
      </c>
      <c r="F112" s="43">
        <f>[5]คำนวณหน่วย!L103</f>
        <v>540</v>
      </c>
      <c r="G112" s="44">
        <f>[5]คำนวณหน่วย!M103</f>
        <v>1868.4</v>
      </c>
      <c r="H112" s="43">
        <f>[5]คำนวณหน่วย!P103</f>
        <v>700</v>
      </c>
      <c r="I112" s="44">
        <f>[5]คำนวณหน่วย!Q103</f>
        <v>2548</v>
      </c>
      <c r="J112" s="43">
        <f>[5]คำนวณหน่วย!T103</f>
        <v>1380</v>
      </c>
      <c r="K112" s="44">
        <f>[5]คำนวณหน่วย!U103</f>
        <v>5244</v>
      </c>
      <c r="L112" s="43">
        <f>[5]คำนวณหน่วย!X103</f>
        <v>2440</v>
      </c>
      <c r="M112" s="44">
        <f>[5]คำนวณหน่วย!Y103</f>
        <v>8832.8000000000011</v>
      </c>
      <c r="N112" s="43">
        <f>[5]คำนวณหน่วย!AB103</f>
        <v>1520</v>
      </c>
      <c r="O112" s="44">
        <f>[5]คำนวณหน่วย!AC103</f>
        <v>5669.6</v>
      </c>
      <c r="P112" s="45">
        <f>[5]คำนวณหน่วย!AF103</f>
        <v>1000</v>
      </c>
      <c r="Q112" s="44">
        <f>[5]คำนวณหน่วย!AG103</f>
        <v>3810</v>
      </c>
      <c r="R112" s="43">
        <f>[5]คำนวณหน่วย!AJ103</f>
        <v>1260</v>
      </c>
      <c r="S112" s="44">
        <f>[5]คำนวณหน่วย!AK103</f>
        <v>4737.5999999999995</v>
      </c>
      <c r="T112" s="43">
        <f>[5]คำนวณหน่วย!AN103</f>
        <v>1060</v>
      </c>
      <c r="U112" s="44">
        <f>[5]คำนวณหน่วย!AO103</f>
        <v>3943.2000000000003</v>
      </c>
      <c r="V112" s="43">
        <f>[5]คำนวณหน่วย!AR103</f>
        <v>920</v>
      </c>
      <c r="W112" s="44">
        <f>[5]คำนวณหน่วย!AS103</f>
        <v>3431.6</v>
      </c>
      <c r="X112" s="43">
        <f>[5]คำนวณหน่วย!AV103</f>
        <v>900</v>
      </c>
      <c r="Y112" s="44">
        <f>[5]คำนวณหน่วย!AW103</f>
        <v>3303</v>
      </c>
      <c r="Z112" s="43">
        <f>[5]คำนวณหน่วย!AZ103</f>
        <v>1000</v>
      </c>
      <c r="AA112" s="44">
        <f>[5]คำนวณหน่วย!BA103</f>
        <v>3750</v>
      </c>
      <c r="AB112" s="43">
        <f>[5]คำนวณหน่วย!BD103</f>
        <v>830</v>
      </c>
      <c r="AC112" s="44">
        <f>[5]คำนวณหน่วย!BE103</f>
        <v>2954.8</v>
      </c>
      <c r="AD112" s="46"/>
      <c r="AE112" s="47"/>
      <c r="AG112" s="47"/>
    </row>
    <row r="113" spans="1:35" x14ac:dyDescent="0.55000000000000004">
      <c r="A113" s="40">
        <f>[5]คำนวณหน่วย!A104</f>
        <v>84</v>
      </c>
      <c r="B113" s="41" t="str">
        <f>[5]คำนวณหน่วย!B104</f>
        <v>อาคารปฏิบัติการพืชผัก</v>
      </c>
      <c r="C113" s="40">
        <f>[5]คำนวณหน่วย!C104</f>
        <v>0</v>
      </c>
      <c r="D113" s="40">
        <f>[5]คำนวณหน่วย!D104</f>
        <v>1</v>
      </c>
      <c r="E113" s="42">
        <f>[5]คำนวณหน่วย!E104</f>
        <v>8142069</v>
      </c>
      <c r="F113" s="43">
        <f>[5]คำนวณหน่วย!L104</f>
        <v>15</v>
      </c>
      <c r="G113" s="44">
        <f>[5]คำนวณหน่วย!M104</f>
        <v>51.9</v>
      </c>
      <c r="H113" s="43">
        <f>[5]คำนวณหน่วย!P104</f>
        <v>19</v>
      </c>
      <c r="I113" s="44">
        <f>[5]คำนวณหน่วย!Q104</f>
        <v>69.16</v>
      </c>
      <c r="J113" s="43">
        <f>[5]คำนวณหน่วย!T104</f>
        <v>30</v>
      </c>
      <c r="K113" s="44">
        <f>[5]คำนวณหน่วย!U104</f>
        <v>114</v>
      </c>
      <c r="L113" s="43">
        <f>[5]คำนวณหน่วย!X104</f>
        <v>19</v>
      </c>
      <c r="M113" s="44">
        <f>[5]คำนวณหน่วย!Y104</f>
        <v>68.78</v>
      </c>
      <c r="N113" s="43">
        <f>[5]คำนวณหน่วย!AB104</f>
        <v>17</v>
      </c>
      <c r="O113" s="44">
        <f>[5]คำนวณหน่วย!AC104</f>
        <v>63.41</v>
      </c>
      <c r="P113" s="45">
        <f>[5]คำนวณหน่วย!AF104</f>
        <v>20</v>
      </c>
      <c r="Q113" s="44">
        <f>[5]คำนวณหน่วย!AG104</f>
        <v>76.2</v>
      </c>
      <c r="R113" s="43">
        <f>[5]คำนวณหน่วย!AJ104</f>
        <v>24</v>
      </c>
      <c r="S113" s="44">
        <f>[5]คำนวณหน่วย!AK104</f>
        <v>90.24</v>
      </c>
      <c r="T113" s="43">
        <f>[5]คำนวณหน่วย!AN104</f>
        <v>22</v>
      </c>
      <c r="U113" s="44">
        <f>[5]คำนวณหน่วย!AO104</f>
        <v>81.84</v>
      </c>
      <c r="V113" s="43">
        <f>[5]คำนวณหน่วย!AR104</f>
        <v>18</v>
      </c>
      <c r="W113" s="44">
        <f>[5]คำนวณหน่วย!AS104</f>
        <v>67.14</v>
      </c>
      <c r="X113" s="43">
        <f>[5]คำนวณหน่วย!AV104</f>
        <v>15</v>
      </c>
      <c r="Y113" s="44">
        <f>[5]คำนวณหน่วย!AW104</f>
        <v>55.05</v>
      </c>
      <c r="Z113" s="43">
        <f>[5]คำนวณหน่วย!AZ104</f>
        <v>16</v>
      </c>
      <c r="AA113" s="44">
        <f>[5]คำนวณหน่วย!BA104</f>
        <v>60</v>
      </c>
      <c r="AB113" s="43">
        <f>[5]คำนวณหน่วย!BD104</f>
        <v>15</v>
      </c>
      <c r="AC113" s="44">
        <f>[5]คำนวณหน่วย!BE104</f>
        <v>53.4</v>
      </c>
      <c r="AD113" s="46"/>
      <c r="AE113" s="47"/>
      <c r="AG113" s="47"/>
    </row>
    <row r="114" spans="1:35" x14ac:dyDescent="0.55000000000000004">
      <c r="A114" s="40">
        <f>[5]คำนวณหน่วย!A105</f>
        <v>85</v>
      </c>
      <c r="B114" s="41" t="str">
        <f>[5]คำนวณหน่วย!B105</f>
        <v>อาคารจัดเก็บวัสดุพืชผัก</v>
      </c>
      <c r="C114" s="40">
        <f>[5]คำนวณหน่วย!C105</f>
        <v>0</v>
      </c>
      <c r="D114" s="40">
        <f>[5]คำนวณหน่วย!D105</f>
        <v>1</v>
      </c>
      <c r="E114" s="42">
        <f>[5]คำนวณหน่วย!E105</f>
        <v>8417059</v>
      </c>
      <c r="F114" s="43">
        <f>[5]คำนวณหน่วย!L105</f>
        <v>13</v>
      </c>
      <c r="G114" s="44">
        <f>[5]คำนวณหน่วย!M105</f>
        <v>44.98</v>
      </c>
      <c r="H114" s="43">
        <f>[5]คำนวณหน่วย!P105</f>
        <v>81</v>
      </c>
      <c r="I114" s="44">
        <f>[5]คำนวณหน่วย!Q105</f>
        <v>294.84000000000003</v>
      </c>
      <c r="J114" s="43">
        <f>[5]คำนวณหน่วย!T105</f>
        <v>139</v>
      </c>
      <c r="K114" s="44">
        <f>[5]คำนวณหน่วย!U105</f>
        <v>528.19999999999993</v>
      </c>
      <c r="L114" s="43">
        <f>[5]คำนวณหน่วย!X105</f>
        <v>20</v>
      </c>
      <c r="M114" s="44">
        <f>[5]คำนวณหน่วย!Y105</f>
        <v>72.400000000000006</v>
      </c>
      <c r="N114" s="43">
        <f>[5]คำนวณหน่วย!AB105</f>
        <v>43</v>
      </c>
      <c r="O114" s="44">
        <f>[5]คำนวณหน่วย!AC105</f>
        <v>160.38999999999999</v>
      </c>
      <c r="P114" s="45">
        <f>[5]คำนวณหน่วย!AF105</f>
        <v>24</v>
      </c>
      <c r="Q114" s="44">
        <f>[5]คำนวณหน่วย!AG105</f>
        <v>91.44</v>
      </c>
      <c r="R114" s="43">
        <f>[5]คำนวณหน่วย!AJ105</f>
        <v>83</v>
      </c>
      <c r="S114" s="44">
        <f>[5]คำนวณหน่วย!AK105</f>
        <v>312.08</v>
      </c>
      <c r="T114" s="43">
        <f>[5]คำนวณหน่วย!AN105</f>
        <v>65</v>
      </c>
      <c r="U114" s="44">
        <f>[5]คำนวณหน่วย!AO105</f>
        <v>241.8</v>
      </c>
      <c r="V114" s="43">
        <f>[5]คำนวณหน่วย!AR105</f>
        <v>100</v>
      </c>
      <c r="W114" s="44">
        <f>[5]คำนวณหน่วย!AS105</f>
        <v>373</v>
      </c>
      <c r="X114" s="43">
        <f>[5]คำนวณหน่วย!AV105</f>
        <v>99</v>
      </c>
      <c r="Y114" s="44">
        <f>[5]คำนวณหน่วย!AW105</f>
        <v>363.33</v>
      </c>
      <c r="Z114" s="43">
        <f>[5]คำนวณหน่วย!AZ105</f>
        <v>31</v>
      </c>
      <c r="AA114" s="44">
        <f>[5]คำนวณหน่วย!BA105</f>
        <v>116.25</v>
      </c>
      <c r="AB114" s="43">
        <f>[5]คำนวณหน่วย!BD105</f>
        <v>25</v>
      </c>
      <c r="AC114" s="44">
        <f>[5]คำนวณหน่วย!BE105</f>
        <v>89</v>
      </c>
      <c r="AD114" s="46"/>
      <c r="AE114" s="47"/>
      <c r="AG114" s="47"/>
    </row>
    <row r="115" spans="1:35" x14ac:dyDescent="0.55000000000000004">
      <c r="A115" s="40">
        <f>[5]คำนวณหน่วย!A106</f>
        <v>86</v>
      </c>
      <c r="B115" s="41" t="str">
        <f>[5]คำนวณหน่วย!B106</f>
        <v>อาคารสำนักงานพืชผัก</v>
      </c>
      <c r="C115" s="40">
        <f>[5]คำนวณหน่วย!C106</f>
        <v>0</v>
      </c>
      <c r="D115" s="40">
        <f>[5]คำนวณหน่วย!D106</f>
        <v>1</v>
      </c>
      <c r="E115" s="42">
        <f>[5]คำนวณหน่วย!E106</f>
        <v>13070991</v>
      </c>
      <c r="F115" s="43" t="str">
        <f>[5]คำนวณหน่วย!L106</f>
        <v>ชำรุด</v>
      </c>
      <c r="G115" s="44" t="str">
        <f>[5]คำนวณหน่วย!M106</f>
        <v>ชำรุด</v>
      </c>
      <c r="H115" s="43" t="str">
        <f>[5]คำนวณหน่วย!P106</f>
        <v>ชำรุด</v>
      </c>
      <c r="I115" s="44" t="str">
        <f>[5]คำนวณหน่วย!Q106</f>
        <v>ชำรุด</v>
      </c>
      <c r="J115" s="43" t="str">
        <f>[5]คำนวณหน่วย!T106</f>
        <v>ชำรุด</v>
      </c>
      <c r="K115" s="44" t="str">
        <f>[5]คำนวณหน่วย!U106</f>
        <v>ชำรุด</v>
      </c>
      <c r="L115" s="43" t="str">
        <f>[5]คำนวณหน่วย!X106</f>
        <v>ชำรุด</v>
      </c>
      <c r="M115" s="44" t="str">
        <f>[5]คำนวณหน่วย!Y106</f>
        <v>ชำรุด</v>
      </c>
      <c r="N115" s="43" t="str">
        <f>[5]คำนวณหน่วย!AB106</f>
        <v>ชำรุด</v>
      </c>
      <c r="O115" s="44" t="str">
        <f>[5]คำนวณหน่วย!AC106</f>
        <v>ชำรุด</v>
      </c>
      <c r="P115" s="45" t="str">
        <f>[5]คำนวณหน่วย!AF106</f>
        <v>ชำรุด</v>
      </c>
      <c r="Q115" s="44" t="str">
        <f>[5]คำนวณหน่วย!AG106</f>
        <v>ชำรุด</v>
      </c>
      <c r="R115" s="43" t="str">
        <f>[5]คำนวณหน่วย!AJ106</f>
        <v>ชำรุด</v>
      </c>
      <c r="S115" s="44" t="str">
        <f>[5]คำนวณหน่วย!AK106</f>
        <v>ชำรุด</v>
      </c>
      <c r="T115" s="43" t="str">
        <f>[5]คำนวณหน่วย!AN106</f>
        <v>ชำรุด</v>
      </c>
      <c r="U115" s="44" t="str">
        <f>[5]คำนวณหน่วย!AO106</f>
        <v>ชำรุด</v>
      </c>
      <c r="V115" s="43" t="str">
        <f>[5]คำนวณหน่วย!AR106</f>
        <v>ชำรุด</v>
      </c>
      <c r="W115" s="44" t="str">
        <f>[5]คำนวณหน่วย!AS106</f>
        <v>ชำรุด</v>
      </c>
      <c r="X115" s="43" t="str">
        <f>[5]คำนวณหน่วย!AV106</f>
        <v>ชำรุด</v>
      </c>
      <c r="Y115" s="44" t="str">
        <f>[5]คำนวณหน่วย!AW106</f>
        <v>ชำรุด</v>
      </c>
      <c r="Z115" s="43" t="str">
        <f>[5]คำนวณหน่วย!AZ106</f>
        <v>ชำรุด</v>
      </c>
      <c r="AA115" s="44" t="str">
        <f>[5]คำนวณหน่วย!BA106</f>
        <v>ชำรุด</v>
      </c>
      <c r="AB115" s="43" t="str">
        <f>[5]คำนวณหน่วย!BD106</f>
        <v>ชำรุด</v>
      </c>
      <c r="AC115" s="44" t="str">
        <f>[5]คำนวณหน่วย!BE106</f>
        <v>ชำรุด</v>
      </c>
      <c r="AD115" s="46"/>
      <c r="AE115" s="47"/>
      <c r="AG115" s="47"/>
    </row>
    <row r="116" spans="1:35" x14ac:dyDescent="0.55000000000000004">
      <c r="A116" s="40">
        <f>[5]คำนวณหน่วย!A107</f>
        <v>87</v>
      </c>
      <c r="B116" s="41" t="str">
        <f>[5]คำนวณหน่วย!B107</f>
        <v>โรงเรือนพืช-ผัก</v>
      </c>
      <c r="C116" s="40">
        <f>[5]คำนวณหน่วย!C107</f>
        <v>0</v>
      </c>
      <c r="D116" s="40">
        <f>[5]คำนวณหน่วย!D107</f>
        <v>1</v>
      </c>
      <c r="E116" s="42">
        <f>[5]คำนวณหน่วย!E107</f>
        <v>1105255</v>
      </c>
      <c r="F116" s="43">
        <f>[5]คำนวณหน่วย!L107</f>
        <v>3582</v>
      </c>
      <c r="G116" s="44">
        <f>[5]คำนวณหน่วย!M107</f>
        <v>12393.72</v>
      </c>
      <c r="H116" s="43">
        <f>[5]คำนวณหน่วย!P107</f>
        <v>3849</v>
      </c>
      <c r="I116" s="44">
        <f>[5]คำนวณหน่วย!Q107</f>
        <v>14010.36</v>
      </c>
      <c r="J116" s="43">
        <f>[5]คำนวณหน่วย!T107</f>
        <v>1198</v>
      </c>
      <c r="K116" s="44">
        <f>[5]คำนวณหน่วย!U107</f>
        <v>4552.3999999999996</v>
      </c>
      <c r="L116" s="43">
        <f>[5]คำนวณหน่วย!X107</f>
        <v>3648</v>
      </c>
      <c r="M116" s="44">
        <f>[5]คำนวณหน่วย!Y107</f>
        <v>13205.76</v>
      </c>
      <c r="N116" s="43">
        <f>[5]คำนวณหน่วย!AB107</f>
        <v>2955</v>
      </c>
      <c r="O116" s="44">
        <f>[5]คำนวณหน่วย!AC107</f>
        <v>11022.15</v>
      </c>
      <c r="P116" s="45">
        <f>[5]คำนวณหน่วย!AF107</f>
        <v>3182</v>
      </c>
      <c r="Q116" s="44">
        <f>[5]คำนวณหน่วย!AG107</f>
        <v>12123.42</v>
      </c>
      <c r="R116" s="43">
        <f>[5]คำนวณหน่วย!AJ107</f>
        <v>3809</v>
      </c>
      <c r="S116" s="44">
        <f>[5]คำนวณหน่วย!AK107</f>
        <v>14321.839999999998</v>
      </c>
      <c r="T116" s="43">
        <f>[5]คำนวณหน่วย!AN107</f>
        <v>2513</v>
      </c>
      <c r="U116" s="44">
        <f>[5]คำนวณหน่วย!AO107</f>
        <v>9348.36</v>
      </c>
      <c r="V116" s="43">
        <f>[5]คำนวณหน่วย!AR107</f>
        <v>2223</v>
      </c>
      <c r="W116" s="44">
        <f>[5]คำนวณหน่วย!AS107</f>
        <v>8291.7899999999991</v>
      </c>
      <c r="X116" s="43">
        <f>[5]คำนวณหน่วย!AV107</f>
        <v>1892</v>
      </c>
      <c r="Y116" s="44">
        <f>[5]คำนวณหน่วย!AW107</f>
        <v>6943.6399999999994</v>
      </c>
      <c r="Z116" s="43">
        <f>[5]คำนวณหน่วย!AZ107</f>
        <v>3001</v>
      </c>
      <c r="AA116" s="44">
        <f>[5]คำนวณหน่วย!BA107</f>
        <v>11253.75</v>
      </c>
      <c r="AB116" s="43">
        <f>[5]คำนวณหน่วย!BD107</f>
        <v>3630</v>
      </c>
      <c r="AC116" s="44">
        <f>[5]คำนวณหน่วย!BE107</f>
        <v>12922.800000000001</v>
      </c>
      <c r="AD116" s="46"/>
      <c r="AE116" s="47"/>
      <c r="AG116" s="47"/>
    </row>
    <row r="117" spans="1:35" x14ac:dyDescent="0.55000000000000004">
      <c r="A117" s="40">
        <f>[5]คำนวณหน่วย!A108</f>
        <v>88</v>
      </c>
      <c r="B117" s="41" t="str">
        <f>[5]คำนวณหน่วย!B108</f>
        <v>โรงเพาะพืช-ผัก</v>
      </c>
      <c r="C117" s="40">
        <f>[5]คำนวณหน่วย!C108</f>
        <v>0</v>
      </c>
      <c r="D117" s="40">
        <f>[5]คำนวณหน่วย!D108</f>
        <v>1</v>
      </c>
      <c r="E117" s="42">
        <f>[5]คำนวณหน่วย!E108</f>
        <v>8006721</v>
      </c>
      <c r="F117" s="43">
        <f>[5]คำนวณหน่วย!L108</f>
        <v>4685</v>
      </c>
      <c r="G117" s="44">
        <f>[5]คำนวณหน่วย!M108</f>
        <v>16210.1</v>
      </c>
      <c r="H117" s="43">
        <f>[5]คำนวณหน่วย!P108</f>
        <v>7016</v>
      </c>
      <c r="I117" s="44">
        <f>[5]คำนวณหน่วย!Q108</f>
        <v>25538.240000000002</v>
      </c>
      <c r="J117" s="43">
        <f>[5]คำนวณหน่วย!T108</f>
        <v>5023</v>
      </c>
      <c r="K117" s="44">
        <f>[5]คำนวณหน่วย!U108</f>
        <v>19087.399999999998</v>
      </c>
      <c r="L117" s="43">
        <f>[5]คำนวณหน่วย!X108</f>
        <v>6268</v>
      </c>
      <c r="M117" s="44">
        <f>[5]คำนวณหน่วย!Y108</f>
        <v>22690.16</v>
      </c>
      <c r="N117" s="43">
        <f>[5]คำนวณหน่วย!AB108</f>
        <v>6105</v>
      </c>
      <c r="O117" s="44">
        <f>[5]คำนวณหน่วย!AC108</f>
        <v>22771.65</v>
      </c>
      <c r="P117" s="45">
        <f>[5]คำนวณหน่วย!AF108</f>
        <v>7182</v>
      </c>
      <c r="Q117" s="44">
        <f>[5]คำนวณหน่วย!AG108</f>
        <v>27363.420000000002</v>
      </c>
      <c r="R117" s="43">
        <f>[5]คำนวณหน่วย!AJ108</f>
        <v>6381</v>
      </c>
      <c r="S117" s="44">
        <f>[5]คำนวณหน่วย!AK108</f>
        <v>23992.559999999998</v>
      </c>
      <c r="T117" s="43">
        <f>[5]คำนวณหน่วย!AN108</f>
        <v>6250</v>
      </c>
      <c r="U117" s="44">
        <f>[5]คำนวณหน่วย!AO108</f>
        <v>23250</v>
      </c>
      <c r="V117" s="43">
        <f>[5]คำนวณหน่วย!AR108</f>
        <v>4311</v>
      </c>
      <c r="W117" s="44">
        <f>[5]คำนวณหน่วย!AS108</f>
        <v>16080.03</v>
      </c>
      <c r="X117" s="43">
        <f>[5]คำนวณหน่วย!AV108</f>
        <v>5266</v>
      </c>
      <c r="Y117" s="44">
        <f>[5]คำนวณหน่วย!AW108</f>
        <v>19326.22</v>
      </c>
      <c r="Z117" s="43">
        <f>[5]คำนวณหน่วย!AZ108</f>
        <v>5613</v>
      </c>
      <c r="AA117" s="44">
        <f>[5]คำนวณหน่วย!BA108</f>
        <v>21048.75</v>
      </c>
      <c r="AB117" s="43">
        <f>[5]คำนวณหน่วย!BD108</f>
        <v>4997</v>
      </c>
      <c r="AC117" s="44">
        <f>[5]คำนวณหน่วย!BE108</f>
        <v>17789.32</v>
      </c>
      <c r="AD117" s="46"/>
      <c r="AE117" s="47"/>
      <c r="AG117" s="47"/>
    </row>
    <row r="118" spans="1:35" x14ac:dyDescent="0.55000000000000004">
      <c r="A118" s="40">
        <f>[5]คำนวณหน่วย!A109</f>
        <v>89</v>
      </c>
      <c r="B118" s="41" t="str">
        <f>[5]คำนวณหน่วย!B109</f>
        <v>ฐานการเรียนรู้การผลิตเห็ดเศรษฐกิจ</v>
      </c>
      <c r="C118" s="40">
        <f>[5]คำนวณหน่วย!C109</f>
        <v>0</v>
      </c>
      <c r="D118" s="40">
        <f>[5]คำนวณหน่วย!D109</f>
        <v>1</v>
      </c>
      <c r="E118" s="42">
        <f>[5]คำนวณหน่วย!E109</f>
        <v>0</v>
      </c>
      <c r="F118" s="43">
        <f>[5]คำนวณหน่วย!L109</f>
        <v>101</v>
      </c>
      <c r="G118" s="44">
        <f>[5]คำนวณหน่วย!M109</f>
        <v>349.46</v>
      </c>
      <c r="H118" s="43">
        <f>[5]คำนวณหน่วย!P109</f>
        <v>109</v>
      </c>
      <c r="I118" s="44">
        <f>[5]คำนวณหน่วย!Q109</f>
        <v>396.76</v>
      </c>
      <c r="J118" s="43">
        <f>[5]คำนวณหน่วย!T109</f>
        <v>165</v>
      </c>
      <c r="K118" s="44">
        <f>[5]คำนวณหน่วย!U109</f>
        <v>627</v>
      </c>
      <c r="L118" s="43">
        <f>[5]คำนวณหน่วย!X109</f>
        <v>112</v>
      </c>
      <c r="M118" s="44">
        <f>[5]คำนวณหน่วย!Y109</f>
        <v>405.44</v>
      </c>
      <c r="N118" s="43">
        <f>[5]คำนวณหน่วย!AB109</f>
        <v>114</v>
      </c>
      <c r="O118" s="44">
        <f>[5]คำนวณหน่วย!AC109</f>
        <v>425.21999999999997</v>
      </c>
      <c r="P118" s="45">
        <f>[5]คำนวณหน่วย!AF109</f>
        <v>124</v>
      </c>
      <c r="Q118" s="44">
        <f>[5]คำนวณหน่วย!AG109</f>
        <v>472.44</v>
      </c>
      <c r="R118" s="43">
        <f>[5]คำนวณหน่วย!AJ109</f>
        <v>172</v>
      </c>
      <c r="S118" s="44">
        <f>[5]คำนวณหน่วย!AK109</f>
        <v>646.71999999999991</v>
      </c>
      <c r="T118" s="43">
        <f>[5]คำนวณหน่วย!AN109</f>
        <v>124</v>
      </c>
      <c r="U118" s="44">
        <f>[5]คำนวณหน่วย!AO109</f>
        <v>461.28000000000003</v>
      </c>
      <c r="V118" s="43">
        <f>[5]คำนวณหน่วย!AR109</f>
        <v>157</v>
      </c>
      <c r="W118" s="44">
        <f>[5]คำนวณหน่วย!AS109</f>
        <v>585.61</v>
      </c>
      <c r="X118" s="43">
        <f>[5]คำนวณหน่วย!AV109</f>
        <v>166</v>
      </c>
      <c r="Y118" s="44">
        <f>[5]คำนวณหน่วย!AW109</f>
        <v>609.22</v>
      </c>
      <c r="Z118" s="43">
        <f>[5]คำนวณหน่วย!AZ109</f>
        <v>270</v>
      </c>
      <c r="AA118" s="44">
        <f>[5]คำนวณหน่วย!BA109</f>
        <v>1012.5</v>
      </c>
      <c r="AB118" s="43">
        <f>[5]คำนวณหน่วย!BD109</f>
        <v>164</v>
      </c>
      <c r="AC118" s="44">
        <f>[5]คำนวณหน่วย!BE109</f>
        <v>583.84</v>
      </c>
      <c r="AD118" s="46"/>
      <c r="AE118" s="47"/>
      <c r="AG118" s="47"/>
      <c r="AH118" s="47"/>
      <c r="AI118" s="47"/>
    </row>
    <row r="119" spans="1:35" x14ac:dyDescent="0.55000000000000004">
      <c r="A119" s="40">
        <f>[5]คำนวณหน่วย!A110</f>
        <v>90</v>
      </c>
      <c r="B119" s="41" t="str">
        <f>[5]คำนวณหน่วย!B110</f>
        <v>โรงเรือนเพาะเมล็ดพันธ์และขยายพันธุ์ไม้ดอกไม้ประดับ</v>
      </c>
      <c r="C119" s="40">
        <f>[5]คำนวณหน่วย!C110</f>
        <v>0</v>
      </c>
      <c r="D119" s="40">
        <f>[5]คำนวณหน่วย!D110</f>
        <v>1</v>
      </c>
      <c r="E119" s="42">
        <f>[5]คำนวณหน่วย!E110</f>
        <v>8385459</v>
      </c>
      <c r="F119" s="43">
        <f>[5]คำนวณหน่วย!L110</f>
        <v>302</v>
      </c>
      <c r="G119" s="44">
        <f>[5]คำนวณหน่วย!M110</f>
        <v>1044.92</v>
      </c>
      <c r="H119" s="43">
        <f>[5]คำนวณหน่วย!P110</f>
        <v>310</v>
      </c>
      <c r="I119" s="44">
        <f>[5]คำนวณหน่วย!Q110</f>
        <v>1128.4000000000001</v>
      </c>
      <c r="J119" s="43">
        <f>[5]คำนวณหน่วย!T110</f>
        <v>282</v>
      </c>
      <c r="K119" s="44">
        <f>[5]คำนวณหน่วย!U110</f>
        <v>1071.5999999999999</v>
      </c>
      <c r="L119" s="43">
        <f>[5]คำนวณหน่วย!X110</f>
        <v>235</v>
      </c>
      <c r="M119" s="44">
        <f>[5]คำนวณหน่วย!Y110</f>
        <v>850.7</v>
      </c>
      <c r="N119" s="43">
        <f>[5]คำนวณหน่วย!AB110</f>
        <v>190</v>
      </c>
      <c r="O119" s="44">
        <f>[5]คำนวณหน่วย!AC110</f>
        <v>708.7</v>
      </c>
      <c r="P119" s="45">
        <f>[5]คำนวณหน่วย!AF110</f>
        <v>150</v>
      </c>
      <c r="Q119" s="44">
        <f>[5]คำนวณหน่วย!AG110</f>
        <v>571.5</v>
      </c>
      <c r="R119" s="43">
        <f>[5]คำนวณหน่วย!AJ110</f>
        <v>171</v>
      </c>
      <c r="S119" s="44">
        <f>[5]คำนวณหน่วย!AK110</f>
        <v>642.95999999999992</v>
      </c>
      <c r="T119" s="43">
        <f>[5]คำนวณหน่วย!AN110</f>
        <v>83</v>
      </c>
      <c r="U119" s="44">
        <f>[5]คำนวณหน่วย!AO110</f>
        <v>308.76</v>
      </c>
      <c r="V119" s="43">
        <f>[5]คำนวณหน่วย!AR110</f>
        <v>92</v>
      </c>
      <c r="W119" s="44">
        <f>[5]คำนวณหน่วย!AS110</f>
        <v>343.16</v>
      </c>
      <c r="X119" s="43">
        <f>[5]คำนวณหน่วย!AV110</f>
        <v>86</v>
      </c>
      <c r="Y119" s="44">
        <f>[5]คำนวณหน่วย!AW110</f>
        <v>315.62</v>
      </c>
      <c r="Z119" s="43">
        <f>[5]คำนวณหน่วย!AZ110</f>
        <v>100</v>
      </c>
      <c r="AA119" s="44">
        <f>[5]คำนวณหน่วย!BA110</f>
        <v>375</v>
      </c>
      <c r="AB119" s="43">
        <f>[5]คำนวณหน่วย!BD110</f>
        <v>60</v>
      </c>
      <c r="AC119" s="44">
        <f>[5]คำนวณหน่วย!BE110</f>
        <v>213.6</v>
      </c>
      <c r="AD119" s="46"/>
      <c r="AE119" s="47"/>
      <c r="AG119" s="47"/>
    </row>
    <row r="120" spans="1:35" x14ac:dyDescent="0.55000000000000004">
      <c r="A120" s="40">
        <f>[5]คำนวณหน่วย!A111</f>
        <v>91</v>
      </c>
      <c r="B120" s="41" t="str">
        <f>[5]คำนวณหน่วย!B111</f>
        <v>อาคารเทคโนโลยีด้านการผลิตไม้ดอกไม้ประดับ</v>
      </c>
      <c r="C120" s="40">
        <f>[5]คำนวณหน่วย!C111</f>
        <v>0</v>
      </c>
      <c r="D120" s="40">
        <f>[5]คำนวณหน่วย!D111</f>
        <v>50</v>
      </c>
      <c r="E120" s="42">
        <f>[5]คำนวณหน่วย!E111</f>
        <v>8399218</v>
      </c>
      <c r="F120" s="43">
        <f>[5]คำนวณหน่วย!L111</f>
        <v>550</v>
      </c>
      <c r="G120" s="44">
        <f>[5]คำนวณหน่วย!M111</f>
        <v>1903</v>
      </c>
      <c r="H120" s="43">
        <f>[5]คำนวณหน่วย!P111</f>
        <v>650</v>
      </c>
      <c r="I120" s="44">
        <f>[5]คำนวณหน่วย!Q111</f>
        <v>2366</v>
      </c>
      <c r="J120" s="43">
        <f>[5]คำนวณหน่วย!T111</f>
        <v>750</v>
      </c>
      <c r="K120" s="44">
        <f>[5]คำนวณหน่วย!U111</f>
        <v>2850</v>
      </c>
      <c r="L120" s="43">
        <f>[5]คำนวณหน่วย!X111</f>
        <v>600</v>
      </c>
      <c r="M120" s="44">
        <f>[5]คำนวณหน่วย!Y111</f>
        <v>2172</v>
      </c>
      <c r="N120" s="43">
        <f>[5]คำนวณหน่วย!AB111</f>
        <v>550</v>
      </c>
      <c r="O120" s="44">
        <f>[5]คำนวณหน่วย!AC111</f>
        <v>2051.5</v>
      </c>
      <c r="P120" s="45">
        <f>[5]คำนวณหน่วย!AF111</f>
        <v>550</v>
      </c>
      <c r="Q120" s="44">
        <f>[5]คำนวณหน่วย!AG111</f>
        <v>2095.5</v>
      </c>
      <c r="R120" s="43">
        <f>[5]คำนวณหน่วย!AJ111</f>
        <v>750</v>
      </c>
      <c r="S120" s="44">
        <f>[5]คำนวณหน่วย!AK111</f>
        <v>2820</v>
      </c>
      <c r="T120" s="43">
        <f>[5]คำนวณหน่วย!AN111</f>
        <v>600</v>
      </c>
      <c r="U120" s="44">
        <f>[5]คำนวณหน่วย!AO111</f>
        <v>2232</v>
      </c>
      <c r="V120" s="43">
        <f>[5]คำนวณหน่วย!AR111</f>
        <v>600</v>
      </c>
      <c r="W120" s="44">
        <f>[5]คำนวณหน่วย!AS111</f>
        <v>2238</v>
      </c>
      <c r="X120" s="43">
        <f>[5]คำนวณหน่วย!AV111</f>
        <v>700</v>
      </c>
      <c r="Y120" s="44">
        <f>[5]คำนวณหน่วย!AW111</f>
        <v>2569</v>
      </c>
      <c r="Z120" s="43">
        <f>[5]คำนวณหน่วย!AZ111</f>
        <v>850</v>
      </c>
      <c r="AA120" s="44">
        <f>[5]คำนวณหน่วย!BA111</f>
        <v>3187.5</v>
      </c>
      <c r="AB120" s="43">
        <f>[5]คำนวณหน่วย!BD111</f>
        <v>900</v>
      </c>
      <c r="AC120" s="44">
        <f>[5]คำนวณหน่วย!BE111</f>
        <v>3204</v>
      </c>
      <c r="AD120" s="46"/>
      <c r="AE120" s="47"/>
      <c r="AG120" s="47"/>
    </row>
    <row r="121" spans="1:35" x14ac:dyDescent="0.55000000000000004">
      <c r="A121" s="40">
        <f>[5]คำนวณหน่วย!A112</f>
        <v>92</v>
      </c>
      <c r="B121" s="41" t="str">
        <f>[5]คำนวณหน่วย!B112</f>
        <v>อาคารโดมจัดแสดงกล้วยไม้และไม้ดอกไม้ประดับ</v>
      </c>
      <c r="C121" s="40">
        <f>[5]คำนวณหน่วย!C112</f>
        <v>0</v>
      </c>
      <c r="D121" s="40">
        <f>[5]คำนวณหน่วย!D112</f>
        <v>1</v>
      </c>
      <c r="E121" s="42">
        <f>[5]คำนวณหน่วย!E112</f>
        <v>8882737</v>
      </c>
      <c r="F121" s="43">
        <f>[5]คำนวณหน่วย!L112</f>
        <v>267</v>
      </c>
      <c r="G121" s="44">
        <f>[5]คำนวณหน่วย!M112</f>
        <v>923.81999999999994</v>
      </c>
      <c r="H121" s="43">
        <f>[5]คำนวณหน่วย!P112</f>
        <v>267</v>
      </c>
      <c r="I121" s="44">
        <f>[5]คำนวณหน่วย!Q112</f>
        <v>971.88</v>
      </c>
      <c r="J121" s="43">
        <f>[5]คำนวณหน่วย!T112</f>
        <v>276</v>
      </c>
      <c r="K121" s="44">
        <f>[5]คำนวณหน่วย!U112</f>
        <v>1048.8</v>
      </c>
      <c r="L121" s="43">
        <f>[5]คำนวณหน่วย!X112</f>
        <v>310</v>
      </c>
      <c r="M121" s="44">
        <f>[5]คำนวณหน่วย!Y112</f>
        <v>1122.2</v>
      </c>
      <c r="N121" s="43">
        <f>[5]คำนวณหน่วย!AB112</f>
        <v>229</v>
      </c>
      <c r="O121" s="44">
        <f>[5]คำนวณหน่วย!AC112</f>
        <v>854.17</v>
      </c>
      <c r="P121" s="45">
        <f>[5]คำนวณหน่วย!AF112</f>
        <v>260</v>
      </c>
      <c r="Q121" s="44">
        <f>[5]คำนวณหน่วย!AG112</f>
        <v>990.6</v>
      </c>
      <c r="R121" s="43">
        <f>[5]คำนวณหน่วย!AJ112</f>
        <v>196</v>
      </c>
      <c r="S121" s="44">
        <f>[5]คำนวณหน่วย!AK112</f>
        <v>736.95999999999992</v>
      </c>
      <c r="T121" s="43">
        <f>[5]คำนวณหน่วย!AN112</f>
        <v>205</v>
      </c>
      <c r="U121" s="44">
        <f>[5]คำนวณหน่วย!AO112</f>
        <v>762.6</v>
      </c>
      <c r="V121" s="43">
        <f>[5]คำนวณหน่วย!AR112</f>
        <v>192</v>
      </c>
      <c r="W121" s="44">
        <f>[5]คำนวณหน่วย!AS112</f>
        <v>716.16</v>
      </c>
      <c r="X121" s="43">
        <f>[5]คำนวณหน่วย!AV112</f>
        <v>231</v>
      </c>
      <c r="Y121" s="44">
        <f>[5]คำนวณหน่วย!AW112</f>
        <v>847.77</v>
      </c>
      <c r="Z121" s="43">
        <f>[5]คำนวณหน่วย!AZ112</f>
        <v>408</v>
      </c>
      <c r="AA121" s="44">
        <f>[5]คำนวณหน่วย!BA112</f>
        <v>1530</v>
      </c>
      <c r="AB121" s="43">
        <f>[5]คำนวณหน่วย!BD112</f>
        <v>237</v>
      </c>
      <c r="AC121" s="44">
        <f>[5]คำนวณหน่วย!BE112</f>
        <v>843.72</v>
      </c>
      <c r="AD121" s="46"/>
      <c r="AE121" s="47"/>
      <c r="AG121" s="47"/>
    </row>
    <row r="122" spans="1:35" x14ac:dyDescent="0.55000000000000004">
      <c r="A122" s="40">
        <f>[5]คำนวณหน่วย!A113</f>
        <v>93</v>
      </c>
      <c r="B122" s="41" t="str">
        <f>[5]คำนวณหน่วย!B113</f>
        <v>อาคารกล้วยไม้ไทย</v>
      </c>
      <c r="C122" s="40">
        <f>[5]คำนวณหน่วย!C113</f>
        <v>0</v>
      </c>
      <c r="D122" s="40">
        <f>[5]คำนวณหน่วย!D113</f>
        <v>100</v>
      </c>
      <c r="E122" s="42">
        <f>[5]คำนวณหน่วย!E113</f>
        <v>8882962</v>
      </c>
      <c r="F122" s="43">
        <f>[5]คำนวณหน่วย!L113</f>
        <v>2700</v>
      </c>
      <c r="G122" s="44">
        <f>[5]คำนวณหน่วย!M113</f>
        <v>9342</v>
      </c>
      <c r="H122" s="43">
        <f>[5]คำนวณหน่วย!P113</f>
        <v>3200</v>
      </c>
      <c r="I122" s="44">
        <f>[5]คำนวณหน่วย!Q113</f>
        <v>11648</v>
      </c>
      <c r="J122" s="43">
        <f>[5]คำนวณหน่วย!T113</f>
        <v>3700</v>
      </c>
      <c r="K122" s="44">
        <f>[5]คำนวณหน่วย!U113</f>
        <v>14060</v>
      </c>
      <c r="L122" s="43">
        <f>[5]คำนวณหน่วย!X113</f>
        <v>3900</v>
      </c>
      <c r="M122" s="44">
        <f>[5]คำนวณหน่วย!Y113</f>
        <v>14118</v>
      </c>
      <c r="N122" s="43">
        <f>[5]คำนวณหน่วย!AB113</f>
        <v>3600</v>
      </c>
      <c r="O122" s="44">
        <f>[5]คำนวณหน่วย!AC113</f>
        <v>13428</v>
      </c>
      <c r="P122" s="45">
        <f>[5]คำนวณหน่วย!AF113</f>
        <v>4100</v>
      </c>
      <c r="Q122" s="44">
        <f>[5]คำนวณหน่วย!AG113</f>
        <v>15621</v>
      </c>
      <c r="R122" s="43">
        <f>[5]คำนวณหน่วย!AJ113</f>
        <v>3400</v>
      </c>
      <c r="S122" s="44">
        <f>[5]คำนวณหน่วย!AK113</f>
        <v>12784</v>
      </c>
      <c r="T122" s="43">
        <f>[5]คำนวณหน่วย!AN113</f>
        <v>2600</v>
      </c>
      <c r="U122" s="44">
        <f>[5]คำนวณหน่วย!AO113</f>
        <v>9672</v>
      </c>
      <c r="V122" s="43">
        <f>[5]คำนวณหน่วย!AR113</f>
        <v>3800</v>
      </c>
      <c r="W122" s="44">
        <f>[5]คำนวณหน่วย!AS113</f>
        <v>14174</v>
      </c>
      <c r="X122" s="43">
        <f>[5]คำนวณหน่วย!AV113</f>
        <v>3100</v>
      </c>
      <c r="Y122" s="44">
        <f>[5]คำนวณหน่วย!AW113</f>
        <v>11377</v>
      </c>
      <c r="Z122" s="43">
        <f>[5]คำนวณหน่วย!AZ113</f>
        <v>3100</v>
      </c>
      <c r="AA122" s="44">
        <f>[5]คำนวณหน่วย!BA113</f>
        <v>11625</v>
      </c>
      <c r="AB122" s="43">
        <f>[5]คำนวณหน่วย!BD113</f>
        <v>2900</v>
      </c>
      <c r="AC122" s="44">
        <f>[5]คำนวณหน่วย!BE113</f>
        <v>10324</v>
      </c>
      <c r="AD122" s="46"/>
      <c r="AE122" s="47"/>
      <c r="AG122" s="47"/>
    </row>
    <row r="123" spans="1:35" x14ac:dyDescent="0.55000000000000004">
      <c r="A123" s="40">
        <f>[5]คำนวณหน่วย!A114</f>
        <v>94</v>
      </c>
      <c r="B123" s="41" t="str">
        <f>[5]คำนวณหน่วย!B114</f>
        <v>อาคารอนุบาลต้นอ่อน</v>
      </c>
      <c r="C123" s="40">
        <f>[5]คำนวณหน่วย!C114</f>
        <v>0</v>
      </c>
      <c r="D123" s="40">
        <f>[5]คำนวณหน่วย!D114</f>
        <v>1</v>
      </c>
      <c r="E123" s="42">
        <f>[5]คำนวณหน่วย!E114</f>
        <v>8882746</v>
      </c>
      <c r="F123" s="43">
        <f>[5]คำนวณหน่วย!L114</f>
        <v>861</v>
      </c>
      <c r="G123" s="44">
        <f>[5]คำนวณหน่วย!M114</f>
        <v>2979.06</v>
      </c>
      <c r="H123" s="43">
        <f>[5]คำนวณหน่วย!P114</f>
        <v>1058</v>
      </c>
      <c r="I123" s="44">
        <f>[5]คำนวณหน่วย!Q114</f>
        <v>3851.1200000000003</v>
      </c>
      <c r="J123" s="43">
        <f>[5]คำนวณหน่วย!T114</f>
        <v>1428</v>
      </c>
      <c r="K123" s="44">
        <f>[5]คำนวณหน่วย!U114</f>
        <v>5426.4</v>
      </c>
      <c r="L123" s="43">
        <f>[5]คำนวณหน่วย!X114</f>
        <v>1232</v>
      </c>
      <c r="M123" s="44">
        <f>[5]คำนวณหน่วย!Y114</f>
        <v>4459.84</v>
      </c>
      <c r="N123" s="43">
        <f>[5]คำนวณหน่วย!AB114</f>
        <v>1038</v>
      </c>
      <c r="O123" s="44">
        <f>[5]คำนวณหน่วย!AC114</f>
        <v>3871.74</v>
      </c>
      <c r="P123" s="45">
        <f>[5]คำนวณหน่วย!AF114</f>
        <v>1773</v>
      </c>
      <c r="Q123" s="44">
        <f>[5]คำนวณหน่วย!AG114</f>
        <v>6755.13</v>
      </c>
      <c r="R123" s="43">
        <f>[5]คำนวณหน่วย!AJ114</f>
        <v>1188</v>
      </c>
      <c r="S123" s="44">
        <f>[5]คำนวณหน่วย!AK114</f>
        <v>4466.88</v>
      </c>
      <c r="T123" s="43">
        <f>[5]คำนวณหน่วย!AN114</f>
        <v>951</v>
      </c>
      <c r="U123" s="44">
        <f>[5]คำนวณหน่วย!AO114</f>
        <v>3537.7200000000003</v>
      </c>
      <c r="V123" s="43">
        <f>[5]คำนวณหน่วย!AR114</f>
        <v>1426</v>
      </c>
      <c r="W123" s="44">
        <f>[5]คำนวณหน่วย!AS114</f>
        <v>5318.98</v>
      </c>
      <c r="X123" s="43">
        <f>[5]คำนวณหน่วย!AV114</f>
        <v>1123</v>
      </c>
      <c r="Y123" s="44">
        <f>[5]คำนวณหน่วย!AW114</f>
        <v>4121.41</v>
      </c>
      <c r="Z123" s="43">
        <f>[5]คำนวณหน่วย!AZ114</f>
        <v>1282</v>
      </c>
      <c r="AA123" s="44">
        <f>[5]คำนวณหน่วย!BA114</f>
        <v>4807.5</v>
      </c>
      <c r="AB123" s="43">
        <f>[5]คำนวณหน่วย!BD114</f>
        <v>932</v>
      </c>
      <c r="AC123" s="44">
        <f>[5]คำนวณหน่วย!BE114</f>
        <v>3317.92</v>
      </c>
      <c r="AD123" s="46"/>
      <c r="AE123" s="47"/>
      <c r="AG123" s="47"/>
    </row>
    <row r="124" spans="1:35" x14ac:dyDescent="0.55000000000000004">
      <c r="A124" s="40">
        <f>[5]คำนวณหน่วย!A115</f>
        <v>95</v>
      </c>
      <c r="B124" s="41" t="str">
        <f>[5]คำนวณหน่วย!B115</f>
        <v>อาคารชั้นเรียนการจัดและแต่งดอกไม้</v>
      </c>
      <c r="C124" s="40">
        <f>[5]คำนวณหน่วย!C115</f>
        <v>0</v>
      </c>
      <c r="D124" s="40">
        <f>[5]คำนวณหน่วย!D115</f>
        <v>1</v>
      </c>
      <c r="E124" s="42">
        <f>[5]คำนวณหน่วย!E115</f>
        <v>8320209</v>
      </c>
      <c r="F124" s="43">
        <f>[5]คำนวณหน่วย!L115</f>
        <v>131</v>
      </c>
      <c r="G124" s="44">
        <f>[5]คำนวณหน่วย!M115</f>
        <v>453.26</v>
      </c>
      <c r="H124" s="43">
        <f>[5]คำนวณหน่วย!P115</f>
        <v>140</v>
      </c>
      <c r="I124" s="44">
        <f>[5]คำนวณหน่วย!Q115</f>
        <v>509.6</v>
      </c>
      <c r="J124" s="43">
        <f>[5]คำนวณหน่วย!T115</f>
        <v>153</v>
      </c>
      <c r="K124" s="44">
        <f>[5]คำนวณหน่วย!U115</f>
        <v>581.4</v>
      </c>
      <c r="L124" s="43">
        <f>[5]คำนวณหน่วย!X115</f>
        <v>176</v>
      </c>
      <c r="M124" s="44">
        <f>[5]คำนวณหน่วย!Y115</f>
        <v>637.12</v>
      </c>
      <c r="N124" s="43">
        <f>[5]คำนวณหน่วย!AB115</f>
        <v>186</v>
      </c>
      <c r="O124" s="44">
        <f>[5]คำนวณหน่วย!AC115</f>
        <v>693.78</v>
      </c>
      <c r="P124" s="45">
        <f>[5]คำนวณหน่วย!AF115</f>
        <v>219</v>
      </c>
      <c r="Q124" s="44">
        <f>[5]คำนวณหน่วย!AG115</f>
        <v>834.39</v>
      </c>
      <c r="R124" s="43">
        <f>[5]คำนวณหน่วย!AJ115</f>
        <v>236</v>
      </c>
      <c r="S124" s="44">
        <f>[5]คำนวณหน่วย!AK115</f>
        <v>887.3599999999999</v>
      </c>
      <c r="T124" s="43">
        <f>[5]คำนวณหน่วย!AN115</f>
        <v>168</v>
      </c>
      <c r="U124" s="44">
        <f>[5]คำนวณหน่วย!AO115</f>
        <v>624.96</v>
      </c>
      <c r="V124" s="43">
        <f>[5]คำนวณหน่วย!AR115</f>
        <v>248</v>
      </c>
      <c r="W124" s="44">
        <f>[5]คำนวณหน่วย!AS115</f>
        <v>925.04</v>
      </c>
      <c r="X124" s="43">
        <f>[5]คำนวณหน่วย!AV115</f>
        <v>200</v>
      </c>
      <c r="Y124" s="44">
        <f>[5]คำนวณหน่วย!AW115</f>
        <v>734</v>
      </c>
      <c r="Z124" s="43">
        <f>[5]คำนวณหน่วย!AZ115</f>
        <v>230</v>
      </c>
      <c r="AA124" s="44">
        <f>[5]คำนวณหน่วย!BA115</f>
        <v>862.5</v>
      </c>
      <c r="AB124" s="43">
        <f>[5]คำนวณหน่วย!BD115</f>
        <v>144</v>
      </c>
      <c r="AC124" s="44">
        <f>[5]คำนวณหน่วย!BE115</f>
        <v>512.64</v>
      </c>
      <c r="AD124" s="46"/>
      <c r="AE124" s="47"/>
      <c r="AG124" s="47"/>
    </row>
    <row r="125" spans="1:35" x14ac:dyDescent="0.55000000000000004">
      <c r="A125" s="40">
        <f>[5]คำนวณหน่วย!A116</f>
        <v>96</v>
      </c>
      <c r="B125" s="41" t="str">
        <f>[5]คำนวณหน่วย!B116</f>
        <v>อาคารเลี้ยงไส้เดือนดิน</v>
      </c>
      <c r="C125" s="40">
        <f>[5]คำนวณหน่วย!C116</f>
        <v>0</v>
      </c>
      <c r="D125" s="40">
        <f>[5]คำนวณหน่วย!D116</f>
        <v>1</v>
      </c>
      <c r="E125" s="42">
        <f>[5]คำนวณหน่วย!E116</f>
        <v>80545</v>
      </c>
      <c r="F125" s="43">
        <f>[5]คำนวณหน่วย!L116</f>
        <v>0</v>
      </c>
      <c r="G125" s="44">
        <f>[5]คำนวณหน่วย!M116</f>
        <v>0</v>
      </c>
      <c r="H125" s="43">
        <f>[5]คำนวณหน่วย!P116</f>
        <v>3</v>
      </c>
      <c r="I125" s="44">
        <f>[5]คำนวณหน่วย!Q116</f>
        <v>10.92</v>
      </c>
      <c r="J125" s="43">
        <f>[5]คำนวณหน่วย!T116</f>
        <v>1</v>
      </c>
      <c r="K125" s="44">
        <f>[5]คำนวณหน่วย!U116</f>
        <v>3.8</v>
      </c>
      <c r="L125" s="43" t="str">
        <f>[5]คำนวณหน่วย!X116</f>
        <v>รื้อถอน</v>
      </c>
      <c r="M125" s="44" t="str">
        <f>[5]คำนวณหน่วย!Y116</f>
        <v>รื้อถอน</v>
      </c>
      <c r="N125" s="43" t="s">
        <v>37</v>
      </c>
      <c r="O125" s="44" t="s">
        <v>37</v>
      </c>
      <c r="P125" s="45" t="str">
        <f>[5]คำนวณหน่วย!AF116</f>
        <v>รื้อถอน</v>
      </c>
      <c r="Q125" s="44" t="str">
        <f>[5]คำนวณหน่วย!AG116</f>
        <v>รื้อถอน</v>
      </c>
      <c r="R125" s="43" t="str">
        <f>[5]คำนวณหน่วย!AJ116</f>
        <v>รื้อถอน</v>
      </c>
      <c r="S125" s="44" t="str">
        <f>[5]คำนวณหน่วย!AK116</f>
        <v>รื้อถอน</v>
      </c>
      <c r="T125" s="43" t="str">
        <f>[5]คำนวณหน่วย!AN116</f>
        <v>รื้อถอน</v>
      </c>
      <c r="U125" s="44" t="str">
        <f>[5]คำนวณหน่วย!AO116</f>
        <v>รื้อถอน</v>
      </c>
      <c r="V125" s="43" t="str">
        <f>[5]คำนวณหน่วย!AR116</f>
        <v>รื้อถอน</v>
      </c>
      <c r="W125" s="44" t="str">
        <f>[5]คำนวณหน่วย!AS116</f>
        <v>รื้อถอน</v>
      </c>
      <c r="X125" s="43" t="str">
        <f>[5]คำนวณหน่วย!AV116</f>
        <v>รื้อถอน</v>
      </c>
      <c r="Y125" s="44" t="str">
        <f>[5]คำนวณหน่วย!AW116</f>
        <v>รื้อถอน</v>
      </c>
      <c r="Z125" s="43" t="str">
        <f>[5]คำนวณหน่วย!AZ116</f>
        <v>รื้อถอน</v>
      </c>
      <c r="AA125" s="44" t="str">
        <f>[5]คำนวณหน่วย!BA116</f>
        <v>รื้อถอน</v>
      </c>
      <c r="AB125" s="43" t="s">
        <v>37</v>
      </c>
      <c r="AC125" s="44" t="s">
        <v>37</v>
      </c>
      <c r="AD125" s="46"/>
      <c r="AE125" s="47"/>
      <c r="AG125" s="47"/>
    </row>
    <row r="126" spans="1:35" x14ac:dyDescent="0.55000000000000004">
      <c r="A126" s="40">
        <f>[5]คำนวณหน่วย!A117</f>
        <v>97</v>
      </c>
      <c r="B126" s="41" t="str">
        <f>[5]คำนวณหน่วย!B117</f>
        <v>อาคารหม่อนไหม 1  มิเตอร์ตัวที่ 1</v>
      </c>
      <c r="C126" s="40">
        <f>[5]คำนวณหน่วย!C117</f>
        <v>0</v>
      </c>
      <c r="D126" s="40">
        <f>[5]คำนวณหน่วย!D117</f>
        <v>1</v>
      </c>
      <c r="E126" s="42">
        <f>[5]คำนวณหน่วย!E117</f>
        <v>8304740</v>
      </c>
      <c r="F126" s="43">
        <f>[5]คำนวณหน่วย!L117</f>
        <v>72</v>
      </c>
      <c r="G126" s="44">
        <f>[5]คำนวณหน่วย!M117</f>
        <v>249.12</v>
      </c>
      <c r="H126" s="43">
        <f>[5]คำนวณหน่วย!P117</f>
        <v>49</v>
      </c>
      <c r="I126" s="44">
        <f>[5]คำนวณหน่วย!Q117</f>
        <v>178.36</v>
      </c>
      <c r="J126" s="43">
        <f>[5]คำนวณหน่วย!T117</f>
        <v>66</v>
      </c>
      <c r="K126" s="44">
        <f>[5]คำนวณหน่วย!U117</f>
        <v>250.79999999999998</v>
      </c>
      <c r="L126" s="43">
        <f>[5]คำนวณหน่วย!X117</f>
        <v>79</v>
      </c>
      <c r="M126" s="44">
        <f>[5]คำนวณหน่วย!Y117</f>
        <v>285.98</v>
      </c>
      <c r="N126" s="43">
        <f>[5]คำนวณหน่วย!AB117</f>
        <v>62</v>
      </c>
      <c r="O126" s="44">
        <f>[5]คำนวณหน่วย!AC117</f>
        <v>231.26</v>
      </c>
      <c r="P126" s="45">
        <f>[5]คำนวณหน่วย!AF117</f>
        <v>53</v>
      </c>
      <c r="Q126" s="44">
        <f>[5]คำนวณหน่วย!AG117</f>
        <v>201.93</v>
      </c>
      <c r="R126" s="43">
        <f>[5]คำนวณหน่วย!AJ117</f>
        <v>77</v>
      </c>
      <c r="S126" s="44">
        <f>[5]คำนวณหน่วย!AK117</f>
        <v>289.52</v>
      </c>
      <c r="T126" s="43">
        <f>[5]คำนวณหน่วย!AN117</f>
        <v>97</v>
      </c>
      <c r="U126" s="44">
        <f>[5]คำนวณหน่วย!AO117</f>
        <v>360.84000000000003</v>
      </c>
      <c r="V126" s="43">
        <f>[5]คำนวณหน่วย!AR117</f>
        <v>62</v>
      </c>
      <c r="W126" s="44">
        <f>[5]คำนวณหน่วย!AS117</f>
        <v>231.26</v>
      </c>
      <c r="X126" s="43">
        <f>[5]คำนวณหน่วย!AV117</f>
        <v>65</v>
      </c>
      <c r="Y126" s="44">
        <f>[5]คำนวณหน่วย!AW117</f>
        <v>238.54999999999998</v>
      </c>
      <c r="Z126" s="43">
        <f>[5]คำนวณหน่วย!AZ117</f>
        <v>67</v>
      </c>
      <c r="AA126" s="44">
        <f>[5]คำนวณหน่วย!BA117</f>
        <v>251.25</v>
      </c>
      <c r="AB126" s="43">
        <f>[5]คำนวณหน่วย!BD117</f>
        <v>75</v>
      </c>
      <c r="AC126" s="44">
        <f>[5]คำนวณหน่วย!BE117</f>
        <v>267</v>
      </c>
      <c r="AD126" s="46"/>
      <c r="AE126" s="47"/>
      <c r="AG126" s="47"/>
    </row>
    <row r="127" spans="1:35" x14ac:dyDescent="0.55000000000000004">
      <c r="A127" s="40">
        <f>[5]คำนวณหน่วย!A118</f>
        <v>98</v>
      </c>
      <c r="B127" s="41" t="str">
        <f>[5]คำนวณหน่วย!B118</f>
        <v>อาคารหม่อนไหม 1  มิเตอร์ตัวที่ 2</v>
      </c>
      <c r="C127" s="40">
        <f>[5]คำนวณหน่วย!C118</f>
        <v>0</v>
      </c>
      <c r="D127" s="40">
        <f>[5]คำนวณหน่วย!D118</f>
        <v>1</v>
      </c>
      <c r="E127" s="42">
        <f>[5]คำนวณหน่วย!E118</f>
        <v>8304741</v>
      </c>
      <c r="F127" s="43">
        <f>[5]คำนวณหน่วย!L118</f>
        <v>-1</v>
      </c>
      <c r="G127" s="44">
        <f>[5]คำนวณหน่วย!M118</f>
        <v>-3.46</v>
      </c>
      <c r="H127" s="43">
        <f>[5]คำนวณหน่วย!P118</f>
        <v>0</v>
      </c>
      <c r="I127" s="44">
        <f>[5]คำนวณหน่วย!Q118</f>
        <v>0</v>
      </c>
      <c r="J127" s="43">
        <f>[5]คำนวณหน่วย!T118</f>
        <v>0</v>
      </c>
      <c r="K127" s="44">
        <f>[5]คำนวณหน่วย!U118</f>
        <v>0</v>
      </c>
      <c r="L127" s="43">
        <f>[5]คำนวณหน่วย!X118</f>
        <v>0</v>
      </c>
      <c r="M127" s="44">
        <f>[5]คำนวณหน่วย!Y118</f>
        <v>0</v>
      </c>
      <c r="N127" s="43">
        <f>[5]คำนวณหน่วย!AB118</f>
        <v>0</v>
      </c>
      <c r="O127" s="44">
        <f>[5]คำนวณหน่วย!AC118</f>
        <v>0</v>
      </c>
      <c r="P127" s="45">
        <f>[5]คำนวณหน่วย!AF118</f>
        <v>0</v>
      </c>
      <c r="Q127" s="44">
        <f>[5]คำนวณหน่วย!AG118</f>
        <v>0</v>
      </c>
      <c r="R127" s="43">
        <f>[5]คำนวณหน่วย!AJ118</f>
        <v>0</v>
      </c>
      <c r="S127" s="44">
        <f>[5]คำนวณหน่วย!AK118</f>
        <v>0</v>
      </c>
      <c r="T127" s="43">
        <f>[5]คำนวณหน่วย!AN118</f>
        <v>0</v>
      </c>
      <c r="U127" s="44">
        <f>[5]คำนวณหน่วย!AO118</f>
        <v>0</v>
      </c>
      <c r="V127" s="43">
        <f>[5]คำนวณหน่วย!AR118</f>
        <v>0</v>
      </c>
      <c r="W127" s="44">
        <f>[5]คำนวณหน่วย!AS118</f>
        <v>0</v>
      </c>
      <c r="X127" s="43">
        <f>[5]คำนวณหน่วย!AV118</f>
        <v>0</v>
      </c>
      <c r="Y127" s="44">
        <f>[5]คำนวณหน่วย!AW118</f>
        <v>0</v>
      </c>
      <c r="Z127" s="43">
        <f>[5]คำนวณหน่วย!AZ118</f>
        <v>0</v>
      </c>
      <c r="AA127" s="44">
        <f>[5]คำนวณหน่วย!BA118</f>
        <v>0</v>
      </c>
      <c r="AB127" s="43">
        <f>[5]คำนวณหน่วย!BD118</f>
        <v>0</v>
      </c>
      <c r="AC127" s="44">
        <f>[5]คำนวณหน่วย!BE118</f>
        <v>0</v>
      </c>
      <c r="AD127" s="46"/>
      <c r="AE127" s="47"/>
      <c r="AG127" s="47"/>
    </row>
    <row r="128" spans="1:35" x14ac:dyDescent="0.55000000000000004">
      <c r="A128" s="40">
        <f>[5]คำนวณหน่วย!A119</f>
        <v>99</v>
      </c>
      <c r="B128" s="41" t="str">
        <f>[5]คำนวณหน่วย!B119</f>
        <v>อาคารหม่อนไหม 1  มิเตอร์ตัวที่ 3</v>
      </c>
      <c r="C128" s="40">
        <f>[5]คำนวณหน่วย!C119</f>
        <v>0</v>
      </c>
      <c r="D128" s="40">
        <f>[5]คำนวณหน่วย!D119</f>
        <v>1</v>
      </c>
      <c r="E128" s="42">
        <f>[5]คำนวณหน่วย!E119</f>
        <v>8304742</v>
      </c>
      <c r="F128" s="43">
        <f>[5]คำนวณหน่วย!L119</f>
        <v>27</v>
      </c>
      <c r="G128" s="44">
        <f>[5]คำนวณหน่วย!M119</f>
        <v>93.42</v>
      </c>
      <c r="H128" s="43">
        <f>[5]คำนวณหน่วย!P119</f>
        <v>41</v>
      </c>
      <c r="I128" s="44">
        <f>[5]คำนวณหน่วย!Q119</f>
        <v>149.24</v>
      </c>
      <c r="J128" s="43">
        <f>[5]คำนวณหน่วย!T119</f>
        <v>102</v>
      </c>
      <c r="K128" s="44">
        <f>[5]คำนวณหน่วย!U119</f>
        <v>387.59999999999997</v>
      </c>
      <c r="L128" s="43">
        <f>[5]คำนวณหน่วย!X119</f>
        <v>231</v>
      </c>
      <c r="M128" s="44">
        <f>[5]คำนวณหน่วย!Y119</f>
        <v>836.22</v>
      </c>
      <c r="N128" s="43">
        <f>[5]คำนวณหน่วย!AB119</f>
        <v>319</v>
      </c>
      <c r="O128" s="44">
        <f>[5]คำนวณหน่วย!AC119</f>
        <v>1189.8699999999999</v>
      </c>
      <c r="P128" s="45">
        <f>[5]คำนวณหน่วย!AF119</f>
        <v>216</v>
      </c>
      <c r="Q128" s="44">
        <f>[5]คำนวณหน่วย!AG119</f>
        <v>822.96</v>
      </c>
      <c r="R128" s="43">
        <f>[5]คำนวณหน่วย!AJ119</f>
        <v>134</v>
      </c>
      <c r="S128" s="44">
        <f>[5]คำนวณหน่วย!AK119</f>
        <v>503.84</v>
      </c>
      <c r="T128" s="43">
        <f>[5]คำนวณหน่วย!AN119</f>
        <v>110</v>
      </c>
      <c r="U128" s="44">
        <f>[5]คำนวณหน่วย!AO119</f>
        <v>409.20000000000005</v>
      </c>
      <c r="V128" s="43">
        <f>[5]คำนวณหน่วย!AR119</f>
        <v>167</v>
      </c>
      <c r="W128" s="44">
        <f>[5]คำนวณหน่วย!AS119</f>
        <v>622.91</v>
      </c>
      <c r="X128" s="43">
        <f>[5]คำนวณหน่วย!AV119</f>
        <v>124</v>
      </c>
      <c r="Y128" s="44">
        <f>[5]คำนวณหน่วย!AW119</f>
        <v>455.08</v>
      </c>
      <c r="Z128" s="43">
        <f>[5]คำนวณหน่วย!AZ119</f>
        <v>127</v>
      </c>
      <c r="AA128" s="44">
        <f>[5]คำนวณหน่วย!BA119</f>
        <v>476.25</v>
      </c>
      <c r="AB128" s="43">
        <f>[5]คำนวณหน่วย!BD119</f>
        <v>158</v>
      </c>
      <c r="AC128" s="44">
        <f>[5]คำนวณหน่วย!BE119</f>
        <v>562.48</v>
      </c>
      <c r="AD128" s="46"/>
      <c r="AE128" s="47"/>
      <c r="AG128" s="47"/>
    </row>
    <row r="129" spans="1:35" x14ac:dyDescent="0.55000000000000004">
      <c r="A129" s="67" t="s">
        <v>36</v>
      </c>
      <c r="B129" s="68"/>
      <c r="C129" s="69"/>
      <c r="D129" s="69"/>
      <c r="E129" s="70"/>
      <c r="F129" s="71">
        <f t="shared" ref="F129:AC129" si="10">SUM(F100:F128)</f>
        <v>41420.19</v>
      </c>
      <c r="G129" s="72">
        <f t="shared" si="10"/>
        <v>143367.94503712183</v>
      </c>
      <c r="H129" s="71">
        <f t="shared" si="10"/>
        <v>50844.79</v>
      </c>
      <c r="I129" s="72">
        <f t="shared" si="10"/>
        <v>184960.85012193728</v>
      </c>
      <c r="J129" s="71">
        <f t="shared" si="10"/>
        <v>65823.899999999994</v>
      </c>
      <c r="K129" s="72">
        <f t="shared" si="10"/>
        <v>250060.29336380097</v>
      </c>
      <c r="L129" s="71">
        <f t="shared" si="10"/>
        <v>57870.07</v>
      </c>
      <c r="M129" s="72">
        <f t="shared" si="10"/>
        <v>209529.43564777172</v>
      </c>
      <c r="N129" s="71">
        <f t="shared" si="10"/>
        <v>68047.53</v>
      </c>
      <c r="O129" s="72">
        <f t="shared" si="10"/>
        <v>253911.1705756158</v>
      </c>
      <c r="P129" s="71">
        <f t="shared" si="10"/>
        <v>60560.06</v>
      </c>
      <c r="Q129" s="72">
        <f t="shared" si="10"/>
        <v>230874.68328365689</v>
      </c>
      <c r="R129" s="71">
        <f t="shared" si="10"/>
        <v>59109.05</v>
      </c>
      <c r="S129" s="72">
        <f t="shared" si="10"/>
        <v>222227.45036304192</v>
      </c>
      <c r="T129" s="71">
        <f t="shared" si="10"/>
        <v>56724.61</v>
      </c>
      <c r="U129" s="72">
        <f t="shared" si="10"/>
        <v>210903.0490607133</v>
      </c>
      <c r="V129" s="71">
        <f t="shared" si="10"/>
        <v>55306.39</v>
      </c>
      <c r="W129" s="72">
        <f t="shared" si="10"/>
        <v>206146.91505966228</v>
      </c>
      <c r="X129" s="71">
        <f t="shared" si="10"/>
        <v>53360</v>
      </c>
      <c r="Y129" s="72">
        <f t="shared" si="10"/>
        <v>195868.50633696993</v>
      </c>
      <c r="Z129" s="71">
        <f t="shared" si="10"/>
        <v>53184.66</v>
      </c>
      <c r="AA129" s="72">
        <f t="shared" si="10"/>
        <v>199551.55664393341</v>
      </c>
      <c r="AB129" s="71">
        <f t="shared" si="10"/>
        <v>43806.84</v>
      </c>
      <c r="AC129" s="72">
        <f t="shared" si="10"/>
        <v>155888.10090597125</v>
      </c>
      <c r="AD129" s="46"/>
      <c r="AE129" s="47"/>
      <c r="AG129" s="47"/>
    </row>
    <row r="130" spans="1:35" x14ac:dyDescent="0.55000000000000004">
      <c r="A130" s="30" t="str">
        <f>[5]คำนวณหน่วย!$A$120</f>
        <v>สำนักวิจัยและส่งเสริมการเกษตร</v>
      </c>
      <c r="B130" s="74"/>
      <c r="C130" s="75"/>
      <c r="D130" s="75"/>
      <c r="E130" s="76"/>
      <c r="F130" s="77"/>
      <c r="G130" s="76"/>
      <c r="H130" s="77"/>
      <c r="I130" s="76"/>
      <c r="J130" s="77"/>
      <c r="K130" s="76"/>
      <c r="L130" s="77"/>
      <c r="M130" s="76"/>
      <c r="N130" s="77"/>
      <c r="O130" s="76"/>
      <c r="P130" s="78"/>
      <c r="Q130" s="76"/>
      <c r="R130" s="77"/>
      <c r="S130" s="76"/>
      <c r="T130" s="77"/>
      <c r="U130" s="76"/>
      <c r="V130" s="77"/>
      <c r="W130" s="76"/>
      <c r="X130" s="77"/>
      <c r="Y130" s="76"/>
      <c r="Z130" s="77"/>
      <c r="AA130" s="76"/>
      <c r="AB130" s="77"/>
      <c r="AC130" s="79"/>
      <c r="AD130" s="37">
        <f>SUM(F137+H137+J137+L137+N137+P137+R137+T137+V137+X137+Z137+AB137)</f>
        <v>83422</v>
      </c>
      <c r="AE130" s="38">
        <f>SUM(G137+I137+K137+M137+O137+Q137+S137+U137+W137+Y137+AA137+AC137)</f>
        <v>309466.81000000006</v>
      </c>
      <c r="AF130" s="39">
        <f>SUM(F137+H137+J137+L137+N137+P137+R137+T137+V137)</f>
        <v>62080</v>
      </c>
      <c r="AG130" s="38">
        <f>SUM(G137+I137+K137+M137+O137+Q137+S137+U137+W137)</f>
        <v>231115.60000000003</v>
      </c>
      <c r="AH130" s="39">
        <f>SUM(X137+Z137+AB137)</f>
        <v>21342</v>
      </c>
      <c r="AI130" s="38">
        <f>SUM(Y137+AA137+AC137)</f>
        <v>78351.210000000006</v>
      </c>
    </row>
    <row r="131" spans="1:35" x14ac:dyDescent="0.55000000000000004">
      <c r="A131" s="40">
        <f>[5]คำนวณหน่วย!A121</f>
        <v>100</v>
      </c>
      <c r="B131" s="41" t="str">
        <f>[5]คำนวณหน่วย!B121</f>
        <v>อาคารธรรมศักดิ์มนตรี</v>
      </c>
      <c r="C131" s="40">
        <f>[5]คำนวณหน่วย!C121</f>
        <v>0</v>
      </c>
      <c r="D131" s="40">
        <f>[5]คำนวณหน่วย!D121</f>
        <v>40</v>
      </c>
      <c r="E131" s="42">
        <f>[5]คำนวณหน่วย!E121</f>
        <v>8409822</v>
      </c>
      <c r="F131" s="43">
        <f>[5]คำนวณหน่วย!L121</f>
        <v>560</v>
      </c>
      <c r="G131" s="44">
        <f>[5]คำนวณหน่วย!M121</f>
        <v>1937.6</v>
      </c>
      <c r="H131" s="43">
        <f>[5]คำนวณหน่วย!P121</f>
        <v>760</v>
      </c>
      <c r="I131" s="44">
        <f>[5]คำนวณหน่วย!Q121</f>
        <v>2766.4</v>
      </c>
      <c r="J131" s="43">
        <f>[5]คำนวณหน่วย!T121</f>
        <v>1120</v>
      </c>
      <c r="K131" s="44">
        <f>[5]คำนวณหน่วย!U121</f>
        <v>4256</v>
      </c>
      <c r="L131" s="43">
        <f>[5]คำนวณหน่วย!X121</f>
        <v>840</v>
      </c>
      <c r="M131" s="44">
        <f>[5]คำนวณหน่วย!Y121</f>
        <v>3040.8</v>
      </c>
      <c r="N131" s="43">
        <f>[5]คำนวณหน่วย!AB121</f>
        <v>1360</v>
      </c>
      <c r="O131" s="44">
        <f>[5]คำนวณหน่วย!AC121</f>
        <v>5072.8</v>
      </c>
      <c r="P131" s="45">
        <f>[5]คำนวณหน่วย!AF121</f>
        <v>1160</v>
      </c>
      <c r="Q131" s="44">
        <f>[5]คำนวณหน่วย!AG121</f>
        <v>4419.6000000000004</v>
      </c>
      <c r="R131" s="43">
        <f>[5]คำนวณหน่วย!AJ121</f>
        <v>1280</v>
      </c>
      <c r="S131" s="44">
        <f>[5]คำนวณหน่วย!AK121</f>
        <v>4812.7999999999993</v>
      </c>
      <c r="T131" s="43">
        <f>[5]คำนวณหน่วย!AN121</f>
        <v>920</v>
      </c>
      <c r="U131" s="44">
        <f>[5]คำนวณหน่วย!AO121</f>
        <v>3422.4</v>
      </c>
      <c r="V131" s="43">
        <f>[5]คำนวณหน่วย!AR121</f>
        <v>880</v>
      </c>
      <c r="W131" s="44">
        <f>[5]คำนวณหน่วย!AS121</f>
        <v>3282.4</v>
      </c>
      <c r="X131" s="43">
        <f>[5]คำนวณหน่วย!AV121</f>
        <v>200</v>
      </c>
      <c r="Y131" s="44">
        <f>[5]คำนวณหน่วย!AW121</f>
        <v>734</v>
      </c>
      <c r="Z131" s="43">
        <f>[5]คำนวณหน่วย!AZ121</f>
        <v>2640</v>
      </c>
      <c r="AA131" s="44">
        <f>[5]คำนวณหน่วย!BA121</f>
        <v>9900</v>
      </c>
      <c r="AB131" s="43">
        <f>[5]คำนวณหน่วย!BD121</f>
        <v>1200</v>
      </c>
      <c r="AC131" s="44">
        <f>[5]คำนวณหน่วย!BE121</f>
        <v>4272</v>
      </c>
      <c r="AD131" s="46"/>
      <c r="AE131" s="47"/>
      <c r="AG131" s="47"/>
    </row>
    <row r="132" spans="1:35" x14ac:dyDescent="0.55000000000000004">
      <c r="A132" s="40">
        <f>[5]คำนวณหน่วย!A122</f>
        <v>101</v>
      </c>
      <c r="B132" s="41" t="str">
        <f>[5]คำนวณหน่วย!B122</f>
        <v>อาคารมงคลชัยสิทธิ์</v>
      </c>
      <c r="C132" s="40">
        <f>[5]คำนวณหน่วย!C122</f>
        <v>0</v>
      </c>
      <c r="D132" s="40">
        <f>[5]คำนวณหน่วย!D122</f>
        <v>40</v>
      </c>
      <c r="E132" s="42">
        <f>[5]คำนวณหน่วย!E122</f>
        <v>8161523</v>
      </c>
      <c r="F132" s="43">
        <f>[5]คำนวณหน่วย!L122</f>
        <v>1440</v>
      </c>
      <c r="G132" s="44">
        <f>[5]คำนวณหน่วย!M122</f>
        <v>4982.3999999999996</v>
      </c>
      <c r="H132" s="43">
        <f>[5]คำนวณหน่วย!P122</f>
        <v>1920</v>
      </c>
      <c r="I132" s="44">
        <f>[5]คำนวณหน่วย!Q122</f>
        <v>6988.8</v>
      </c>
      <c r="J132" s="43">
        <f>[5]คำนวณหน่วย!T122</f>
        <v>2640</v>
      </c>
      <c r="K132" s="44">
        <f>[5]คำนวณหน่วย!U122</f>
        <v>10032</v>
      </c>
      <c r="L132" s="43">
        <f>[5]คำนวณหน่วย!X122</f>
        <v>0</v>
      </c>
      <c r="M132" s="44">
        <f>[5]คำนวณหน่วย!Y122</f>
        <v>0</v>
      </c>
      <c r="N132" s="43">
        <f>[5]คำนวณหน่วย!AB122</f>
        <v>5520</v>
      </c>
      <c r="O132" s="44">
        <f>[5]คำนวณหน่วย!AC122</f>
        <v>20589.599999999999</v>
      </c>
      <c r="P132" s="45">
        <f>[5]คำนวณหน่วย!AF122</f>
        <v>2440</v>
      </c>
      <c r="Q132" s="44">
        <f>[5]คำนวณหน่วย!AG122</f>
        <v>9296.4</v>
      </c>
      <c r="R132" s="43">
        <f>[5]คำนวณหน่วย!AJ122</f>
        <v>3240</v>
      </c>
      <c r="S132" s="44">
        <f>[5]คำนวณหน่วย!AK122</f>
        <v>12182.4</v>
      </c>
      <c r="T132" s="43">
        <f>[5]คำนวณหน่วย!AN122</f>
        <v>2480</v>
      </c>
      <c r="U132" s="44">
        <f>[5]คำนวณหน่วย!AO122</f>
        <v>9225.6</v>
      </c>
      <c r="V132" s="43">
        <f>[5]คำนวณหน่วย!AR122</f>
        <v>2200</v>
      </c>
      <c r="W132" s="44">
        <f>[5]คำนวณหน่วย!AS122</f>
        <v>8206</v>
      </c>
      <c r="X132" s="43">
        <f>[5]คำนวณหน่วย!AV122</f>
        <v>2520</v>
      </c>
      <c r="Y132" s="44">
        <f>[5]คำนวณหน่วย!AW122</f>
        <v>9248.4</v>
      </c>
      <c r="Z132" s="43">
        <f>[5]คำนวณหน่วย!AZ122</f>
        <v>3320</v>
      </c>
      <c r="AA132" s="44">
        <f>[5]คำนวณหน่วย!BA122</f>
        <v>12450</v>
      </c>
      <c r="AB132" s="43">
        <f>[5]คำนวณหน่วย!BD122</f>
        <v>2520</v>
      </c>
      <c r="AC132" s="44">
        <f>[5]คำนวณหน่วย!BE122</f>
        <v>8971.2000000000007</v>
      </c>
      <c r="AD132" s="46"/>
      <c r="AE132" s="47"/>
      <c r="AG132" s="47"/>
      <c r="AH132" s="47"/>
      <c r="AI132" s="47"/>
    </row>
    <row r="133" spans="1:35" x14ac:dyDescent="0.55000000000000004">
      <c r="A133" s="40">
        <f>[5]คำนวณหน่วย!A123</f>
        <v>102</v>
      </c>
      <c r="B133" s="41" t="str">
        <f>[5]คำนวณหน่วย!B123</f>
        <v>ฐานการเรียนรู้การผลิตไม้และไม้ดอกไม้ประดับครบวงจร</v>
      </c>
      <c r="C133" s="40">
        <f>[5]คำนวณหน่วย!C123</f>
        <v>0</v>
      </c>
      <c r="D133" s="40">
        <f>[5]คำนวณหน่วย!D123</f>
        <v>1</v>
      </c>
      <c r="E133" s="42">
        <f>[5]คำนวณหน่วย!E123</f>
        <v>8493542</v>
      </c>
      <c r="F133" s="43">
        <f>[5]คำนวณหน่วย!L123</f>
        <v>1133</v>
      </c>
      <c r="G133" s="44">
        <f>[5]คำนวณหน่วย!M123</f>
        <v>3920.18</v>
      </c>
      <c r="H133" s="43">
        <f>[5]คำนวณหน่วย!P123</f>
        <v>1684</v>
      </c>
      <c r="I133" s="44">
        <f>[5]คำนวณหน่วย!Q123</f>
        <v>6129.76</v>
      </c>
      <c r="J133" s="43">
        <f>[5]คำนวณหน่วย!T123</f>
        <v>2701</v>
      </c>
      <c r="K133" s="44">
        <f>[5]คำนวณหน่วย!U123</f>
        <v>10263.799999999999</v>
      </c>
      <c r="L133" s="43">
        <f>[5]คำนวณหน่วย!X123</f>
        <v>3421</v>
      </c>
      <c r="M133" s="44">
        <f>[5]คำนวณหน่วย!Y123</f>
        <v>12384.02</v>
      </c>
      <c r="N133" s="43">
        <f>[5]คำนวณหน่วย!AB123</f>
        <v>3895</v>
      </c>
      <c r="O133" s="44">
        <f>[5]คำนวณหน่วย!AC123</f>
        <v>14528.35</v>
      </c>
      <c r="P133" s="45">
        <f>[5]คำนวณหน่วย!AF123</f>
        <v>4564</v>
      </c>
      <c r="Q133" s="44">
        <f>[5]คำนวณหน่วย!AG123</f>
        <v>17388.84</v>
      </c>
      <c r="R133" s="43">
        <f>[5]คำนวณหน่วย!AJ123</f>
        <v>4366</v>
      </c>
      <c r="S133" s="44">
        <f>[5]คำนวณหน่วย!AK123</f>
        <v>16416.16</v>
      </c>
      <c r="T133" s="43">
        <f>[5]คำนวณหน่วย!AN123</f>
        <v>4150</v>
      </c>
      <c r="U133" s="44">
        <f>[5]คำนวณหน่วย!AO123</f>
        <v>15438</v>
      </c>
      <c r="V133" s="43">
        <f>[5]คำนวณหน่วย!AR123</f>
        <v>3339</v>
      </c>
      <c r="W133" s="44">
        <f>[5]คำนวณหน่วย!AS123</f>
        <v>12454.47</v>
      </c>
      <c r="X133" s="43">
        <f>[5]คำนวณหน่วย!AV123</f>
        <v>3106</v>
      </c>
      <c r="Y133" s="44">
        <f>[5]คำนวณหน่วย!AW123</f>
        <v>11399.02</v>
      </c>
      <c r="Z133" s="43">
        <f>[5]คำนวณหน่วย!AZ123</f>
        <v>2825</v>
      </c>
      <c r="AA133" s="44">
        <f>[5]คำนวณหน่วย!BA123</f>
        <v>10593.75</v>
      </c>
      <c r="AB133" s="43">
        <f>[5]คำนวณหน่วย!BD123</f>
        <v>2310</v>
      </c>
      <c r="AC133" s="44">
        <f>[5]คำนวณหน่วย!BE123</f>
        <v>8223.6</v>
      </c>
      <c r="AD133" s="46"/>
      <c r="AE133" s="47"/>
      <c r="AG133" s="47"/>
      <c r="AH133" s="47"/>
      <c r="AI133" s="47"/>
    </row>
    <row r="134" spans="1:35" x14ac:dyDescent="0.55000000000000004">
      <c r="A134" s="40">
        <f>[5]คำนวณหน่วย!A124</f>
        <v>103</v>
      </c>
      <c r="B134" s="41" t="str">
        <f>[5]คำนวณหน่วย!B124</f>
        <v>แปลงสาธิตปลูกข้าว  ผศ. ดร.วราภรณ์ แสงทอง มิเตอร์ที่ 1</v>
      </c>
      <c r="C134" s="40">
        <f>[5]คำนวณหน่วย!C124</f>
        <v>0</v>
      </c>
      <c r="D134" s="40">
        <f>[5]คำนวณหน่วย!D124</f>
        <v>1</v>
      </c>
      <c r="E134" s="42">
        <f>[5]คำนวณหน่วย!E124</f>
        <v>1924751</v>
      </c>
      <c r="F134" s="43">
        <f>[5]คำนวณหน่วย!L124</f>
        <v>112</v>
      </c>
      <c r="G134" s="44">
        <f>[5]คำนวณหน่วย!M124</f>
        <v>387.52</v>
      </c>
      <c r="H134" s="43">
        <f>[5]คำนวณหน่วย!P124</f>
        <v>236</v>
      </c>
      <c r="I134" s="44">
        <f>[5]คำนวณหน่วย!Q124</f>
        <v>859.04000000000008</v>
      </c>
      <c r="J134" s="43">
        <f>[5]คำนวณหน่วย!T124</f>
        <v>207</v>
      </c>
      <c r="K134" s="44">
        <f>[5]คำนวณหน่วย!U124</f>
        <v>786.59999999999991</v>
      </c>
      <c r="L134" s="43">
        <f>[5]คำนวณหน่วย!X124</f>
        <v>151</v>
      </c>
      <c r="M134" s="44">
        <f>[5]คำนวณหน่วย!Y124</f>
        <v>546.62</v>
      </c>
      <c r="N134" s="43">
        <f>[5]คำนวณหน่วย!AB124</f>
        <v>216</v>
      </c>
      <c r="O134" s="44">
        <f>[5]คำนวณหน่วย!AC124</f>
        <v>805.68</v>
      </c>
      <c r="P134" s="45">
        <f>[5]คำนวณหน่วย!AF124</f>
        <v>242</v>
      </c>
      <c r="Q134" s="44">
        <f>[5]คำนวณหน่วย!AG124</f>
        <v>922.02</v>
      </c>
      <c r="R134" s="43">
        <f>[5]คำนวณหน่วย!AJ124</f>
        <v>183</v>
      </c>
      <c r="S134" s="44">
        <f>[5]คำนวณหน่วย!AK124</f>
        <v>688.07999999999993</v>
      </c>
      <c r="T134" s="43">
        <f>[5]คำนวณหน่วย!AN124</f>
        <v>351</v>
      </c>
      <c r="U134" s="44">
        <f>[5]คำนวณหน่วย!AO124</f>
        <v>1305.72</v>
      </c>
      <c r="V134" s="43">
        <f>[5]คำนวณหน่วย!AR124</f>
        <v>171</v>
      </c>
      <c r="W134" s="44">
        <f>[5]คำนวณหน่วย!AS124</f>
        <v>637.83000000000004</v>
      </c>
      <c r="X134" s="43">
        <f>[5]คำนวณหน่วย!AV124</f>
        <v>175</v>
      </c>
      <c r="Y134" s="44">
        <f>[5]คำนวณหน่วย!AW124</f>
        <v>642.25</v>
      </c>
      <c r="Z134" s="43">
        <f>[5]คำนวณหน่วย!AZ124</f>
        <v>207</v>
      </c>
      <c r="AA134" s="44">
        <f>[5]คำนวณหน่วย!BA124</f>
        <v>776.25</v>
      </c>
      <c r="AB134" s="43">
        <f>[5]คำนวณหน่วย!BD124</f>
        <v>273</v>
      </c>
      <c r="AC134" s="44">
        <f>[5]คำนวณหน่วย!BE124</f>
        <v>971.88</v>
      </c>
      <c r="AD134" s="46"/>
      <c r="AE134" s="47"/>
      <c r="AG134" s="47"/>
      <c r="AH134" s="47"/>
      <c r="AI134" s="47"/>
    </row>
    <row r="135" spans="1:35" x14ac:dyDescent="0.55000000000000004">
      <c r="A135" s="40">
        <f>[5]คำนวณหน่วย!A125</f>
        <v>104</v>
      </c>
      <c r="B135" s="41" t="str">
        <f>[5]คำนวณหน่วย!B125</f>
        <v>แปลงสาธิตปลูกข้าว  ผศ. ดร.วราภรณ์ แสงทอง มิเตอร์ที่ 2</v>
      </c>
      <c r="C135" s="40">
        <f>[5]คำนวณหน่วย!C125</f>
        <v>0</v>
      </c>
      <c r="D135" s="40">
        <f>[5]คำนวณหน่วย!D125</f>
        <v>1</v>
      </c>
      <c r="E135" s="42">
        <f>[5]คำนวณหน่วย!E125</f>
        <v>4050380</v>
      </c>
      <c r="F135" s="43">
        <f>[5]คำนวณหน่วย!L125</f>
        <v>4</v>
      </c>
      <c r="G135" s="44">
        <f>[5]คำนวณหน่วย!M125</f>
        <v>13.84</v>
      </c>
      <c r="H135" s="43">
        <f>[5]คำนวณหน่วย!P125</f>
        <v>2</v>
      </c>
      <c r="I135" s="44">
        <f>[5]คำนวณหน่วย!Q125</f>
        <v>7.28</v>
      </c>
      <c r="J135" s="43">
        <f>[5]คำนวณหน่วย!T125</f>
        <v>16</v>
      </c>
      <c r="K135" s="44">
        <f>[5]คำนวณหน่วย!U125</f>
        <v>60.8</v>
      </c>
      <c r="L135" s="43">
        <f>[5]คำนวณหน่วย!X125</f>
        <v>20</v>
      </c>
      <c r="M135" s="44">
        <f>[5]คำนวณหน่วย!Y125</f>
        <v>72.400000000000006</v>
      </c>
      <c r="N135" s="43">
        <f>[5]คำนวณหน่วย!AB125</f>
        <v>6</v>
      </c>
      <c r="O135" s="44">
        <f>[5]คำนวณหน่วย!AC125</f>
        <v>22.38</v>
      </c>
      <c r="P135" s="45">
        <f>[5]คำนวณหน่วย!AF125</f>
        <v>21</v>
      </c>
      <c r="Q135" s="44">
        <f>[5]คำนวณหน่วย!AG125</f>
        <v>80.010000000000005</v>
      </c>
      <c r="R135" s="43">
        <f>[5]คำนวณหน่วย!AJ125</f>
        <v>47</v>
      </c>
      <c r="S135" s="44">
        <f>[5]คำนวณหน่วย!AK125</f>
        <v>176.72</v>
      </c>
      <c r="T135" s="43">
        <f>[5]คำนวณหน่วย!AN125</f>
        <v>38</v>
      </c>
      <c r="U135" s="44">
        <f>[5]คำนวณหน่วย!AO125</f>
        <v>141.36000000000001</v>
      </c>
      <c r="V135" s="43">
        <f>[5]คำนวณหน่วย!AR125</f>
        <v>44</v>
      </c>
      <c r="W135" s="44">
        <f>[5]คำนวณหน่วย!AS125</f>
        <v>164.12</v>
      </c>
      <c r="X135" s="43">
        <f>[5]คำนวณหน่วย!AV125</f>
        <v>17</v>
      </c>
      <c r="Y135" s="44">
        <f>[5]คำนวณหน่วย!AW125</f>
        <v>62.39</v>
      </c>
      <c r="Z135" s="43">
        <f>[5]คำนวณหน่วย!AZ125</f>
        <v>17</v>
      </c>
      <c r="AA135" s="44">
        <f>[5]คำนวณหน่วย!BA125</f>
        <v>63.75</v>
      </c>
      <c r="AB135" s="43">
        <f>[5]คำนวณหน่วย!BD125</f>
        <v>12</v>
      </c>
      <c r="AC135" s="44">
        <f>[5]คำนวณหน่วย!BE125</f>
        <v>42.72</v>
      </c>
      <c r="AD135" s="46"/>
      <c r="AE135" s="47"/>
      <c r="AG135" s="47"/>
      <c r="AH135" s="47"/>
      <c r="AI135" s="47"/>
    </row>
    <row r="136" spans="1:35" x14ac:dyDescent="0.55000000000000004">
      <c r="A136" s="40">
        <f>[5]คำนวณหน่วย!A126</f>
        <v>105</v>
      </c>
      <c r="B136" s="41" t="str">
        <f>[5]คำนวณหน่วย!B126</f>
        <v>โรงเก็บอุปกรณ์จัดนิทรรศการ</v>
      </c>
      <c r="C136" s="40">
        <f>[5]คำนวณหน่วย!C126</f>
        <v>0</v>
      </c>
      <c r="D136" s="40">
        <f>[5]คำนวณหน่วย!D126</f>
        <v>1</v>
      </c>
      <c r="E136" s="42">
        <f>[5]คำนวณหน่วย!E126</f>
        <v>2101066095</v>
      </c>
      <c r="F136" s="43" t="str">
        <f>[5]คำนวณหน่วย!L126</f>
        <v>ยังไม่เปิด</v>
      </c>
      <c r="G136" s="44" t="str">
        <f>[5]คำนวณหน่วย!M126</f>
        <v>ยังไม่เปิด</v>
      </c>
      <c r="H136" s="43" t="str">
        <f>[5]คำนวณหน่วย!P126</f>
        <v>ยังไม่เปิด</v>
      </c>
      <c r="I136" s="44" t="str">
        <f>[5]คำนวณหน่วย!Q126</f>
        <v>ยังไม่เปิด</v>
      </c>
      <c r="J136" s="43" t="str">
        <f>[5]คำนวณหน่วย!T126</f>
        <v>ยังไม่เปิด</v>
      </c>
      <c r="K136" s="44" t="str">
        <f>[5]คำนวณหน่วย!U126</f>
        <v>ยังไม่เปิด</v>
      </c>
      <c r="L136" s="43" t="str">
        <f>[5]คำนวณหน่วย!X126</f>
        <v>ยังไม่เปิด</v>
      </c>
      <c r="M136" s="44" t="str">
        <f>[5]คำนวณหน่วย!Y126</f>
        <v>ยังไม่เปิด</v>
      </c>
      <c r="N136" s="43" t="str">
        <f>[5]คำนวณหน่วย!AB126</f>
        <v>ยังไม่เปิด</v>
      </c>
      <c r="O136" s="44" t="str">
        <f>[5]คำนวณหน่วย!AC126</f>
        <v>ยังไม่เปิด</v>
      </c>
      <c r="P136" s="45" t="str">
        <f>[5]คำนวณหน่วย!AF126</f>
        <v>ยังไม่เปิด</v>
      </c>
      <c r="Q136" s="44" t="str">
        <f>[5]คำนวณหน่วย!AG126</f>
        <v>ยังไม่เปิด</v>
      </c>
      <c r="R136" s="43" t="str">
        <f>[5]คำนวณหน่วย!AJ126</f>
        <v>ยังไม่เปิด</v>
      </c>
      <c r="S136" s="44" t="str">
        <f>[5]คำนวณหน่วย!AK126</f>
        <v>ยังไม่เปิด</v>
      </c>
      <c r="T136" s="43" t="str">
        <f>[5]คำนวณหน่วย!AN126</f>
        <v>ยังไม่เปิด</v>
      </c>
      <c r="U136" s="44" t="str">
        <f>[5]คำนวณหน่วย!AO126</f>
        <v>ยังไม่เปิด</v>
      </c>
      <c r="V136" s="43" t="str">
        <f>[5]คำนวณหน่วย!AR126</f>
        <v>ยังไม่เปิด</v>
      </c>
      <c r="W136" s="44" t="str">
        <f>[5]คำนวณหน่วย!AS126</f>
        <v>ยังไม่เปิด</v>
      </c>
      <c r="X136" s="43" t="s">
        <v>38</v>
      </c>
      <c r="Y136" s="44" t="s">
        <v>38</v>
      </c>
      <c r="Z136" s="43" t="s">
        <v>38</v>
      </c>
      <c r="AA136" s="44" t="s">
        <v>38</v>
      </c>
      <c r="AB136" s="43" t="s">
        <v>38</v>
      </c>
      <c r="AC136" s="44" t="s">
        <v>38</v>
      </c>
      <c r="AD136" s="46"/>
      <c r="AE136" s="47"/>
      <c r="AG136" s="47"/>
      <c r="AH136" s="47"/>
      <c r="AI136" s="47"/>
    </row>
    <row r="137" spans="1:35" x14ac:dyDescent="0.55000000000000004">
      <c r="A137" s="67" t="s">
        <v>36</v>
      </c>
      <c r="B137" s="68"/>
      <c r="C137" s="69"/>
      <c r="D137" s="69"/>
      <c r="E137" s="70"/>
      <c r="F137" s="73">
        <f t="shared" ref="F137:AC137" si="11">SUM(F131:F136)</f>
        <v>3249</v>
      </c>
      <c r="G137" s="72">
        <f t="shared" si="11"/>
        <v>11241.54</v>
      </c>
      <c r="H137" s="73">
        <f t="shared" si="11"/>
        <v>4602</v>
      </c>
      <c r="I137" s="72">
        <f t="shared" si="11"/>
        <v>16751.28</v>
      </c>
      <c r="J137" s="73">
        <f t="shared" si="11"/>
        <v>6684</v>
      </c>
      <c r="K137" s="72">
        <f t="shared" si="11"/>
        <v>25399.199999999997</v>
      </c>
      <c r="L137" s="73">
        <f t="shared" si="11"/>
        <v>4432</v>
      </c>
      <c r="M137" s="72">
        <f t="shared" si="11"/>
        <v>16043.84</v>
      </c>
      <c r="N137" s="73">
        <f t="shared" si="11"/>
        <v>10997</v>
      </c>
      <c r="O137" s="72">
        <f t="shared" si="11"/>
        <v>41018.81</v>
      </c>
      <c r="P137" s="73">
        <f t="shared" si="11"/>
        <v>8427</v>
      </c>
      <c r="Q137" s="72">
        <f t="shared" si="11"/>
        <v>32106.87</v>
      </c>
      <c r="R137" s="73">
        <f t="shared" si="11"/>
        <v>9116</v>
      </c>
      <c r="S137" s="72">
        <f t="shared" si="11"/>
        <v>34276.160000000003</v>
      </c>
      <c r="T137" s="73">
        <f t="shared" si="11"/>
        <v>7939</v>
      </c>
      <c r="U137" s="72">
        <f t="shared" si="11"/>
        <v>29533.08</v>
      </c>
      <c r="V137" s="73">
        <f t="shared" si="11"/>
        <v>6634</v>
      </c>
      <c r="W137" s="72">
        <f t="shared" si="11"/>
        <v>24744.82</v>
      </c>
      <c r="X137" s="73">
        <f t="shared" si="11"/>
        <v>6018</v>
      </c>
      <c r="Y137" s="72">
        <f t="shared" si="11"/>
        <v>22086.059999999998</v>
      </c>
      <c r="Z137" s="73">
        <f t="shared" si="11"/>
        <v>9009</v>
      </c>
      <c r="AA137" s="72">
        <f t="shared" si="11"/>
        <v>33783.75</v>
      </c>
      <c r="AB137" s="71">
        <f t="shared" si="11"/>
        <v>6315</v>
      </c>
      <c r="AC137" s="72">
        <f t="shared" si="11"/>
        <v>22481.400000000005</v>
      </c>
      <c r="AD137" s="46"/>
      <c r="AE137" s="47"/>
      <c r="AG137" s="47"/>
    </row>
    <row r="138" spans="1:35" x14ac:dyDescent="0.55000000000000004">
      <c r="A138" s="30" t="str">
        <f>[5]คำนวณหน่วย!$A$127</f>
        <v>ศูนย์วิจัยพลังงาน</v>
      </c>
      <c r="B138" s="74"/>
      <c r="C138" s="75"/>
      <c r="D138" s="75"/>
      <c r="E138" s="76"/>
      <c r="F138" s="77"/>
      <c r="G138" s="76"/>
      <c r="H138" s="77"/>
      <c r="I138" s="76"/>
      <c r="J138" s="77"/>
      <c r="K138" s="76"/>
      <c r="L138" s="77"/>
      <c r="M138" s="76"/>
      <c r="N138" s="77"/>
      <c r="O138" s="76"/>
      <c r="P138" s="78"/>
      <c r="Q138" s="76"/>
      <c r="R138" s="77"/>
      <c r="S138" s="76"/>
      <c r="T138" s="77"/>
      <c r="U138" s="76"/>
      <c r="V138" s="77"/>
      <c r="W138" s="76"/>
      <c r="X138" s="77"/>
      <c r="Y138" s="76"/>
      <c r="Z138" s="77"/>
      <c r="AA138" s="76"/>
      <c r="AB138" s="77"/>
      <c r="AC138" s="79"/>
      <c r="AD138" s="37">
        <f>SUM(F139+H139+J139+L139+N139+P139+R139+T139+V139+X139+Z139+AB139)</f>
        <v>15557</v>
      </c>
      <c r="AE138" s="38">
        <f>SUM(G139+I139+K139+M139+O139+Q139+S139+U139+W139+Y139+AA139+AC139)</f>
        <v>57534.95</v>
      </c>
      <c r="AF138" s="39">
        <f>SUM(F139+H139+J139+L139+N139+P139+R139+T139+V139)</f>
        <v>12065</v>
      </c>
      <c r="AG138" s="38">
        <f>SUM(G139+I139+K139+M139+O139+Q139+S139+U139+W139)</f>
        <v>44740.639999999992</v>
      </c>
      <c r="AH138" s="39">
        <f>SUM(X139+Z139+AB139)</f>
        <v>3492</v>
      </c>
      <c r="AI138" s="38">
        <f>SUM(Y139+AA139+AC139)</f>
        <v>12794.31</v>
      </c>
    </row>
    <row r="139" spans="1:35" x14ac:dyDescent="0.55000000000000004">
      <c r="A139" s="58">
        <f>[5]คำนวณหน่วย!A128</f>
        <v>106</v>
      </c>
      <c r="B139" s="59" t="str">
        <f>[5]คำนวณหน่วย!B128</f>
        <v>อาคารศูนย์วิจัยพลังงาน 1</v>
      </c>
      <c r="C139" s="58">
        <f>[5]คำนวณหน่วย!C128</f>
        <v>0</v>
      </c>
      <c r="D139" s="58">
        <f>[5]คำนวณหน่วย!D128</f>
        <v>1</v>
      </c>
      <c r="E139" s="60">
        <f>[5]คำนวณหน่วย!E128</f>
        <v>8673844</v>
      </c>
      <c r="F139" s="61">
        <f>[5]คำนวณหน่วย!L128</f>
        <v>727</v>
      </c>
      <c r="G139" s="62">
        <f>[5]คำนวณหน่วย!M128</f>
        <v>2515.42</v>
      </c>
      <c r="H139" s="61">
        <f>[5]คำนวณหน่วย!$P$128</f>
        <v>1093</v>
      </c>
      <c r="I139" s="62">
        <f>[5]คำนวณหน่วย!$Q$128</f>
        <v>3978.52</v>
      </c>
      <c r="J139" s="61">
        <f>[5]คำนวณหน่วย!$T$128</f>
        <v>1019</v>
      </c>
      <c r="K139" s="62">
        <f>[5]คำนวณหน่วย!$U$128</f>
        <v>3872.2</v>
      </c>
      <c r="L139" s="61">
        <f>[5]คำนวณหน่วย!$X$128</f>
        <v>1533</v>
      </c>
      <c r="M139" s="62">
        <f>[5]คำนวณหน่วย!$Y$128</f>
        <v>5549.46</v>
      </c>
      <c r="N139" s="61">
        <f>[5]คำนวณหน่วย!$AB$128</f>
        <v>1770</v>
      </c>
      <c r="O139" s="62">
        <f>[5]คำนวณหน่วย!$AC$128</f>
        <v>6602.1</v>
      </c>
      <c r="P139" s="63">
        <f>[5]คำนวณหน่วย!$AF$128</f>
        <v>905</v>
      </c>
      <c r="Q139" s="62">
        <f>[5]คำนวณหน่วย!$AG$128</f>
        <v>3448.05</v>
      </c>
      <c r="R139" s="61">
        <f>[5]คำนวณหน่วย!$AJ$128</f>
        <v>2387</v>
      </c>
      <c r="S139" s="62">
        <f>[5]คำนวณหน่วย!$AK$128</f>
        <v>8975.119999999999</v>
      </c>
      <c r="T139" s="61">
        <f>[5]คำนวณหน่วย!$AN$128</f>
        <v>1386</v>
      </c>
      <c r="U139" s="62">
        <f>[5]คำนวณหน่วย!$AO$128</f>
        <v>5155.92</v>
      </c>
      <c r="V139" s="61">
        <f>[5]คำนวณหน่วย!$AR$128</f>
        <v>1245</v>
      </c>
      <c r="W139" s="62">
        <f>[5]คำนวณหน่วย!$AS$128</f>
        <v>4643.8500000000004</v>
      </c>
      <c r="X139" s="61">
        <f>[5]คำนวณหน่วย!$AV$128</f>
        <v>1424</v>
      </c>
      <c r="Y139" s="62">
        <f>[5]คำนวณหน่วย!$AW$128</f>
        <v>5226.08</v>
      </c>
      <c r="Z139" s="61">
        <f>[5]คำนวณหน่วย!$AZ$128</f>
        <v>1085</v>
      </c>
      <c r="AA139" s="62">
        <f>[5]คำนวณหน่วย!$BA$128</f>
        <v>4068.75</v>
      </c>
      <c r="AB139" s="61">
        <f>[5]คำนวณหน่วย!$BD$128</f>
        <v>983</v>
      </c>
      <c r="AC139" s="62">
        <f>[5]คำนวณหน่วย!$BE$128</f>
        <v>3499.48</v>
      </c>
      <c r="AD139" s="46"/>
      <c r="AE139" s="47"/>
      <c r="AG139" s="47"/>
      <c r="AH139" s="47"/>
      <c r="AI139" s="47"/>
    </row>
    <row r="140" spans="1:35" x14ac:dyDescent="0.55000000000000004">
      <c r="A140" s="30" t="str">
        <f>[5]คำนวณหน่วย!$A$129</f>
        <v>ศูนย์อาคารที่พัก</v>
      </c>
      <c r="B140" s="74"/>
      <c r="C140" s="75"/>
      <c r="D140" s="75"/>
      <c r="E140" s="76"/>
      <c r="F140" s="77"/>
      <c r="G140" s="76"/>
      <c r="H140" s="77"/>
      <c r="I140" s="76"/>
      <c r="J140" s="77"/>
      <c r="K140" s="76"/>
      <c r="L140" s="77"/>
      <c r="M140" s="76"/>
      <c r="N140" s="77"/>
      <c r="O140" s="76"/>
      <c r="P140" s="78"/>
      <c r="Q140" s="76"/>
      <c r="R140" s="77"/>
      <c r="S140" s="76"/>
      <c r="T140" s="77"/>
      <c r="U140" s="76"/>
      <c r="V140" s="77"/>
      <c r="W140" s="76"/>
      <c r="X140" s="77"/>
      <c r="Y140" s="76"/>
      <c r="Z140" s="77"/>
      <c r="AA140" s="76"/>
      <c r="AB140" s="77"/>
      <c r="AC140" s="79"/>
      <c r="AD140" s="37">
        <f>SUM(F141+H141+J141+L141+N141+P141+R141+T141+V141+X141+Z141+AB141)</f>
        <v>129409.87</v>
      </c>
      <c r="AE140" s="38">
        <f>SUM(G141+I141+K141+M141+O141+Q141+S141+U141+W141+Y141+AA141+AC141)</f>
        <v>477647.82319999993</v>
      </c>
      <c r="AF140" s="39">
        <f>SUM(F141+H141+J141+L141+N141+P141+R141+T141+V141)</f>
        <v>88546.03</v>
      </c>
      <c r="AG140" s="38">
        <f>SUM(G141+I141+K141+M141+O141+Q141+S141+U141+W141)</f>
        <v>327824.78769999999</v>
      </c>
      <c r="AH140" s="39">
        <f>SUM(X141+Z141+AB141)</f>
        <v>40863.839999999997</v>
      </c>
      <c r="AI140" s="38">
        <f>SUM(Y141+AA141+AC141)</f>
        <v>149823.0355</v>
      </c>
    </row>
    <row r="141" spans="1:35" s="57" customFormat="1" x14ac:dyDescent="0.55000000000000004">
      <c r="A141" s="58">
        <f>[5]คำนวณหน่วย!A130</f>
        <v>107</v>
      </c>
      <c r="B141" s="59" t="str">
        <f>[5]คำนวณหน่วย!B130</f>
        <v>อาคารศูนย์การศึกษาและอบรมนานาชาติ</v>
      </c>
      <c r="C141" s="58">
        <f>[5]คำนวณหน่วย!C130</f>
        <v>0</v>
      </c>
      <c r="D141" s="58">
        <f>[5]คำนวณหน่วย!D130</f>
        <v>320</v>
      </c>
      <c r="E141" s="60">
        <f>[5]คำนวณหน่วย!E130</f>
        <v>1030</v>
      </c>
      <c r="F141" s="61">
        <f>[5]คำนวณหน่วย!L130</f>
        <v>8146.41</v>
      </c>
      <c r="G141" s="62">
        <f>[5]คำนวณหน่วย!M130</f>
        <v>28186.578600000001</v>
      </c>
      <c r="H141" s="61">
        <f>[5]คำนวณหน่วย!$P$130</f>
        <v>8392.23</v>
      </c>
      <c r="I141" s="62">
        <f>[5]คำนวณหน่วย!$Q$130</f>
        <v>30547.717199999999</v>
      </c>
      <c r="J141" s="61">
        <f>[5]คำนวณหน่วย!$T$130</f>
        <v>11960.2</v>
      </c>
      <c r="K141" s="62">
        <f>[5]คำนวณหน่วย!$U$130</f>
        <v>45448.76</v>
      </c>
      <c r="L141" s="61">
        <f>[5]คำนวณหน่วย!$X$130</f>
        <v>10307.74</v>
      </c>
      <c r="M141" s="62">
        <f>[5]คำนวณหน่วย!$Y$130</f>
        <v>37314.018799999998</v>
      </c>
      <c r="N141" s="61">
        <f>[5]คำนวณหน่วย!$AB$130</f>
        <v>11022.09</v>
      </c>
      <c r="O141" s="62">
        <f>[5]คำนวณหน่วย!$AC$130</f>
        <v>41112.395700000001</v>
      </c>
      <c r="P141" s="63">
        <f>[5]คำนวณหน่วย!$AF$130</f>
        <v>7955.38</v>
      </c>
      <c r="Q141" s="62">
        <f>[5]คำนวณหน่วย!$AG$130</f>
        <v>30309.997800000001</v>
      </c>
      <c r="R141" s="61">
        <f>[5]คำนวณหน่วย!$AJ$130</f>
        <v>8214.18</v>
      </c>
      <c r="S141" s="62">
        <f>[5]คำนวณหน่วย!$AK$130</f>
        <v>30885.316800000001</v>
      </c>
      <c r="T141" s="61">
        <f>[5]คำนวณหน่วย!$AN$130</f>
        <v>8329.1200000000008</v>
      </c>
      <c r="U141" s="62">
        <f>[5]คำนวณหน่วย!$AO$130</f>
        <v>30984.326400000005</v>
      </c>
      <c r="V141" s="61">
        <f>[5]คำนวณหน่วย!$AR$130</f>
        <v>14218.68</v>
      </c>
      <c r="W141" s="62">
        <f>[5]คำนวณหน่วย!$AS$130</f>
        <v>53035.676400000004</v>
      </c>
      <c r="X141" s="61">
        <f>[5]คำนวณหน่วย!$AV$130</f>
        <v>20642.919999999998</v>
      </c>
      <c r="Y141" s="62">
        <f>[5]คำนวณหน่วย!$AW$130</f>
        <v>75759.516399999993</v>
      </c>
      <c r="Z141" s="61">
        <f>[5]คำนวณหน่วย!$AZ$130</f>
        <v>10931.81</v>
      </c>
      <c r="AA141" s="62">
        <f>[5]คำนวณหน่วย!$BA$130</f>
        <v>40994.287499999999</v>
      </c>
      <c r="AB141" s="61">
        <f>[5]คำนวณหน่วย!$BD$130</f>
        <v>9289.11</v>
      </c>
      <c r="AC141" s="62">
        <f>[5]คำนวณหน่วย!$BE$130</f>
        <v>33069.231599999999</v>
      </c>
      <c r="AD141" s="54"/>
      <c r="AE141" s="55"/>
      <c r="AF141" s="56"/>
      <c r="AG141" s="55"/>
      <c r="AH141" s="55"/>
      <c r="AI141" s="55"/>
    </row>
    <row r="142" spans="1:35" x14ac:dyDescent="0.55000000000000004">
      <c r="A142" s="30" t="str">
        <f>[5]คำนวณหน่วย!$A$131</f>
        <v>คณะวิศวกรรมศาสตร์</v>
      </c>
      <c r="B142" s="74"/>
      <c r="C142" s="75"/>
      <c r="D142" s="75"/>
      <c r="E142" s="76"/>
      <c r="F142" s="77"/>
      <c r="G142" s="76"/>
      <c r="H142" s="77"/>
      <c r="I142" s="76"/>
      <c r="J142" s="77"/>
      <c r="K142" s="76"/>
      <c r="L142" s="77"/>
      <c r="M142" s="76"/>
      <c r="N142" s="77"/>
      <c r="O142" s="76"/>
      <c r="P142" s="78"/>
      <c r="Q142" s="76"/>
      <c r="R142" s="77"/>
      <c r="S142" s="76"/>
      <c r="T142" s="77"/>
      <c r="U142" s="76"/>
      <c r="V142" s="77"/>
      <c r="W142" s="76"/>
      <c r="X142" s="77"/>
      <c r="Y142" s="76"/>
      <c r="Z142" s="77"/>
      <c r="AA142" s="76"/>
      <c r="AB142" s="77"/>
      <c r="AC142" s="79"/>
      <c r="AD142" s="37">
        <f>SUM(F150+H150+J150+L150+N150+P150+R150+T150+V150+X150+Z150+AB150)</f>
        <v>480554.45</v>
      </c>
      <c r="AE142" s="38">
        <f>SUM(G150+I150+K150+M150+O150+Q150+S150+U150+W150+Y150+AA150+AC150)</f>
        <v>1777453.8159581521</v>
      </c>
      <c r="AF142" s="39">
        <f>SUM(F150+H150+J150+L150+N150+P150+R150+T50+V150)</f>
        <v>324150.33</v>
      </c>
      <c r="AG142" s="38">
        <f>SUM(G150+I150+K150+M150+O150+Q150+S150+U150+W150)</f>
        <v>1359710.7820137574</v>
      </c>
      <c r="AH142" s="39">
        <f>SUM(X150+Z150+AB150)</f>
        <v>113938.07</v>
      </c>
      <c r="AI142" s="38">
        <f>SUM(Y150+AA150+AC150)</f>
        <v>417743.03394439479</v>
      </c>
    </row>
    <row r="143" spans="1:35" x14ac:dyDescent="0.55000000000000004">
      <c r="A143" s="58">
        <f>[5]คำนวณหน่วย!A132</f>
        <v>108</v>
      </c>
      <c r="B143" s="59" t="str">
        <f>[5]คำนวณหน่วย!B132</f>
        <v>อาคารเรียนรวมสาขาวิศวกรรมศาสตร์</v>
      </c>
      <c r="C143" s="58">
        <f>[5]คำนวณหน่วย!C132</f>
        <v>0</v>
      </c>
      <c r="D143" s="58">
        <f>[5]คำนวณหน่วย!D132</f>
        <v>600</v>
      </c>
      <c r="E143" s="60">
        <f>[5]คำนวณหน่วย!E132</f>
        <v>8391762</v>
      </c>
      <c r="F143" s="64">
        <f>[5]คำนวณหน่วย!L132-'[6]คำนวณ (รวมแต่ละอาคาร)'!$I$251</f>
        <v>12020.73</v>
      </c>
      <c r="G143" s="65">
        <f>F143*'[7]2564-บิลค่าไฟฟ้า'!G$5</f>
        <v>41623.006384020598</v>
      </c>
      <c r="H143" s="64">
        <f>[5]คำนวณหน่วย!P132-'[6]คำนวณ (รวมแต่ละอาคาร)'!$L$251</f>
        <v>13822.47</v>
      </c>
      <c r="I143" s="65">
        <f>H143*'[7]2564-บิลค่าไฟฟ้า'!K$5</f>
        <v>50251.477308318899</v>
      </c>
      <c r="J143" s="64">
        <f>[5]คำนวณหน่วย!T132-'[6]คำนวณ (รวมแต่ละอาคาร)'!$O$251</f>
        <v>21575.99</v>
      </c>
      <c r="K143" s="65">
        <f>J143*'[7]2564-บิลค่าไฟฟ้า'!O$5</f>
        <v>81950.388886025103</v>
      </c>
      <c r="L143" s="64">
        <f>[5]คำนวณหน่วย!X132-'[6]คำนวณ (รวมแต่ละอาคาร)'!$R$251-'[6]คำนวณ (รวมแต่ละอาคาร)'!$R$251</f>
        <v>12588.3</v>
      </c>
      <c r="M143" s="65">
        <f>L143*'[7]2564-บิลค่าไฟฟ้า'!S$5</f>
        <v>45586.946226573004</v>
      </c>
      <c r="N143" s="64">
        <f>[5]คำนวณหน่วย!AB132-'[6]คำนวณ (รวมแต่ละอาคาร)'!$U$251</f>
        <v>17586.96</v>
      </c>
      <c r="O143" s="65">
        <f>N143*'[7]2564-บิลค่าไฟฟ้า'!W$5</f>
        <v>65639.579715345593</v>
      </c>
      <c r="P143" s="66">
        <f>[5]คำนวณหน่วย!AF132-'[6]คำนวณ (รวมแต่ละอาคาร)'!$X$251</f>
        <v>19313.259999999998</v>
      </c>
      <c r="Q143" s="65">
        <f>P143*'[7]2564-บิลค่าไฟฟ้า'!AA$5</f>
        <v>73664.873458832793</v>
      </c>
      <c r="R143" s="64">
        <f>[5]คำนวณหน่วย!AJ132-'[6]คำนวณ (รวมแต่ละอาคาร)'!$AA$251</f>
        <v>16560.080000000002</v>
      </c>
      <c r="S143" s="65">
        <f>R143*'[7]2564-บิลค่าไฟฟ้า'!AE$5</f>
        <v>62254.057693187206</v>
      </c>
      <c r="T143" s="64">
        <f>[5]คำนวณหน่วย!AN132-'[6]คำนวณ (รวมแต่ละอาคาร)'!$AD$251</f>
        <v>19001.009999999998</v>
      </c>
      <c r="U143" s="65">
        <f>T143*'[7]2564-บิลค่าไฟฟ้า'!AI$5</f>
        <v>70619.638861785294</v>
      </c>
      <c r="V143" s="64">
        <f>[5]คำนวณหน่วย!AR132-'[6]คำนวณ (รวมแต่ละอาคาร)'!$AG$251</f>
        <v>17700.759999999998</v>
      </c>
      <c r="W143" s="65">
        <f>V143*'[7]2564-บิลค่าไฟฟ้า'!AM$5</f>
        <v>65944.411135864793</v>
      </c>
      <c r="X143" s="64">
        <f>[5]คำนวณหน่วย!AV132-'[6]คำนวณ (รวมแต่ละอาคาร)'!$AJ$251</f>
        <v>15562.18</v>
      </c>
      <c r="Y143" s="65">
        <f>X143*'[7]2564-บิลค่าไฟฟ้า'!AQ$5</f>
        <v>57131.750874181802</v>
      </c>
      <c r="Z143" s="64">
        <f>[5]คำนวณหน่วย!AZ132-'[6]คำนวณ (รวมแต่ละอาคาร)'!$AM$251</f>
        <v>16365.98</v>
      </c>
      <c r="AA143" s="65">
        <f>Z143*'[7]2564-บิลค่าไฟฟ้า'!AU$5</f>
        <v>61435.294748510198</v>
      </c>
      <c r="AB143" s="64">
        <f>[5]คำนวณหน่วย!BD132-'[6]คำนวณ (รวมแต่ละอาคาร)'!$AP$251</f>
        <v>11251.75</v>
      </c>
      <c r="AC143" s="65">
        <f>AB143*'[7]2564-บิลค่าไฟฟ้า'!AY$5</f>
        <v>40023.618827940001</v>
      </c>
      <c r="AD143" s="46"/>
      <c r="AE143" s="47"/>
      <c r="AG143" s="47"/>
      <c r="AH143" s="47"/>
      <c r="AI143" s="47"/>
    </row>
    <row r="144" spans="1:35" s="57" customFormat="1" x14ac:dyDescent="0.55000000000000004">
      <c r="A144" s="89">
        <f>[5]คำนวณหน่วย!A133</f>
        <v>109</v>
      </c>
      <c r="B144" s="90" t="str">
        <f>[5]คำนวณหน่วย!B133</f>
        <v>อาคารปฏิบัติการวิศวกรรมทั่วไป</v>
      </c>
      <c r="C144" s="89">
        <f>[5]คำนวณหน่วย!C133</f>
        <v>0</v>
      </c>
      <c r="D144" s="89">
        <f>[5]คำนวณหน่วย!D133</f>
        <v>100</v>
      </c>
      <c r="E144" s="91">
        <f>[5]คำนวณหน่วย!E133</f>
        <v>8510876</v>
      </c>
      <c r="F144" s="92">
        <f>[5]คำนวณหน่วย!L133</f>
        <v>3600</v>
      </c>
      <c r="G144" s="93">
        <f>[5]คำนวณหน่วย!M133</f>
        <v>12456</v>
      </c>
      <c r="H144" s="92">
        <f>[5]คำนวณหน่วย!P133</f>
        <v>4400</v>
      </c>
      <c r="I144" s="93">
        <f>[5]คำนวณหน่วย!Q133</f>
        <v>16016</v>
      </c>
      <c r="J144" s="92">
        <f>[5]คำนวณหน่วย!T133</f>
        <v>6000</v>
      </c>
      <c r="K144" s="93">
        <f>[5]คำนวณหน่วย!U133</f>
        <v>22800</v>
      </c>
      <c r="L144" s="92">
        <f>[5]คำนวณหน่วย!X133</f>
        <v>6100</v>
      </c>
      <c r="M144" s="93">
        <f>[5]คำนวณหน่วย!Y133</f>
        <v>22082</v>
      </c>
      <c r="N144" s="92">
        <f>[5]คำนวณหน่วย!AB133</f>
        <v>5700</v>
      </c>
      <c r="O144" s="93">
        <f>[5]คำนวณหน่วย!AC133</f>
        <v>21261</v>
      </c>
      <c r="P144" s="96">
        <f>[5]คำนวณหน่วย!AF133</f>
        <v>6600</v>
      </c>
      <c r="Q144" s="93">
        <f>[5]คำนวณหน่วย!AG133</f>
        <v>25146</v>
      </c>
      <c r="R144" s="92">
        <f>[5]คำนวณหน่วย!AJ133</f>
        <v>6900</v>
      </c>
      <c r="S144" s="93">
        <f>[5]คำนวณหน่วย!AK133</f>
        <v>25944</v>
      </c>
      <c r="T144" s="92">
        <f>[5]คำนวณหน่วย!AN133</f>
        <v>4100</v>
      </c>
      <c r="U144" s="93">
        <f>[5]คำนวณหน่วย!AO133</f>
        <v>15252</v>
      </c>
      <c r="V144" s="92">
        <f>[5]คำนวณหน่วย!AR133</f>
        <v>5100</v>
      </c>
      <c r="W144" s="93">
        <f>[5]คำนวณหน่วย!AS133</f>
        <v>19023</v>
      </c>
      <c r="X144" s="92">
        <f>[5]คำนวณหน่วย!AV133</f>
        <v>5000</v>
      </c>
      <c r="Y144" s="93">
        <f>[5]คำนวณหน่วย!AW133</f>
        <v>18350</v>
      </c>
      <c r="Z144" s="92">
        <f>[5]คำนวณหน่วย!AZ133</f>
        <v>5200</v>
      </c>
      <c r="AA144" s="93">
        <f>[5]คำนวณหน่วย!BA133</f>
        <v>19500</v>
      </c>
      <c r="AB144" s="92">
        <f>[5]คำนวณหน่วย!BD133</f>
        <v>5400</v>
      </c>
      <c r="AC144" s="93">
        <f>[5]คำนวณหน่วย!BE133</f>
        <v>19224</v>
      </c>
      <c r="AD144" s="54"/>
      <c r="AE144" s="55"/>
      <c r="AF144" s="56"/>
      <c r="AG144" s="55"/>
      <c r="AH144" s="47"/>
      <c r="AI144" s="47"/>
    </row>
    <row r="145" spans="1:35" x14ac:dyDescent="0.55000000000000004">
      <c r="A145" s="58">
        <f>[5]คำนวณหน่วย!A134</f>
        <v>110</v>
      </c>
      <c r="B145" s="59" t="str">
        <f>[5]คำนวณหน่วย!B134</f>
        <v>อาคารสมิตานนท์</v>
      </c>
      <c r="C145" s="58">
        <f>[5]คำนวณหน่วย!C134</f>
        <v>0</v>
      </c>
      <c r="D145" s="58">
        <f>[5]คำนวณหน่วย!D134</f>
        <v>300</v>
      </c>
      <c r="E145" s="60">
        <f>[5]คำนวณหน่วย!E134</f>
        <v>8195975</v>
      </c>
      <c r="F145" s="64">
        <f>[5]คำนวณหน่วย!L134-'[6]คำนวณ (รวมแต่ละอาคาร)'!$I$256</f>
        <v>13247.6</v>
      </c>
      <c r="G145" s="65">
        <f>F145*'[7]2564-บิลค่าไฟฟ้า'!G$5</f>
        <v>45871.169169672001</v>
      </c>
      <c r="H145" s="64">
        <f>[5]คำนวณหน่วย!P134-'[6]คำนวณ (รวมแต่ละอาคาร)'!$L$256</f>
        <v>12673.85</v>
      </c>
      <c r="I145" s="65">
        <f>H145*'[7]2564-บิลค่าไฟฟ้า'!K$5</f>
        <v>46075.678636599499</v>
      </c>
      <c r="J145" s="64">
        <f>[5]คำนวณหน่วย!T134-'[6]คำนวณ (รวมแต่ละอาคาร)'!$O$256</f>
        <v>16815.55</v>
      </c>
      <c r="K145" s="65">
        <f>J145*'[7]2564-บิลค่าไฟฟ้า'!O$5</f>
        <v>63869.183376169494</v>
      </c>
      <c r="L145" s="64">
        <f>[5]คำนวณหน่วย!X134-'[6]คำนวณ (รวมแต่ละอาคาร)'!$R$256-'[6]คำนวณ (รวมแต่ละอาคาร)'!$R$256</f>
        <v>11861.22</v>
      </c>
      <c r="M145" s="65">
        <f>L145*'[7]2564-บิลค่าไฟฟ้า'!S$5</f>
        <v>42953.917393258198</v>
      </c>
      <c r="N145" s="64">
        <f>[5]คำนวณหน่วย!AB134-'[6]คำนวณ (รวมแต่ละอาคาร)'!$U$256</f>
        <v>14366.29</v>
      </c>
      <c r="O145" s="65">
        <f>N145*'[7]2564-บิลค่าไฟฟ้า'!W$5</f>
        <v>53619.115393949403</v>
      </c>
      <c r="P145" s="66">
        <f>[5]คำนวณหน่วย!AF134-'[6]คำนวณ (รวมแต่ละอาคาร)'!$AA$256</f>
        <v>15493.51</v>
      </c>
      <c r="Q145" s="65">
        <f>P145*'[7]2564-บิลค่าไฟฟ้า'!AA$5</f>
        <v>59095.536102302802</v>
      </c>
      <c r="R145" s="64">
        <f>[5]คำนวณหน่วย!AJ134-'[6]คำนวณ (รวมแต่ละอาคาร)'!$AA$256</f>
        <v>14756.88</v>
      </c>
      <c r="S145" s="65">
        <f>R145*'[7]2564-บิลค่าไฟฟ้า'!AE$5</f>
        <v>55475.315269699197</v>
      </c>
      <c r="T145" s="64">
        <f>[5]คำนวณหน่วย!AN134-'[6]คำนวณ (รวมแต่ละอาคาร)'!$AD$256</f>
        <v>15005.04</v>
      </c>
      <c r="U145" s="65">
        <f>T145*'[7]2564-บิลค่าไฟฟ้า'!AI$5</f>
        <v>55768.114742671205</v>
      </c>
      <c r="V145" s="64">
        <f>[5]คำนวณหน่วย!AR134-'[6]คำนวณ (รวมแต่ละอาคาร)'!$AG$256</f>
        <v>14557.88</v>
      </c>
      <c r="W145" s="65">
        <f>V145*'[7]2564-บิลค่าไฟฟ้า'!AM$5</f>
        <v>54235.570901282394</v>
      </c>
      <c r="X145" s="64">
        <f>[5]คำนวณหน่วย!AV134-'[6]คำนวณ (รวมแต่ละอาคาร)'!$AM$256</f>
        <v>14881.33</v>
      </c>
      <c r="Y145" s="65">
        <f>X145*'[7]2564-บิลค่าไฟฟ้า'!AQ$5</f>
        <v>54632.219794173296</v>
      </c>
      <c r="Z145" s="64">
        <f>[5]คำนวณหน่วย!AZ134-'[6]คำนวณ (รวมแต่ละอาคาร)'!$AM$256</f>
        <v>12733.71</v>
      </c>
      <c r="AA145" s="65">
        <f>Z145*'[7]2564-บิลค่าไฟฟ้า'!AU$5</f>
        <v>47800.3289196279</v>
      </c>
      <c r="AB145" s="64">
        <f>[5]คำนวณหน่วย!BD134-'[6]คำนวณ (รวมแต่ละอาคาร)'!$AP$256</f>
        <v>11122.12</v>
      </c>
      <c r="AC145" s="65">
        <f>AB145*'[7]2564-บิลค่าไฟฟ้า'!AY$5</f>
        <v>39562.511737161607</v>
      </c>
      <c r="AD145" s="46"/>
      <c r="AE145" s="47"/>
      <c r="AG145" s="47"/>
      <c r="AH145" s="47"/>
      <c r="AI145" s="47"/>
    </row>
    <row r="146" spans="1:35" x14ac:dyDescent="0.55000000000000004">
      <c r="A146" s="89">
        <f>[5]คำนวณหน่วย!A135</f>
        <v>111</v>
      </c>
      <c r="B146" s="90" t="str">
        <f>[5]คำนวณหน่วย!B135</f>
        <v>อาคารโรงงานนำร่อง</v>
      </c>
      <c r="C146" s="89">
        <f>[5]คำนวณหน่วย!C135</f>
        <v>0</v>
      </c>
      <c r="D146" s="89">
        <f>[5]คำนวณหน่วย!D135</f>
        <v>200</v>
      </c>
      <c r="E146" s="91">
        <f>[5]คำนวณหน่วย!E135</f>
        <v>8389601</v>
      </c>
      <c r="F146" s="92">
        <f>[5]คำนวณหน่วย!L135</f>
        <v>2000</v>
      </c>
      <c r="G146" s="93">
        <f>[5]คำนวณหน่วย!M135</f>
        <v>6920</v>
      </c>
      <c r="H146" s="92">
        <f>[5]คำนวณหน่วย!P135</f>
        <v>2000</v>
      </c>
      <c r="I146" s="93">
        <f>[5]คำนวณหน่วย!Q135</f>
        <v>7280</v>
      </c>
      <c r="J146" s="92">
        <f>[5]คำนวณหน่วย!T135</f>
        <v>2800</v>
      </c>
      <c r="K146" s="93">
        <f>[5]คำนวณหน่วย!U135</f>
        <v>10640</v>
      </c>
      <c r="L146" s="92">
        <f>[5]คำนวณหน่วย!X135</f>
        <v>3200</v>
      </c>
      <c r="M146" s="93">
        <f>[5]คำนวณหน่วย!Y135</f>
        <v>11584</v>
      </c>
      <c r="N146" s="92">
        <f>[5]คำนวณหน่วย!AB135</f>
        <v>3000</v>
      </c>
      <c r="O146" s="93">
        <f>[5]คำนวณหน่วย!AC135</f>
        <v>11190</v>
      </c>
      <c r="P146" s="96">
        <f>[5]คำนวณหน่วย!AF135</f>
        <v>2600</v>
      </c>
      <c r="Q146" s="93">
        <f>[5]คำนวณหน่วย!AG135</f>
        <v>9906</v>
      </c>
      <c r="R146" s="92">
        <f>[5]คำนวณหน่วย!AJ135</f>
        <v>3800</v>
      </c>
      <c r="S146" s="93">
        <f>[5]คำนวณหน่วย!AK135</f>
        <v>14288</v>
      </c>
      <c r="T146" s="92">
        <f>[5]คำนวณหน่วย!AN135</f>
        <v>3800</v>
      </c>
      <c r="U146" s="93">
        <f>[5]คำนวณหน่วย!AO135</f>
        <v>14136</v>
      </c>
      <c r="V146" s="92">
        <f>[5]คำนวณหน่วย!AR135</f>
        <v>2400</v>
      </c>
      <c r="W146" s="93">
        <f>[5]คำนวณหน่วย!AS135</f>
        <v>8952</v>
      </c>
      <c r="X146" s="92">
        <f>[5]คำนวณหน่วย!AV135</f>
        <v>2800</v>
      </c>
      <c r="Y146" s="93">
        <f>[5]คำนวณหน่วย!AW135</f>
        <v>10276</v>
      </c>
      <c r="Z146" s="92">
        <f>[5]คำนวณหน่วย!AZ135</f>
        <v>2600</v>
      </c>
      <c r="AA146" s="93">
        <f>[5]คำนวณหน่วย!BA135</f>
        <v>9750</v>
      </c>
      <c r="AB146" s="92">
        <f>[5]คำนวณหน่วย!BD135</f>
        <v>2800</v>
      </c>
      <c r="AC146" s="93">
        <f>[5]คำนวณหน่วย!BE135</f>
        <v>9968</v>
      </c>
      <c r="AD146" s="46"/>
      <c r="AE146" s="47"/>
      <c r="AG146" s="47"/>
    </row>
    <row r="147" spans="1:35" x14ac:dyDescent="0.55000000000000004">
      <c r="A147" s="89">
        <f>[5]คำนวณหน่วย!A136</f>
        <v>112</v>
      </c>
      <c r="B147" s="90" t="str">
        <f>[5]คำนวณหน่วย!B136</f>
        <v>อาคารคัดบรรจุผลิตผลเกษตร</v>
      </c>
      <c r="C147" s="89">
        <f>[5]คำนวณหน่วย!C136</f>
        <v>0</v>
      </c>
      <c r="D147" s="89">
        <f>[5]คำนวณหน่วย!D136</f>
        <v>60</v>
      </c>
      <c r="E147" s="91">
        <f>[5]คำนวณหน่วย!E136</f>
        <v>8142023</v>
      </c>
      <c r="F147" s="64">
        <f>[5]คำนวณหน่วย!L136-'[6]คำนวณ (รวมแต่ละอาคาร)'!$I$258</f>
        <v>900</v>
      </c>
      <c r="G147" s="65">
        <f>F147*'[7]2564-บิลค่าไฟฟ้า'!G$5</f>
        <v>3116.3419979999999</v>
      </c>
      <c r="H147" s="64">
        <f>[5]คำนวณหน่วย!P136-'[6]คำนวณ (รวมแต่ละอาคาร)'!$L$258</f>
        <v>1260</v>
      </c>
      <c r="I147" s="65">
        <f>H147*'[7]2564-บิลค่าไฟฟ้า'!K$5</f>
        <v>4580.7197562000001</v>
      </c>
      <c r="J147" s="64">
        <f>[5]คำนวณหน่วย!T136-'[6]คำนวณ (รวมแต่ละอาคาร)'!$O$258</f>
        <v>1140</v>
      </c>
      <c r="K147" s="65">
        <f>J147*'[7]2564-บิลค่าไฟฟ้า'!O$5</f>
        <v>4329.9724986000001</v>
      </c>
      <c r="L147" s="64">
        <f>[5]คำนวณหน่วย!X136-'[6]คำนวณ (รวมแต่ละอาคาร)'!$R$258</f>
        <v>780</v>
      </c>
      <c r="M147" s="65">
        <f>L147*'[7]2564-บิลค่าไฟฟ้า'!S$5</f>
        <v>2824.6719618000002</v>
      </c>
      <c r="N147" s="64">
        <f>[5]คำนวณหน่วย!AB136-'[6]คำนวณ (รวมแต่ละอาคาร)'!$U$258</f>
        <v>3360</v>
      </c>
      <c r="O147" s="65">
        <f>N147*'[7]2564-บิลค่าไฟฟ้า'!W$5</f>
        <v>12540.483849599999</v>
      </c>
      <c r="P147" s="66">
        <f>[5]คำนวณหน่วย!AF136-'[6]คำนวณ (รวมแต่ละอาคาร)'!$AA$258</f>
        <v>1620</v>
      </c>
      <c r="Q147" s="65">
        <f>P147*'[7]2564-บิลค่าไฟฟ้า'!AA$5</f>
        <v>6179.0238935999996</v>
      </c>
      <c r="R147" s="64">
        <f>[5]คำนวณหน่วย!AJ136-'[6]คำนวณ (รวมแต่ละอาคาร)'!$AA$258</f>
        <v>1020</v>
      </c>
      <c r="S147" s="65">
        <f>R147*'[7]2564-บิลค่าไฟฟ้า'!AE$5</f>
        <v>3834.4705368</v>
      </c>
      <c r="T147" s="64">
        <f>[5]คำนวณหน่วย!AN136-'[6]คำนวณ (รวมแต่ละอาคาร)'!$AD$258</f>
        <v>960</v>
      </c>
      <c r="U147" s="65">
        <f>T147*'[7]2564-บิลค่าไฟฟ้า'!AI$5</f>
        <v>3567.9605087999998</v>
      </c>
      <c r="V147" s="64">
        <f>[5]คำนวณหน่วย!AR136-'[6]คำนวณ (รวมแต่ละอาคาร)'!$AG$258</f>
        <v>1260</v>
      </c>
      <c r="W147" s="65">
        <f>V147*'[7]2564-บิลค่าไฟฟ้า'!AM$5</f>
        <v>4694.1463548000002</v>
      </c>
      <c r="X147" s="64">
        <f>[5]คำนวณหน่วย!AV136-'[6]คำนวณ (รวมแต่ละอาคาร)'!$AM$258</f>
        <v>2340</v>
      </c>
      <c r="Y147" s="65">
        <f>X147*'[7]2564-บิลค่าไฟฟ้า'!AQ$5</f>
        <v>8590.5893034000001</v>
      </c>
      <c r="Z147" s="64">
        <f>[5]คำนวณหน่วย!AZ136-'[6]คำนวณ (รวมแต่ละอาคาร)'!$AM$258</f>
        <v>2820</v>
      </c>
      <c r="AA147" s="65">
        <f>Z147*'[7]2564-บิลค่าไฟฟ้า'!AU$5</f>
        <v>10585.8330018</v>
      </c>
      <c r="AB147" s="64">
        <f>[5]คำนวณหน่วย!BD136-'[6]คำนวณ (รวมแต่ละอาคาร)'!$AP$258</f>
        <v>2820</v>
      </c>
      <c r="AC147" s="65">
        <f>AB147*'[7]2564-บิลค่าไฟฟ้า'!AY$5</f>
        <v>10031.026737600001</v>
      </c>
      <c r="AD147" s="46"/>
      <c r="AE147" s="47"/>
      <c r="AG147" s="47"/>
    </row>
    <row r="148" spans="1:35" x14ac:dyDescent="0.55000000000000004">
      <c r="A148" s="89">
        <f>[5]คำนวณหน่วย!A137</f>
        <v>113</v>
      </c>
      <c r="B148" s="90" t="str">
        <f>[5]คำนวณหน่วย!B137</f>
        <v>อาคารปฏิบัติเทคโนโลยียางและพอลิเมอร์</v>
      </c>
      <c r="C148" s="89">
        <f>[5]คำนวณหน่วย!C137</f>
        <v>0</v>
      </c>
      <c r="D148" s="89">
        <f>[5]คำนวณหน่วย!D137</f>
        <v>200</v>
      </c>
      <c r="E148" s="91">
        <f>[5]คำนวณหน่วย!E137</f>
        <v>9011628</v>
      </c>
      <c r="F148" s="92">
        <f>[5]คำนวณหน่วย!L137</f>
        <v>0</v>
      </c>
      <c r="G148" s="93">
        <f>[5]คำนวณหน่วย!M137</f>
        <v>0</v>
      </c>
      <c r="H148" s="92">
        <f>[5]คำนวณหน่วย!P137</f>
        <v>200</v>
      </c>
      <c r="I148" s="93">
        <f>[5]คำนวณหน่วย!Q137</f>
        <v>728</v>
      </c>
      <c r="J148" s="92">
        <f>[5]คำนวณหน่วย!T137</f>
        <v>200</v>
      </c>
      <c r="K148" s="93">
        <f>[5]คำนวณหน่วย!U137</f>
        <v>760</v>
      </c>
      <c r="L148" s="92">
        <f>[5]คำนวณหน่วย!X137</f>
        <v>0</v>
      </c>
      <c r="M148" s="93">
        <f>[5]คำนวณหน่วย!Y137</f>
        <v>0</v>
      </c>
      <c r="N148" s="92">
        <f>[5]คำนวณหน่วย!AB137</f>
        <v>200</v>
      </c>
      <c r="O148" s="93">
        <f>[5]คำนวณหน่วย!AC137</f>
        <v>746</v>
      </c>
      <c r="P148" s="96">
        <f>[5]คำนวณหน่วย!AF137</f>
        <v>0</v>
      </c>
      <c r="Q148" s="93">
        <f>[5]คำนวณหน่วย!AG137</f>
        <v>0</v>
      </c>
      <c r="R148" s="92">
        <f>[5]คำนวณหน่วย!AJ137</f>
        <v>0</v>
      </c>
      <c r="S148" s="93">
        <f>[5]คำนวณหน่วย!AK137</f>
        <v>0</v>
      </c>
      <c r="T148" s="92">
        <f>[5]คำนวณหน่วย!AN137</f>
        <v>0</v>
      </c>
      <c r="U148" s="93">
        <f>[5]คำนวณหน่วย!AO137</f>
        <v>0</v>
      </c>
      <c r="V148" s="92">
        <f>[5]คำนวณหน่วย!AR137</f>
        <v>0</v>
      </c>
      <c r="W148" s="93">
        <f>[5]คำนวณหน่วย!AS137</f>
        <v>0</v>
      </c>
      <c r="X148" s="92">
        <f>[5]คำนวณหน่วย!AV137</f>
        <v>200</v>
      </c>
      <c r="Y148" s="93">
        <f>[5]คำนวณหน่วย!AW137</f>
        <v>734</v>
      </c>
      <c r="Z148" s="92">
        <f>[5]คำนวณหน่วย!AZ137</f>
        <v>0</v>
      </c>
      <c r="AA148" s="93">
        <f>[5]คำนวณหน่วย!BA137</f>
        <v>0</v>
      </c>
      <c r="AB148" s="92">
        <f>[5]คำนวณหน่วย!BD137</f>
        <v>0</v>
      </c>
      <c r="AC148" s="93">
        <f>[5]คำนวณหน่วย!BE137</f>
        <v>0</v>
      </c>
      <c r="AD148" s="46"/>
      <c r="AE148" s="47"/>
      <c r="AG148" s="47"/>
    </row>
    <row r="149" spans="1:35" x14ac:dyDescent="0.55000000000000004">
      <c r="A149" s="89">
        <f>[5]คำนวณหน่วย!A138</f>
        <v>114</v>
      </c>
      <c r="B149" s="90" t="str">
        <f>[5]คำนวณหน่วย!B138</f>
        <v>อาคารโรงสีข้าวเก่า</v>
      </c>
      <c r="C149" s="89">
        <f>[5]คำนวณหน่วย!C138</f>
        <v>0</v>
      </c>
      <c r="D149" s="89">
        <f>[5]คำนวณหน่วย!D138</f>
        <v>1</v>
      </c>
      <c r="E149" s="91">
        <f>[5]คำนวณหน่วย!E138</f>
        <v>8882703</v>
      </c>
      <c r="F149" s="92">
        <f>[5]คำนวณหน่วย!L138</f>
        <v>199</v>
      </c>
      <c r="G149" s="93">
        <f>[5]คำนวณหน่วย!M138</f>
        <v>688.54</v>
      </c>
      <c r="H149" s="92">
        <f>[5]คำนวณหน่วย!P138</f>
        <v>222</v>
      </c>
      <c r="I149" s="93">
        <f>[5]คำนวณหน่วย!Q138</f>
        <v>808.08</v>
      </c>
      <c r="J149" s="92">
        <f>[5]คำนวณหน่วย!T138</f>
        <v>210</v>
      </c>
      <c r="K149" s="93">
        <f>[5]คำนวณหน่วย!U138</f>
        <v>798</v>
      </c>
      <c r="L149" s="92">
        <f>[5]คำนวณหน่วย!X138</f>
        <v>13</v>
      </c>
      <c r="M149" s="93">
        <f>[5]คำนวณหน่วย!Y138</f>
        <v>47.06</v>
      </c>
      <c r="N149" s="92">
        <f>[5]คำนวณหน่วย!AB138</f>
        <v>24</v>
      </c>
      <c r="O149" s="93">
        <f>[5]คำนวณหน่วย!AC138</f>
        <v>89.52</v>
      </c>
      <c r="P149" s="96">
        <f>[5]คำนวณหน่วย!AF138</f>
        <v>1</v>
      </c>
      <c r="Q149" s="93">
        <f>[5]คำนวณหน่วย!AG138</f>
        <v>3.81</v>
      </c>
      <c r="R149" s="92">
        <f>[5]คำนวณหน่วย!AJ138</f>
        <v>0</v>
      </c>
      <c r="S149" s="93">
        <f>[5]คำนวณหน่วย!AK138</f>
        <v>0</v>
      </c>
      <c r="T149" s="92">
        <f>[5]คำนวณหน่วย!AN138</f>
        <v>0</v>
      </c>
      <c r="U149" s="93">
        <f>[5]คำนวณหน่วย!AO138</f>
        <v>0</v>
      </c>
      <c r="V149" s="92">
        <f>[5]คำนวณหน่วย!AR138</f>
        <v>0</v>
      </c>
      <c r="W149" s="93">
        <f>[5]คำนวณหน่วย!AS138</f>
        <v>0</v>
      </c>
      <c r="X149" s="92">
        <f>[5]คำนวณหน่วย!AV138</f>
        <v>0</v>
      </c>
      <c r="Y149" s="93">
        <f>[5]คำนวณหน่วย!AW138</f>
        <v>0</v>
      </c>
      <c r="Z149" s="92">
        <f>[5]คำนวณหน่วย!AZ138</f>
        <v>10</v>
      </c>
      <c r="AA149" s="93">
        <f>[5]คำนวณหน่วย!BA138</f>
        <v>37.5</v>
      </c>
      <c r="AB149" s="92">
        <f>[5]คำนวณหน่วย!BD138</f>
        <v>31</v>
      </c>
      <c r="AC149" s="93">
        <f>[5]คำนวณหน่วย!BE138</f>
        <v>110.36</v>
      </c>
      <c r="AD149" s="46"/>
      <c r="AE149" s="47"/>
      <c r="AG149" s="47"/>
    </row>
    <row r="150" spans="1:35" x14ac:dyDescent="0.55000000000000004">
      <c r="A150" s="67" t="s">
        <v>36</v>
      </c>
      <c r="B150" s="68"/>
      <c r="C150" s="69"/>
      <c r="D150" s="69"/>
      <c r="E150" s="70"/>
      <c r="F150" s="73">
        <f t="shared" ref="F150:AC150" si="12">SUM(F143:F149)</f>
        <v>31967.33</v>
      </c>
      <c r="G150" s="72">
        <f t="shared" si="12"/>
        <v>110675.05755169259</v>
      </c>
      <c r="H150" s="73">
        <f t="shared" si="12"/>
        <v>34578.32</v>
      </c>
      <c r="I150" s="72">
        <f t="shared" si="12"/>
        <v>125739.95570111841</v>
      </c>
      <c r="J150" s="73">
        <f t="shared" si="12"/>
        <v>48741.54</v>
      </c>
      <c r="K150" s="72">
        <f t="shared" si="12"/>
        <v>185147.54476079458</v>
      </c>
      <c r="L150" s="73">
        <f t="shared" si="12"/>
        <v>34542.519999999997</v>
      </c>
      <c r="M150" s="72">
        <f t="shared" si="12"/>
        <v>125078.59558163119</v>
      </c>
      <c r="N150" s="73">
        <f t="shared" si="12"/>
        <v>44237.25</v>
      </c>
      <c r="O150" s="72">
        <f t="shared" si="12"/>
        <v>165085.69895889497</v>
      </c>
      <c r="P150" s="73">
        <f t="shared" si="12"/>
        <v>45627.77</v>
      </c>
      <c r="Q150" s="72">
        <f t="shared" si="12"/>
        <v>173995.24345473561</v>
      </c>
      <c r="R150" s="73">
        <f t="shared" si="12"/>
        <v>43036.959999999999</v>
      </c>
      <c r="S150" s="72">
        <f t="shared" si="12"/>
        <v>161795.84349968642</v>
      </c>
      <c r="T150" s="73">
        <f t="shared" si="12"/>
        <v>42866.05</v>
      </c>
      <c r="U150" s="72">
        <f t="shared" si="12"/>
        <v>159343.71411325649</v>
      </c>
      <c r="V150" s="73">
        <f t="shared" si="12"/>
        <v>41018.639999999999</v>
      </c>
      <c r="W150" s="72">
        <f t="shared" si="12"/>
        <v>152849.12839194719</v>
      </c>
      <c r="X150" s="73">
        <f t="shared" si="12"/>
        <v>40783.51</v>
      </c>
      <c r="Y150" s="72">
        <f t="shared" si="12"/>
        <v>149714.55997175508</v>
      </c>
      <c r="Z150" s="73">
        <f t="shared" si="12"/>
        <v>39729.69</v>
      </c>
      <c r="AA150" s="72">
        <f t="shared" si="12"/>
        <v>149108.95666993811</v>
      </c>
      <c r="AB150" s="71">
        <f t="shared" si="12"/>
        <v>33424.870000000003</v>
      </c>
      <c r="AC150" s="72">
        <f t="shared" si="12"/>
        <v>118919.5173027016</v>
      </c>
      <c r="AD150" s="46"/>
      <c r="AE150" s="47"/>
      <c r="AG150" s="47"/>
    </row>
    <row r="151" spans="1:35" x14ac:dyDescent="0.55000000000000004">
      <c r="A151" s="30" t="str">
        <f>[5]คำนวณหน่วย!$A$139</f>
        <v>คณะเทคโนโลยีการประมง</v>
      </c>
      <c r="B151" s="74"/>
      <c r="C151" s="75"/>
      <c r="D151" s="75"/>
      <c r="E151" s="76"/>
      <c r="F151" s="77"/>
      <c r="G151" s="76"/>
      <c r="H151" s="77"/>
      <c r="I151" s="76"/>
      <c r="J151" s="77"/>
      <c r="K151" s="76"/>
      <c r="L151" s="77"/>
      <c r="M151" s="76"/>
      <c r="N151" s="77"/>
      <c r="O151" s="76"/>
      <c r="P151" s="78"/>
      <c r="Q151" s="76"/>
      <c r="R151" s="77"/>
      <c r="S151" s="76"/>
      <c r="T151" s="77"/>
      <c r="U151" s="76"/>
      <c r="V151" s="77"/>
      <c r="W151" s="76"/>
      <c r="X151" s="77"/>
      <c r="Y151" s="76"/>
      <c r="Z151" s="77"/>
      <c r="AA151" s="76"/>
      <c r="AB151" s="77"/>
      <c r="AC151" s="79"/>
      <c r="AD151" s="37">
        <f>SUM(F155+H155+J155+L155+N155+P155+R155+T155+V155+X155+Z155+AB155)</f>
        <v>100960</v>
      </c>
      <c r="AE151" s="38">
        <f>SUM(G155+I155+K155+M155+O155+Q155+S155+U155+W155+Y155+AA155+AC155)</f>
        <v>372873.36289599998</v>
      </c>
      <c r="AF151" s="39">
        <f>SUM(F155+H155+J155+L155+N155+P155+R155+T155+V155)</f>
        <v>77201</v>
      </c>
      <c r="AG151" s="38">
        <f>SUM(G155+I155+K155+M155+O155+Q155+S155+U155+W155)</f>
        <v>286011.55691839999</v>
      </c>
      <c r="AH151" s="39">
        <f>SUM(X155+Z155+AB155)</f>
        <v>23759</v>
      </c>
      <c r="AI151" s="38">
        <f>SUM(Y155+AA155+AC155)</f>
        <v>86861.805977600001</v>
      </c>
    </row>
    <row r="152" spans="1:35" x14ac:dyDescent="0.55000000000000004">
      <c r="A152" s="40">
        <f>[5]คำนวณหน่วย!A140</f>
        <v>115</v>
      </c>
      <c r="B152" s="100" t="str">
        <f>[5]คำนวณหน่วย!B140</f>
        <v>อาคารเทคโนโลยีการประมง มิเตอร์ตัวที่ 1</v>
      </c>
      <c r="C152" s="40">
        <f>[5]คำนวณหน่วย!C140</f>
        <v>0</v>
      </c>
      <c r="D152" s="40">
        <f>[5]คำนวณหน่วย!D140</f>
        <v>160</v>
      </c>
      <c r="E152" s="42">
        <f>[5]คำนวณหน่วย!E140</f>
        <v>9264072</v>
      </c>
      <c r="F152" s="64">
        <f>[5]คำนวณหน่วย!L140-'[6]คำนวณ (รวมแต่ละอาคาร)'!$I$261</f>
        <v>4960</v>
      </c>
      <c r="G152" s="65">
        <f>F152*'[7]2564-บิลค่าไฟฟ้า'!G$5</f>
        <v>17174.507011199999</v>
      </c>
      <c r="H152" s="64">
        <f>[5]คำนวณหน่วย!P140-'[6]คำนวณ (รวมแต่ละอาคาร)'!$L$261</f>
        <v>6560</v>
      </c>
      <c r="I152" s="65">
        <f>H152*'[7]2564-บิลค่าไฟฟ้า'!K$5</f>
        <v>23848.826667199999</v>
      </c>
      <c r="J152" s="64">
        <f>[5]คำนวณหน่วย!T140-'[6]คำนวณ (รวมแต่ละอาคาร)'!$O$261</f>
        <v>6400</v>
      </c>
      <c r="K152" s="65">
        <f>J152*'[7]2564-บิลค่าไฟฟ้า'!O$5</f>
        <v>24308.617536000002</v>
      </c>
      <c r="L152" s="64">
        <f>[5]คำนวณหน่วย!X140-'[6]คำนวณ (รวมแต่ละอาคาร)'!$R$261</f>
        <v>6560</v>
      </c>
      <c r="M152" s="65">
        <f>L152*'[7]2564-บิลค่าไฟฟ้า'!S$5</f>
        <v>23756.215473600001</v>
      </c>
      <c r="N152" s="64">
        <f>[5]คำนวณหน่วย!AB140-'[6]คำนวณ (รวมแต่ละอาคาร)'!$U$261</f>
        <v>6560</v>
      </c>
      <c r="O152" s="65">
        <f>N152*'[7]2564-บิลค่าไฟฟ้า'!W$5</f>
        <v>24483.801801599999</v>
      </c>
      <c r="P152" s="66">
        <f>[5]คำนวณหน่วย!AF140-'[6]คำนวณ (รวมแต่ละอาคาร)'!$X$261</f>
        <v>6880</v>
      </c>
      <c r="Q152" s="65">
        <f>P152*'[7]2564-บิลค่าไฟฟ้า'!AA$5</f>
        <v>26241.780486399999</v>
      </c>
      <c r="R152" s="64">
        <f>[5]คำนวณหน่วย!AJ140-'[6]คำนวณ (รวมแต่ละอาคาร)'!$AA$261</f>
        <v>7200</v>
      </c>
      <c r="S152" s="65">
        <f>R152*'[7]2564-บิลค่าไฟฟ้า'!AE$5</f>
        <v>27066.850847999998</v>
      </c>
      <c r="T152" s="64">
        <f>[5]คำนวณหน่วย!AN140-'[6]คำนวณ (รวมแต่ละอาคาร)'!$AD$261</f>
        <v>5120</v>
      </c>
      <c r="U152" s="65">
        <f>T152*'[7]2564-บิลค่าไฟฟ้า'!AI$5</f>
        <v>19029.122713600002</v>
      </c>
      <c r="V152" s="64">
        <f>[5]คำนวณหน่วย!AR140-'[6]คำนวณ (รวมแต่ละอาคาร)'!$AG$261</f>
        <v>4960</v>
      </c>
      <c r="W152" s="65">
        <f>V152*'[7]2564-บิลค่าไฟฟ้า'!AM$5</f>
        <v>18478.544380799998</v>
      </c>
      <c r="X152" s="64">
        <f>[5]คำนวณหน่วย!AV140-'[6]คำนวณ (รวมแต่ละอาคาร)'!$AJ$261</f>
        <v>4160</v>
      </c>
      <c r="Y152" s="65">
        <f>X152*'[7]2564-บิลค่าไฟฟ้า'!AQ$5</f>
        <v>15272.1587616</v>
      </c>
      <c r="Z152" s="64">
        <f>[5]คำนวณหน่วย!AZ140-'[6]คำนวณ (รวมแต่ละอาคาร)'!$AM$261</f>
        <v>4800</v>
      </c>
      <c r="AA152" s="65">
        <f>Z152*'[7]2564-บิลค่าไฟฟ้า'!AU$5</f>
        <v>18018.439151999999</v>
      </c>
      <c r="AB152" s="64">
        <f>[5]คำนวณหน่วย!BD140-'[6]คำนวณ (รวมแต่ละอาคาร)'!$AP$261</f>
        <v>4800</v>
      </c>
      <c r="AC152" s="65">
        <f>AB152*'[7]2564-บิลค่าไฟฟ้า'!AY$5</f>
        <v>17074.088064</v>
      </c>
      <c r="AD152" s="46"/>
      <c r="AE152" s="47"/>
      <c r="AG152" s="47"/>
    </row>
    <row r="153" spans="1:35" x14ac:dyDescent="0.55000000000000004">
      <c r="A153" s="40">
        <f>[5]คำนวณหน่วย!A141</f>
        <v>116</v>
      </c>
      <c r="B153" s="100" t="str">
        <f>[5]คำนวณหน่วย!B141</f>
        <v>อาคารเทคโนโลยีการประมง มิเตอร์ตัวที่ 2</v>
      </c>
      <c r="C153" s="40">
        <f>[5]คำนวณหน่วย!C141</f>
        <v>0</v>
      </c>
      <c r="D153" s="40">
        <f>[5]คำนวณหน่วย!D141</f>
        <v>160</v>
      </c>
      <c r="E153" s="42">
        <f>[5]คำนวณหน่วย!E141</f>
        <v>9264102</v>
      </c>
      <c r="F153" s="43" t="str">
        <f>[5]คำนวณหน่วย!L141</f>
        <v>ชำรุด</v>
      </c>
      <c r="G153" s="44" t="str">
        <f>[5]คำนวณหน่วย!M141</f>
        <v>ชำรุด</v>
      </c>
      <c r="H153" s="43" t="str">
        <f>[5]คำนวณหน่วย!P141</f>
        <v>ชำรุด</v>
      </c>
      <c r="I153" s="44" t="str">
        <f>[5]คำนวณหน่วย!Q141</f>
        <v>ชำรุด</v>
      </c>
      <c r="J153" s="43" t="str">
        <f>[5]คำนวณหน่วย!T141</f>
        <v>ชำรุด</v>
      </c>
      <c r="K153" s="44" t="str">
        <f>[5]คำนวณหน่วย!U141</f>
        <v>ชำรุด</v>
      </c>
      <c r="L153" s="43" t="str">
        <f>[5]คำนวณหน่วย!X141</f>
        <v>ชำรุด</v>
      </c>
      <c r="M153" s="44" t="str">
        <f>[5]คำนวณหน่วย!Y141</f>
        <v>ชำรุด</v>
      </c>
      <c r="N153" s="43" t="str">
        <f>[5]คำนวณหน่วย!AB141</f>
        <v>ชำรุด</v>
      </c>
      <c r="O153" s="44" t="str">
        <f>[5]คำนวณหน่วย!AC141</f>
        <v>ชำรุด</v>
      </c>
      <c r="P153" s="45" t="str">
        <f>[5]คำนวณหน่วย!AF141</f>
        <v>ชำรุด</v>
      </c>
      <c r="Q153" s="44" t="str">
        <f>[5]คำนวณหน่วย!AG141</f>
        <v>ชำรุด</v>
      </c>
      <c r="R153" s="101" t="str">
        <f>[5]คำนวณหน่วย!AJ141</f>
        <v>ชำรุด</v>
      </c>
      <c r="S153" s="102" t="str">
        <f>[5]คำนวณหน่วย!AK141</f>
        <v>ชำรุด</v>
      </c>
      <c r="T153" s="103" t="str">
        <f>[5]คำนวณหน่วย!AN141</f>
        <v>ชำรุด</v>
      </c>
      <c r="U153" s="104" t="str">
        <f>[5]คำนวณหน่วย!AO141</f>
        <v>ชำรุด</v>
      </c>
      <c r="V153" s="103" t="str">
        <f>[5]คำนวณหน่วย!AR141</f>
        <v>ชำรุด</v>
      </c>
      <c r="W153" s="104" t="str">
        <f>[5]คำนวณหน่วย!AS141</f>
        <v>ชำรุด</v>
      </c>
      <c r="X153" s="103" t="str">
        <f>[5]คำนวณหน่วย!AV141</f>
        <v>ชำรุด</v>
      </c>
      <c r="Y153" s="104" t="str">
        <f>[5]คำนวณหน่วย!AW141</f>
        <v>ชำรุด</v>
      </c>
      <c r="Z153" s="103" t="str">
        <f>[5]คำนวณหน่วย!AZ141</f>
        <v>ชำรุด</v>
      </c>
      <c r="AA153" s="104" t="str">
        <f>[5]คำนวณหน่วย!BA141</f>
        <v>ชำรุด</v>
      </c>
      <c r="AB153" s="103" t="str">
        <f>[5]คำนวณหน่วย!BD141</f>
        <v>ชำรุด</v>
      </c>
      <c r="AC153" s="105" t="str">
        <f>[5]คำนวณหน่วย!BE141</f>
        <v>ชำรุด</v>
      </c>
      <c r="AD153" s="46"/>
      <c r="AE153" s="47"/>
      <c r="AG153" s="47"/>
    </row>
    <row r="154" spans="1:35" x14ac:dyDescent="0.55000000000000004">
      <c r="A154" s="40">
        <f>[5]คำนวณหน่วย!A142</f>
        <v>117</v>
      </c>
      <c r="B154" s="100" t="str">
        <f>[5]คำนวณหน่วย!B142</f>
        <v>การเพาะเลี้ยงสาหร่าย</v>
      </c>
      <c r="C154" s="40">
        <f>[5]คำนวณหน่วย!C142</f>
        <v>0</v>
      </c>
      <c r="D154" s="40">
        <f>[5]คำนวณหน่วย!D142</f>
        <v>1</v>
      </c>
      <c r="E154" s="42">
        <f>[5]คำนวณหน่วย!E142</f>
        <v>8708215</v>
      </c>
      <c r="F154" s="43">
        <f>[5]คำนวณหน่วย!L142</f>
        <v>1551</v>
      </c>
      <c r="G154" s="44">
        <f>[5]คำนวณหน่วย!M142</f>
        <v>5366.46</v>
      </c>
      <c r="H154" s="43">
        <f>[5]คำนวณหน่วย!P142</f>
        <v>1821</v>
      </c>
      <c r="I154" s="44">
        <f>[5]คำนวณหน่วย!Q142</f>
        <v>6628.4400000000005</v>
      </c>
      <c r="J154" s="43">
        <f>[5]คำนวณหน่วย!T142</f>
        <v>3229</v>
      </c>
      <c r="K154" s="44">
        <f>[5]คำนวณหน่วย!U142</f>
        <v>12270.199999999999</v>
      </c>
      <c r="L154" s="43">
        <f>[5]คำนวณหน่วย!X142</f>
        <v>3053</v>
      </c>
      <c r="M154" s="44">
        <f>[5]คำนวณหน่วย!Y142</f>
        <v>11051.86</v>
      </c>
      <c r="N154" s="43">
        <f>[5]คำนวณหน่วย!AB142</f>
        <v>2801</v>
      </c>
      <c r="O154" s="44">
        <f>[5]คำนวณหน่วย!AC142</f>
        <v>10447.73</v>
      </c>
      <c r="P154" s="45">
        <f>[5]คำนวณหน่วย!AF142</f>
        <v>2449</v>
      </c>
      <c r="Q154" s="44">
        <f>[5]คำนวณหน่วย!AG142</f>
        <v>9330.69</v>
      </c>
      <c r="R154" s="43">
        <f>[5]คำนวณหน่วย!AJ142</f>
        <v>2675</v>
      </c>
      <c r="S154" s="44">
        <f>[5]คำนวณหน่วย!AK142</f>
        <v>10058</v>
      </c>
      <c r="T154" s="43">
        <f>[5]คำนวณหน่วย!AN142</f>
        <v>2415</v>
      </c>
      <c r="U154" s="44">
        <f>[5]คำนวณหน่วย!AO142</f>
        <v>8983.8000000000011</v>
      </c>
      <c r="V154" s="43">
        <f>[5]คำนวณหน่วย!AR142</f>
        <v>2007</v>
      </c>
      <c r="W154" s="44">
        <f>[5]คำนวณหน่วย!AS142</f>
        <v>7486.11</v>
      </c>
      <c r="X154" s="43">
        <f>[5]คำนวณหน่วย!AV142</f>
        <v>2507</v>
      </c>
      <c r="Y154" s="44">
        <f>[5]คำนวณหน่วย!AW142</f>
        <v>9200.69</v>
      </c>
      <c r="Z154" s="43">
        <f>[5]คำนวณหน่วย!AZ142</f>
        <v>3289</v>
      </c>
      <c r="AA154" s="44">
        <f>[5]คำนวณหน่วย!BA142</f>
        <v>12333.75</v>
      </c>
      <c r="AB154" s="43">
        <f>[5]คำนวณหน่วย!BD142</f>
        <v>4203</v>
      </c>
      <c r="AC154" s="44">
        <f>[5]คำนวณหน่วย!BE142</f>
        <v>14962.68</v>
      </c>
      <c r="AD154" s="46"/>
      <c r="AE154" s="47"/>
      <c r="AG154" s="47"/>
    </row>
    <row r="155" spans="1:35" x14ac:dyDescent="0.55000000000000004">
      <c r="A155" s="67" t="s">
        <v>36</v>
      </c>
      <c r="B155" s="68"/>
      <c r="C155" s="69"/>
      <c r="D155" s="69"/>
      <c r="E155" s="70"/>
      <c r="F155" s="71">
        <f t="shared" ref="F155:AC155" si="13">SUM(F152:F154)</f>
        <v>6511</v>
      </c>
      <c r="G155" s="72">
        <f t="shared" si="13"/>
        <v>22540.967011199999</v>
      </c>
      <c r="H155" s="71">
        <f>SUM(H152:H154)</f>
        <v>8381</v>
      </c>
      <c r="I155" s="72">
        <f>SUM(I152:I154)</f>
        <v>30477.266667199998</v>
      </c>
      <c r="J155" s="71">
        <f t="shared" si="13"/>
        <v>9629</v>
      </c>
      <c r="K155" s="72">
        <f t="shared" si="13"/>
        <v>36578.817536000002</v>
      </c>
      <c r="L155" s="71">
        <f t="shared" si="13"/>
        <v>9613</v>
      </c>
      <c r="M155" s="72">
        <f t="shared" si="13"/>
        <v>34808.075473600002</v>
      </c>
      <c r="N155" s="71">
        <f t="shared" si="13"/>
        <v>9361</v>
      </c>
      <c r="O155" s="72">
        <f t="shared" si="13"/>
        <v>34931.531801599995</v>
      </c>
      <c r="P155" s="73">
        <f t="shared" si="13"/>
        <v>9329</v>
      </c>
      <c r="Q155" s="72">
        <f t="shared" si="13"/>
        <v>35572.470486400001</v>
      </c>
      <c r="R155" s="71">
        <f t="shared" si="13"/>
        <v>9875</v>
      </c>
      <c r="S155" s="72">
        <f t="shared" si="13"/>
        <v>37124.850848000002</v>
      </c>
      <c r="T155" s="71">
        <f t="shared" si="13"/>
        <v>7535</v>
      </c>
      <c r="U155" s="72">
        <f t="shared" si="13"/>
        <v>28012.922713600004</v>
      </c>
      <c r="V155" s="71">
        <f t="shared" si="13"/>
        <v>6967</v>
      </c>
      <c r="W155" s="72">
        <f t="shared" si="13"/>
        <v>25964.654380799999</v>
      </c>
      <c r="X155" s="71">
        <f t="shared" si="13"/>
        <v>6667</v>
      </c>
      <c r="Y155" s="72">
        <f t="shared" si="13"/>
        <v>24472.848761599998</v>
      </c>
      <c r="Z155" s="71">
        <f t="shared" si="13"/>
        <v>8089</v>
      </c>
      <c r="AA155" s="72">
        <f t="shared" si="13"/>
        <v>30352.189151999999</v>
      </c>
      <c r="AB155" s="71">
        <f>SUM(AB152:AB154)</f>
        <v>9003</v>
      </c>
      <c r="AC155" s="72">
        <f t="shared" si="13"/>
        <v>32036.768064</v>
      </c>
      <c r="AD155" s="46"/>
      <c r="AE155" s="47"/>
      <c r="AG155" s="47"/>
    </row>
    <row r="156" spans="1:35" x14ac:dyDescent="0.55000000000000004">
      <c r="A156" s="30" t="str">
        <f>[5]คำนวณหน่วย!$A$143</f>
        <v>คลินิกรักษาสัตว์</v>
      </c>
      <c r="B156" s="74"/>
      <c r="C156" s="75"/>
      <c r="D156" s="75"/>
      <c r="E156" s="76"/>
      <c r="F156" s="77"/>
      <c r="G156" s="76"/>
      <c r="H156" s="77"/>
      <c r="I156" s="76"/>
      <c r="J156" s="77"/>
      <c r="K156" s="76"/>
      <c r="L156" s="77"/>
      <c r="M156" s="76"/>
      <c r="N156" s="77"/>
      <c r="O156" s="76"/>
      <c r="P156" s="78"/>
      <c r="Q156" s="76"/>
      <c r="R156" s="77"/>
      <c r="S156" s="76"/>
      <c r="T156" s="77"/>
      <c r="U156" s="76"/>
      <c r="V156" s="77"/>
      <c r="W156" s="76"/>
      <c r="X156" s="77"/>
      <c r="Y156" s="76"/>
      <c r="Z156" s="77"/>
      <c r="AA156" s="76"/>
      <c r="AB156" s="77"/>
      <c r="AC156" s="79"/>
      <c r="AD156" s="37"/>
      <c r="AE156" s="38"/>
      <c r="AF156" s="39"/>
      <c r="AG156" s="38"/>
      <c r="AH156" s="39">
        <f>SUM(AB157)</f>
        <v>219</v>
      </c>
      <c r="AI156" s="38">
        <f>SUM(AC157)</f>
        <v>779.64</v>
      </c>
    </row>
    <row r="157" spans="1:35" x14ac:dyDescent="0.55000000000000004">
      <c r="A157" s="58">
        <f>[5]คำนวณหน่วย!A144</f>
        <v>118</v>
      </c>
      <c r="B157" s="59" t="str">
        <f>[5]คำนวณหน่วย!B144</f>
        <v>คลินิกรักษาสัตว์</v>
      </c>
      <c r="C157" s="58">
        <f>[5]คำนวณหน่วย!C144</f>
        <v>0</v>
      </c>
      <c r="D157" s="58">
        <f>[5]คำนวณหน่วย!D144</f>
        <v>1</v>
      </c>
      <c r="E157" s="60" t="str">
        <f>[5]คำนวณหน่วย!E144</f>
        <v>0003510</v>
      </c>
      <c r="F157" s="61" t="str">
        <f>[5]คำนวณหน่วย!L144</f>
        <v>ยังไม่เปิด</v>
      </c>
      <c r="G157" s="62" t="str">
        <f>[5]คำนวณหน่วย!M144</f>
        <v>ยังไม่เปิด</v>
      </c>
      <c r="H157" s="61" t="str">
        <f>[5]คำนวณหน่วย!$P$144</f>
        <v>ยังไม่เปิด</v>
      </c>
      <c r="I157" s="62" t="str">
        <f>[5]คำนวณหน่วย!$Q$144</f>
        <v>ยังไม่เปิด</v>
      </c>
      <c r="J157" s="61" t="str">
        <f>[5]คำนวณหน่วย!$T$144</f>
        <v>ยังไม่เปิด</v>
      </c>
      <c r="K157" s="62" t="str">
        <f>[5]คำนวณหน่วย!$U$144</f>
        <v>ยังไม่เปิด</v>
      </c>
      <c r="L157" s="61" t="str">
        <f>[5]คำนวณหน่วย!$X$144</f>
        <v>ยังไม่เปิด</v>
      </c>
      <c r="M157" s="62" t="str">
        <f>[5]คำนวณหน่วย!$Y$144</f>
        <v>ยังไม่เปิด</v>
      </c>
      <c r="N157" s="61" t="str">
        <f>[5]คำนวณหน่วย!$AB$144</f>
        <v>ยังไม่เปิด</v>
      </c>
      <c r="O157" s="62" t="str">
        <f>[5]คำนวณหน่วย!$AC$144</f>
        <v>ยังไม่เปิด</v>
      </c>
      <c r="P157" s="63" t="str">
        <f>[5]คำนวณหน่วย!$AF$144</f>
        <v>ยังไม่เปิด</v>
      </c>
      <c r="Q157" s="62" t="str">
        <f>[5]คำนวณหน่วย!$AG$144</f>
        <v>ยังไม่เปิด</v>
      </c>
      <c r="R157" s="61" t="str">
        <f>[5]คำนวณหน่วย!$AJ$144</f>
        <v>ยังไม่เปิด</v>
      </c>
      <c r="S157" s="62" t="str">
        <f>[5]คำนวณหน่วย!$AK$144</f>
        <v>ยังไม่เปิด</v>
      </c>
      <c r="T157" s="61" t="str">
        <f>[5]คำนวณหน่วย!$AN$144</f>
        <v>ยังไม่เปิด</v>
      </c>
      <c r="U157" s="62" t="str">
        <f>[5]คำนวณหน่วย!$AO$144</f>
        <v>ยังไม่เปิด</v>
      </c>
      <c r="V157" s="61" t="str">
        <f>[5]คำนวณหน่วย!$AR$144</f>
        <v>ยังไม่เปิด</v>
      </c>
      <c r="W157" s="62" t="str">
        <f>[5]คำนวณหน่วย!$AS$144</f>
        <v>ยังไม่เปิด</v>
      </c>
      <c r="X157" s="61" t="str">
        <f>[5]คำนวณหน่วย!$AV$144</f>
        <v>ยังไม่เปิด</v>
      </c>
      <c r="Y157" s="62" t="str">
        <f>[5]คำนวณหน่วย!$AW$144</f>
        <v>ยังไม่เปิด</v>
      </c>
      <c r="Z157" s="61" t="str">
        <f>[5]คำนวณหน่วย!$AZ$144</f>
        <v>ยังไม่เปิด</v>
      </c>
      <c r="AA157" s="62" t="str">
        <f>[5]คำนวณหน่วย!$BA$144</f>
        <v>ยังไม่เปิด</v>
      </c>
      <c r="AB157" s="61">
        <f>[5]คำนวณหน่วย!$BD$144</f>
        <v>219</v>
      </c>
      <c r="AC157" s="62">
        <f>[5]คำนวณหน่วย!$BE$144</f>
        <v>779.64</v>
      </c>
      <c r="AD157" s="46"/>
      <c r="AE157" s="47"/>
      <c r="AF157" s="39">
        <f>SUM(AF4:AF156)</f>
        <v>4458703.12</v>
      </c>
      <c r="AG157" s="106">
        <f>SUM(AG4:AG156)</f>
        <v>16676359.469251493</v>
      </c>
      <c r="AH157" s="39">
        <f>SUM(AH4:AH156)</f>
        <v>1300151.21</v>
      </c>
      <c r="AI157" s="106">
        <f>SUM(AI4:AI156)</f>
        <v>4765001.7307709549</v>
      </c>
    </row>
    <row r="158" spans="1:35" ht="21" customHeight="1" x14ac:dyDescent="0.55000000000000004">
      <c r="A158" s="107"/>
      <c r="E158" s="108"/>
      <c r="G158" s="109"/>
      <c r="I158" s="110"/>
      <c r="K158" s="110"/>
      <c r="M158" s="110"/>
      <c r="O158" s="110"/>
      <c r="P158" s="111"/>
      <c r="Q158" s="110"/>
      <c r="S158" s="110"/>
      <c r="U158" s="110"/>
      <c r="W158" s="110"/>
      <c r="Y158" s="110"/>
      <c r="AA158" s="110"/>
      <c r="AC158" s="110"/>
    </row>
    <row r="159" spans="1:35" s="120" customFormat="1" x14ac:dyDescent="0.55000000000000004">
      <c r="A159" s="112" t="s">
        <v>39</v>
      </c>
      <c r="B159" s="113"/>
      <c r="C159" s="114"/>
      <c r="D159" s="114"/>
      <c r="E159" s="115"/>
      <c r="F159" s="116"/>
      <c r="G159" s="117"/>
      <c r="H159" s="116"/>
      <c r="I159" s="117"/>
      <c r="J159" s="116"/>
      <c r="K159" s="117"/>
      <c r="L159" s="116"/>
      <c r="M159" s="117"/>
      <c r="N159" s="116"/>
      <c r="O159" s="117"/>
      <c r="P159" s="118"/>
      <c r="Q159" s="119"/>
      <c r="R159" s="116"/>
      <c r="S159" s="119"/>
      <c r="T159" s="116"/>
      <c r="U159" s="117"/>
      <c r="V159" s="116"/>
      <c r="W159" s="117"/>
      <c r="X159" s="116"/>
      <c r="Y159" s="117"/>
      <c r="Z159" s="116"/>
      <c r="AA159" s="117"/>
      <c r="AB159" s="116"/>
      <c r="AC159" s="117"/>
      <c r="AD159" s="37">
        <f>SUM(F160+H160+J160+L160+N160+P160+R160+T160+V160+X160+Z160+AB160)</f>
        <v>158622</v>
      </c>
      <c r="AE159" s="38">
        <f>SUM(G160+I160+K160+M160+O160+Q160+S160+U160+W160+Y160+AA160+AC160)</f>
        <v>713119.5</v>
      </c>
      <c r="AF159" s="39">
        <f>SUM(F160+H160+J160+L160+N160+P160+R160+T160+V160)</f>
        <v>123431</v>
      </c>
      <c r="AG159" s="38">
        <f>SUM(G160+I160+K160+M160+O160+Q160+S160+U160+W160)</f>
        <v>554760</v>
      </c>
      <c r="AH159" s="39">
        <f>SUM(X160+Z160+AB160)</f>
        <v>35191</v>
      </c>
      <c r="AI159" s="38">
        <f>SUM(Y160+AA160+AC160)</f>
        <v>158359.5</v>
      </c>
    </row>
    <row r="160" spans="1:35" s="120" customFormat="1" x14ac:dyDescent="0.55000000000000004">
      <c r="A160" s="121">
        <v>118</v>
      </c>
      <c r="B160" s="122" t="s">
        <v>39</v>
      </c>
      <c r="C160" s="123"/>
      <c r="D160" s="124"/>
      <c r="E160" s="125"/>
      <c r="F160" s="126">
        <v>11507</v>
      </c>
      <c r="G160" s="127">
        <v>51466.5</v>
      </c>
      <c r="H160" s="128">
        <v>10390</v>
      </c>
      <c r="I160" s="127">
        <v>46390.5</v>
      </c>
      <c r="J160" s="128">
        <v>12149</v>
      </c>
      <c r="K160" s="127">
        <v>54670.5</v>
      </c>
      <c r="L160" s="128">
        <v>13481</v>
      </c>
      <c r="M160" s="127">
        <v>60664.5</v>
      </c>
      <c r="N160" s="128">
        <v>15546</v>
      </c>
      <c r="O160" s="127">
        <v>69957</v>
      </c>
      <c r="P160" s="126">
        <v>16244</v>
      </c>
      <c r="Q160" s="127">
        <v>73098</v>
      </c>
      <c r="R160" s="128">
        <v>14103</v>
      </c>
      <c r="S160" s="127">
        <v>63463.5</v>
      </c>
      <c r="T160" s="129">
        <v>16920</v>
      </c>
      <c r="U160" s="130">
        <v>76140</v>
      </c>
      <c r="V160" s="128">
        <v>13091</v>
      </c>
      <c r="W160" s="127">
        <v>58909.5</v>
      </c>
      <c r="X160" s="128">
        <v>12365</v>
      </c>
      <c r="Y160" s="127">
        <v>55642.5</v>
      </c>
      <c r="Z160" s="128">
        <v>12525</v>
      </c>
      <c r="AA160" s="127">
        <v>56362.5</v>
      </c>
      <c r="AB160" s="128">
        <v>10301</v>
      </c>
      <c r="AC160" s="127">
        <v>46354.5</v>
      </c>
      <c r="AE160" s="131"/>
    </row>
    <row r="161" spans="1:35" s="120" customFormat="1" x14ac:dyDescent="0.55000000000000004">
      <c r="A161" s="112" t="s">
        <v>40</v>
      </c>
      <c r="B161" s="113"/>
      <c r="C161" s="114"/>
      <c r="D161" s="114"/>
      <c r="E161" s="115"/>
      <c r="F161" s="116"/>
      <c r="G161" s="119"/>
      <c r="H161" s="116"/>
      <c r="I161" s="119"/>
      <c r="J161" s="116"/>
      <c r="K161" s="117"/>
      <c r="L161" s="116"/>
      <c r="M161" s="117"/>
      <c r="N161" s="116"/>
      <c r="O161" s="117"/>
      <c r="P161" s="118"/>
      <c r="Q161" s="117"/>
      <c r="R161" s="116"/>
      <c r="S161" s="117"/>
      <c r="T161" s="116"/>
      <c r="U161" s="117"/>
      <c r="V161" s="116"/>
      <c r="W161" s="117"/>
      <c r="X161" s="116"/>
      <c r="Y161" s="117"/>
      <c r="Z161" s="116"/>
      <c r="AA161" s="117"/>
      <c r="AB161" s="116"/>
      <c r="AC161" s="117"/>
      <c r="AD161" s="37">
        <f>SUM(F162+H162+J162+L162+N162+P162+R162+T162+V162+X162+Z162+AB162)</f>
        <v>518532</v>
      </c>
      <c r="AE161" s="38">
        <f>SUM(G162+I162+K162+M162+O162+Q162+S162+U162+W162+Y162+AA162+AC162)</f>
        <v>2657217.5</v>
      </c>
      <c r="AF161" s="39">
        <f>SUM(F162+H162+J162+L162+N162+P162+R162+T162+V162)</f>
        <v>405394</v>
      </c>
      <c r="AG161" s="38">
        <f>SUM(G162+I162+K162+M162+O162+Q162+S162+U162+W162)</f>
        <v>2084251</v>
      </c>
      <c r="AH161" s="39">
        <f>SUM(X162+Z162+AB162)</f>
        <v>113138</v>
      </c>
      <c r="AI161" s="38">
        <f>SUM(Y162+AA162+AC162)</f>
        <v>572966.5</v>
      </c>
    </row>
    <row r="162" spans="1:35" s="120" customFormat="1" x14ac:dyDescent="0.55000000000000004">
      <c r="A162" s="121">
        <v>119</v>
      </c>
      <c r="B162" s="122" t="s">
        <v>40</v>
      </c>
      <c r="C162" s="123"/>
      <c r="D162" s="124"/>
      <c r="E162" s="125"/>
      <c r="F162" s="126">
        <v>42335</v>
      </c>
      <c r="G162" s="127">
        <v>214982.5</v>
      </c>
      <c r="H162" s="128">
        <v>55211</v>
      </c>
      <c r="I162" s="127">
        <v>283811.5</v>
      </c>
      <c r="J162" s="128">
        <v>62786</v>
      </c>
      <c r="K162" s="127">
        <v>322017</v>
      </c>
      <c r="L162" s="128">
        <v>38444</v>
      </c>
      <c r="M162" s="127">
        <v>197908.5</v>
      </c>
      <c r="N162" s="128">
        <v>37809</v>
      </c>
      <c r="O162" s="127">
        <v>197657</v>
      </c>
      <c r="P162" s="126">
        <v>39499</v>
      </c>
      <c r="Q162" s="127">
        <v>204446</v>
      </c>
      <c r="R162" s="128">
        <v>37602</v>
      </c>
      <c r="S162" s="127">
        <v>194433</v>
      </c>
      <c r="T162" s="128">
        <v>46639</v>
      </c>
      <c r="U162" s="127">
        <v>238305.5</v>
      </c>
      <c r="V162" s="128">
        <v>45069</v>
      </c>
      <c r="W162" s="127">
        <v>230690</v>
      </c>
      <c r="X162" s="128">
        <v>37049</v>
      </c>
      <c r="Y162" s="127">
        <v>188446</v>
      </c>
      <c r="Z162" s="128">
        <v>40725</v>
      </c>
      <c r="AA162" s="127">
        <v>205959.5</v>
      </c>
      <c r="AB162" s="128">
        <v>35364</v>
      </c>
      <c r="AC162" s="127">
        <v>178561</v>
      </c>
      <c r="AE162" s="131"/>
    </row>
    <row r="163" spans="1:35" s="141" customFormat="1" x14ac:dyDescent="0.55000000000000004">
      <c r="A163" s="132" t="s">
        <v>41</v>
      </c>
      <c r="B163" s="133"/>
      <c r="C163" s="134"/>
      <c r="D163" s="134"/>
      <c r="E163" s="135"/>
      <c r="F163" s="136"/>
      <c r="G163" s="137"/>
      <c r="H163" s="136"/>
      <c r="I163" s="137"/>
      <c r="J163" s="136"/>
      <c r="K163" s="137"/>
      <c r="L163" s="138"/>
      <c r="M163" s="139"/>
      <c r="N163" s="138"/>
      <c r="O163" s="139"/>
      <c r="P163" s="140"/>
      <c r="Q163" s="139"/>
      <c r="R163" s="138"/>
      <c r="S163" s="139"/>
      <c r="T163" s="138"/>
      <c r="U163" s="139"/>
      <c r="V163" s="138"/>
      <c r="W163" s="139"/>
      <c r="X163" s="138"/>
      <c r="Y163" s="139"/>
      <c r="Z163" s="138"/>
      <c r="AA163" s="139"/>
      <c r="AB163" s="138"/>
      <c r="AC163" s="139"/>
      <c r="AD163" s="37">
        <f>SUM(F168+H168+J168+L168+N168+P168+R168+T168+V168+X168+Z168+AB168)</f>
        <v>33631</v>
      </c>
      <c r="AE163" s="38">
        <f>SUM(G168+I168+K168+M168+O168+Q168+S168+U168+W168+Y168+AA168+AC168)</f>
        <v>151321.5</v>
      </c>
      <c r="AF163" s="39">
        <f>SUM(F168+H168+J168+L168+N168+P168+R168+T168+V168)</f>
        <v>27035</v>
      </c>
      <c r="AG163" s="38">
        <f>SUM(G168+I168+K168+M168+O168+Q168+S168+U168+W168)</f>
        <v>121657.5</v>
      </c>
      <c r="AH163" s="39">
        <f>SUM(X168+Z168+AB168)</f>
        <v>6596</v>
      </c>
      <c r="AI163" s="38">
        <f>SUM(Y168+AA168+AC168)</f>
        <v>29664</v>
      </c>
    </row>
    <row r="164" spans="1:35" s="120" customFormat="1" x14ac:dyDescent="0.55000000000000004">
      <c r="A164" s="142">
        <v>120</v>
      </c>
      <c r="B164" s="143" t="s">
        <v>41</v>
      </c>
      <c r="C164" s="144"/>
      <c r="D164" s="114"/>
      <c r="E164" s="145"/>
      <c r="F164" s="146">
        <v>98</v>
      </c>
      <c r="G164" s="147">
        <v>441</v>
      </c>
      <c r="H164" s="148">
        <v>192</v>
      </c>
      <c r="I164" s="147">
        <v>864</v>
      </c>
      <c r="J164" s="148">
        <v>441</v>
      </c>
      <c r="K164" s="147">
        <v>1984.5</v>
      </c>
      <c r="L164" s="148" t="s">
        <v>42</v>
      </c>
      <c r="M164" s="147" t="s">
        <v>42</v>
      </c>
      <c r="N164" s="148">
        <v>959</v>
      </c>
      <c r="O164" s="147">
        <v>4315.5</v>
      </c>
      <c r="P164" s="146">
        <v>666</v>
      </c>
      <c r="Q164" s="147">
        <v>2997</v>
      </c>
      <c r="R164" s="148">
        <v>406</v>
      </c>
      <c r="S164" s="147">
        <v>1827</v>
      </c>
      <c r="T164" s="148">
        <v>456</v>
      </c>
      <c r="U164" s="147">
        <v>2052</v>
      </c>
      <c r="V164" s="148">
        <v>543</v>
      </c>
      <c r="W164" s="147">
        <v>2443.5</v>
      </c>
      <c r="X164" s="148">
        <v>292</v>
      </c>
      <c r="Y164" s="147">
        <v>1314</v>
      </c>
      <c r="Z164" s="148">
        <v>388</v>
      </c>
      <c r="AA164" s="147">
        <v>1746</v>
      </c>
      <c r="AB164" s="148">
        <v>60</v>
      </c>
      <c r="AC164" s="147">
        <v>270</v>
      </c>
      <c r="AE164" s="131"/>
    </row>
    <row r="165" spans="1:35" s="120" customFormat="1" x14ac:dyDescent="0.55000000000000004">
      <c r="A165" s="142"/>
      <c r="B165" s="143" t="s">
        <v>43</v>
      </c>
      <c r="C165" s="144"/>
      <c r="D165" s="114"/>
      <c r="E165" s="145"/>
      <c r="F165" s="146" t="s">
        <v>44</v>
      </c>
      <c r="G165" s="147" t="s">
        <v>44</v>
      </c>
      <c r="H165" s="146" t="s">
        <v>44</v>
      </c>
      <c r="I165" s="147" t="s">
        <v>44</v>
      </c>
      <c r="J165" s="146" t="s">
        <v>44</v>
      </c>
      <c r="K165" s="147" t="s">
        <v>44</v>
      </c>
      <c r="L165" s="146" t="s">
        <v>44</v>
      </c>
      <c r="M165" s="147" t="s">
        <v>44</v>
      </c>
      <c r="N165" s="146" t="s">
        <v>44</v>
      </c>
      <c r="O165" s="147" t="s">
        <v>44</v>
      </c>
      <c r="P165" s="146" t="s">
        <v>44</v>
      </c>
      <c r="Q165" s="147" t="s">
        <v>44</v>
      </c>
      <c r="R165" s="146" t="s">
        <v>44</v>
      </c>
      <c r="S165" s="147" t="s">
        <v>44</v>
      </c>
      <c r="T165" s="146" t="s">
        <v>44</v>
      </c>
      <c r="U165" s="147" t="s">
        <v>44</v>
      </c>
      <c r="V165" s="146" t="s">
        <v>44</v>
      </c>
      <c r="W165" s="147" t="s">
        <v>44</v>
      </c>
      <c r="X165" s="149" t="s">
        <v>44</v>
      </c>
      <c r="Y165" s="150" t="s">
        <v>44</v>
      </c>
      <c r="Z165" s="149">
        <v>4</v>
      </c>
      <c r="AA165" s="150">
        <v>0</v>
      </c>
      <c r="AB165" s="148">
        <v>4</v>
      </c>
      <c r="AC165" s="147">
        <f>AB165*4.5</f>
        <v>18</v>
      </c>
      <c r="AE165" s="131"/>
    </row>
    <row r="166" spans="1:35" s="120" customFormat="1" x14ac:dyDescent="0.55000000000000004">
      <c r="A166" s="142">
        <v>121</v>
      </c>
      <c r="B166" s="143" t="s">
        <v>45</v>
      </c>
      <c r="C166" s="144"/>
      <c r="D166" s="114"/>
      <c r="E166" s="145"/>
      <c r="F166" s="146">
        <v>1400</v>
      </c>
      <c r="G166" s="147">
        <v>6300</v>
      </c>
      <c r="H166" s="148">
        <v>1573</v>
      </c>
      <c r="I166" s="147">
        <v>7078.5</v>
      </c>
      <c r="J166" s="148">
        <v>2919</v>
      </c>
      <c r="K166" s="147">
        <v>13135.5</v>
      </c>
      <c r="L166" s="148">
        <v>2363</v>
      </c>
      <c r="M166" s="147">
        <v>10633.5</v>
      </c>
      <c r="N166" s="148">
        <v>1499</v>
      </c>
      <c r="O166" s="147">
        <v>6745.5</v>
      </c>
      <c r="P166" s="146">
        <v>1298</v>
      </c>
      <c r="Q166" s="147">
        <v>5841</v>
      </c>
      <c r="R166" s="148">
        <v>1535</v>
      </c>
      <c r="S166" s="147">
        <v>6907.5</v>
      </c>
      <c r="T166" s="148">
        <v>1751</v>
      </c>
      <c r="U166" s="147">
        <v>7879.5</v>
      </c>
      <c r="V166" s="148">
        <v>1913</v>
      </c>
      <c r="W166" s="147">
        <v>8608.5</v>
      </c>
      <c r="X166" s="148">
        <v>1446</v>
      </c>
      <c r="Y166" s="147">
        <v>6507</v>
      </c>
      <c r="Z166" s="148">
        <v>3009</v>
      </c>
      <c r="AA166" s="147">
        <v>13540.5</v>
      </c>
      <c r="AB166" s="148">
        <v>1308</v>
      </c>
      <c r="AC166" s="147">
        <v>5886</v>
      </c>
      <c r="AE166" s="131"/>
    </row>
    <row r="167" spans="1:35" s="120" customFormat="1" x14ac:dyDescent="0.55000000000000004">
      <c r="A167" s="142"/>
      <c r="B167" s="143" t="s">
        <v>46</v>
      </c>
      <c r="C167" s="144"/>
      <c r="D167" s="114"/>
      <c r="E167" s="145">
        <v>7000887</v>
      </c>
      <c r="F167" s="146">
        <v>1200</v>
      </c>
      <c r="G167" s="147">
        <v>5400</v>
      </c>
      <c r="H167" s="148">
        <v>1440</v>
      </c>
      <c r="I167" s="147">
        <v>6480</v>
      </c>
      <c r="J167" s="148">
        <v>2400</v>
      </c>
      <c r="K167" s="147">
        <v>10800</v>
      </c>
      <c r="L167" s="148">
        <v>1840</v>
      </c>
      <c r="M167" s="147">
        <v>8280</v>
      </c>
      <c r="N167" s="148">
        <v>21</v>
      </c>
      <c r="O167" s="147">
        <v>94.5</v>
      </c>
      <c r="P167" s="148">
        <v>29</v>
      </c>
      <c r="Q167" s="147">
        <v>130.5</v>
      </c>
      <c r="R167" s="146">
        <v>31</v>
      </c>
      <c r="S167" s="147">
        <v>139.5</v>
      </c>
      <c r="T167" s="148">
        <v>33</v>
      </c>
      <c r="U167" s="147">
        <v>148.5</v>
      </c>
      <c r="V167" s="148">
        <v>29</v>
      </c>
      <c r="W167" s="147">
        <v>130.5</v>
      </c>
      <c r="X167" s="148">
        <v>24</v>
      </c>
      <c r="Y167" s="147">
        <v>108</v>
      </c>
      <c r="Z167" s="148">
        <v>40</v>
      </c>
      <c r="AA167" s="147">
        <v>180</v>
      </c>
      <c r="AB167" s="148">
        <v>21</v>
      </c>
      <c r="AC167" s="147">
        <v>94.5</v>
      </c>
      <c r="AE167" s="131"/>
    </row>
    <row r="168" spans="1:35" s="141" customFormat="1" x14ac:dyDescent="0.55000000000000004">
      <c r="A168" s="151" t="s">
        <v>36</v>
      </c>
      <c r="B168" s="152"/>
      <c r="C168" s="153"/>
      <c r="D168" s="153"/>
      <c r="E168" s="154"/>
      <c r="F168" s="155">
        <f t="shared" ref="F168:AC168" si="14">SUM(F164:F167)</f>
        <v>2698</v>
      </c>
      <c r="G168" s="156">
        <f t="shared" si="14"/>
        <v>12141</v>
      </c>
      <c r="H168" s="157">
        <f t="shared" si="14"/>
        <v>3205</v>
      </c>
      <c r="I168" s="156">
        <f t="shared" si="14"/>
        <v>14422.5</v>
      </c>
      <c r="J168" s="157">
        <f t="shared" si="14"/>
        <v>5760</v>
      </c>
      <c r="K168" s="156">
        <f t="shared" si="14"/>
        <v>25920</v>
      </c>
      <c r="L168" s="157">
        <f t="shared" si="14"/>
        <v>4203</v>
      </c>
      <c r="M168" s="156">
        <f t="shared" si="14"/>
        <v>18913.5</v>
      </c>
      <c r="N168" s="157">
        <f t="shared" si="14"/>
        <v>2479</v>
      </c>
      <c r="O168" s="156">
        <f t="shared" si="14"/>
        <v>11155.5</v>
      </c>
      <c r="P168" s="157">
        <f t="shared" si="14"/>
        <v>1993</v>
      </c>
      <c r="Q168" s="156">
        <f t="shared" si="14"/>
        <v>8968.5</v>
      </c>
      <c r="R168" s="155">
        <f t="shared" si="14"/>
        <v>1972</v>
      </c>
      <c r="S168" s="156">
        <f t="shared" si="14"/>
        <v>8874</v>
      </c>
      <c r="T168" s="157">
        <f t="shared" si="14"/>
        <v>2240</v>
      </c>
      <c r="U168" s="156">
        <f t="shared" si="14"/>
        <v>10080</v>
      </c>
      <c r="V168" s="157">
        <f t="shared" si="14"/>
        <v>2485</v>
      </c>
      <c r="W168" s="156">
        <f t="shared" si="14"/>
        <v>11182.5</v>
      </c>
      <c r="X168" s="157">
        <f t="shared" si="14"/>
        <v>1762</v>
      </c>
      <c r="Y168" s="156">
        <f t="shared" si="14"/>
        <v>7929</v>
      </c>
      <c r="Z168" s="157">
        <f t="shared" si="14"/>
        <v>3441</v>
      </c>
      <c r="AA168" s="156">
        <f t="shared" si="14"/>
        <v>15466.5</v>
      </c>
      <c r="AB168" s="157">
        <f t="shared" si="14"/>
        <v>1393</v>
      </c>
      <c r="AC168" s="156">
        <f t="shared" si="14"/>
        <v>6268.5</v>
      </c>
      <c r="AD168" s="131"/>
      <c r="AE168" s="131"/>
      <c r="AF168" s="158">
        <f>SUM(AF4:AF167)</f>
        <v>9473266.2400000002</v>
      </c>
      <c r="AG168" s="158">
        <f>SUM(AG4:AG167)</f>
        <v>36113387.438502982</v>
      </c>
      <c r="AH168" s="158">
        <f>SUM(AH4:AH167)</f>
        <v>2755227.42</v>
      </c>
      <c r="AI168" s="158">
        <f>SUM(AI4:AI167)</f>
        <v>10290993.46154191</v>
      </c>
    </row>
  </sheetData>
  <autoFilter ref="A3:AD155"/>
  <pageMargins left="0.55118110236220474" right="0.15748031496062992" top="0.70866141732283472" bottom="0.59055118110236227" header="0.51181102362204722" footer="0.51181102362204722"/>
  <pageSetup paperSize="9" orientation="portrait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2564-อาคาร-หักร้านค้าภายในอาคาร</vt:lpstr>
      <vt:lpstr>'2564-อาคาร-หักร้านค้าภายในอาคาร'!Print_Titles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2022-04-21T09:11:25Z</dcterms:created>
  <dcterms:modified xsi:type="dcterms:W3CDTF">2022-05-09T07:48:00Z</dcterms:modified>
</cp:coreProperties>
</file>