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5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สำนักงานมหาวิทยาลัย 110 kW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3" l="1"/>
  <c r="E11" i="3"/>
  <c r="E10" i="3"/>
  <c r="E9" i="3"/>
  <c r="E8" i="3"/>
  <c r="E7" i="3"/>
  <c r="E6" i="3"/>
  <c r="E5" i="3"/>
  <c r="E4" i="3"/>
  <c r="D15" i="3"/>
  <c r="D14" i="3"/>
  <c r="D13" i="3"/>
  <c r="D12" i="3"/>
  <c r="D11" i="3"/>
  <c r="D10" i="3"/>
  <c r="D9" i="3"/>
  <c r="D8" i="3"/>
  <c r="D7" i="3"/>
  <c r="D6" i="3"/>
  <c r="D5" i="3"/>
  <c r="D4" i="3"/>
  <c r="C15" i="3"/>
  <c r="C14" i="3"/>
  <c r="C13" i="3"/>
  <c r="C12" i="3"/>
  <c r="C11" i="3"/>
  <c r="C10" i="3"/>
  <c r="C9" i="3"/>
  <c r="C8" i="3"/>
  <c r="C7" i="3"/>
  <c r="C6" i="3"/>
  <c r="C5" i="3"/>
  <c r="C4" i="3"/>
  <c r="B15" i="3"/>
  <c r="B13" i="3"/>
  <c r="B12" i="3"/>
  <c r="B11" i="3"/>
  <c r="B10" i="3"/>
  <c r="E16" i="3" l="1"/>
  <c r="D16" i="3"/>
  <c r="C16" i="3"/>
  <c r="B16" i="3"/>
</calcChain>
</file>

<file path=xl/sharedStrings.xml><?xml version="1.0" encoding="utf-8"?>
<sst xmlns="http://schemas.openxmlformats.org/spreadsheetml/2006/main" count="30" uniqueCount="21">
  <si>
    <t>เดือน</t>
  </si>
  <si>
    <t>(kWh)</t>
  </si>
  <si>
    <t>มกราคม</t>
  </si>
  <si>
    <t>กุมถาพันธ์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</si>
  <si>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</si>
  <si>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</si>
  <si>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</si>
  <si>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</si>
  <si>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</si>
  <si>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</si>
  <si>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</si>
  <si>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</si>
  <si>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</si>
  <si>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</si>
  <si>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</si>
  <si>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</si>
  <si>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หน่วย  (2019)</t>
  </si>
  <si>
    <t>หน่วย  (2020)</t>
  </si>
  <si>
    <t>หน่วย  (2021)</t>
  </si>
  <si>
    <t>หน่วย  (2022)</t>
  </si>
  <si>
    <t>การผลิตกระแสไฟฟ้าจากโซล่าเซลล์ (อาคารสำนักงานมหาวิทยาลัย 110 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</si>
</sst>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kW'!$B$2:$B$3</c:f>
              <c:strCache>
                <c:ptCount val="2"/>
                <c:pt idx="0">
                  <c:v>หน่วย 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430</c:v>
                </c:pt>
                <c:pt idx="7">
                  <c:v>9550</c:v>
                </c:pt>
                <c:pt idx="8">
                  <c:v>11430</c:v>
                </c:pt>
                <c:pt idx="9">
                  <c:v>10930</c:v>
                </c:pt>
                <c:pt idx="10">
                  <c:v>0</c:v>
                </c:pt>
                <c:pt idx="11">
                  <c:v>6290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5-46F5-A518-A256C6BED267}"/>
            </c:ext>
          </c:extLst>
        </c:ser>
        <c:ser>
          <c:idx val="1"/>
          <c:order val="1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  <c:numCache>
                <c:formatCode>#,##0.00</c:formatCode>
                <c:ptCount val="12"/>
                <c:pt idx="0">
                  <c:v>10060</c:v>
                </c:pt>
                <c:pt idx="1">
                  <c:v>9440</c:v>
                </c:pt>
                <c:pt idx="2">
                  <c:v>10990</c:v>
                </c:pt>
                <c:pt idx="3">
                  <c:v>11000</c:v>
                </c:pt>
                <c:pt idx="4">
                  <c:v>13200</c:v>
                </c:pt>
                <c:pt idx="5">
                  <c:v>11050</c:v>
                </c:pt>
                <c:pt idx="6">
                  <c:v>11680</c:v>
                </c:pt>
                <c:pt idx="7">
                  <c:v>8900</c:v>
                </c:pt>
                <c:pt idx="8">
                  <c:v>9570</c:v>
                </c:pt>
                <c:pt idx="9">
                  <c:v>8770</c:v>
                </c:pt>
                <c:pt idx="10">
                  <c:v>9690</c:v>
                </c:pt>
                <c:pt idx="11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95-46F5-A518-A256C6BED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  <c:numCache>
                <c:formatCode>#,##0.00</c:formatCode>
                <c:ptCount val="12"/>
                <c:pt idx="0">
                  <c:v>10060</c:v>
                </c:pt>
                <c:pt idx="1">
                  <c:v>9440</c:v>
                </c:pt>
                <c:pt idx="2">
                  <c:v>10990</c:v>
                </c:pt>
                <c:pt idx="3">
                  <c:v>11000</c:v>
                </c:pt>
                <c:pt idx="4">
                  <c:v>13200</c:v>
                </c:pt>
                <c:pt idx="5">
                  <c:v>11050</c:v>
                </c:pt>
                <c:pt idx="6">
                  <c:v>11680</c:v>
                </c:pt>
                <c:pt idx="7">
                  <c:v>8900</c:v>
                </c:pt>
                <c:pt idx="8">
                  <c:v>9570</c:v>
                </c:pt>
                <c:pt idx="9">
                  <c:v>8770</c:v>
                </c:pt>
                <c:pt idx="10">
                  <c:v>9690</c:v>
                </c:pt>
                <c:pt idx="11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2-4335-B9CD-FBC4D3899598}"/>
            </c:ext>
          </c:extLst>
        </c:ser>
        <c:ser>
          <c:idx val="1"/>
          <c:order val="1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2-4335-B9CD-FBC4D3899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B-4B35-9F2E-062FAF4B8926}"/>
            </c:ext>
          </c:extLst>
        </c:ser>
        <c:ser>
          <c:idx val="1"/>
          <c:order val="1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B-4B35-9F2E-062FAF4B8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5</xdr:col>
      <xdr:colOff>594360</xdr:colOff>
      <xdr:row>37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5</xdr:col>
      <xdr:colOff>594360</xdr:colOff>
      <xdr:row>49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53</xdr:row>
      <xdr:rowOff>0</xdr:rowOff>
    </xdr:from>
    <xdr:to>
      <xdr:col>5</xdr:col>
      <xdr:colOff>594360</xdr:colOff>
      <xdr:row>63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tabSelected="1" view="pageBreakPreview" zoomScaleNormal="100" zoomScaleSheetLayoutView="100" workbookViewId="0">
      <pane ySplit="1896" topLeftCell="A7" activePane="bottomLeft"/>
      <selection pane="bottomLeft" activeCell="J12" sqref="J12"/>
    </sheetView>
  </sheetViews>
  <sheetFormatPr defaultRowHeight="27" x14ac:dyDescent="0.75"/>
  <cols>
    <col min="1" max="1" width="12" style="2" customWidth="1"/>
    <col min="2" max="5" width="14.69921875" style="2" customWidth="1"/>
    <col min="6" max="16384" width="8.796875" style="2"/>
  </cols>
  <sheetData>
    <row r="1" spans="1:5" x14ac:dyDescent="0.75">
      <c r="A1" s="1" t="s">
        <v>20</v>
      </c>
    </row>
    <row r="2" spans="1:5" x14ac:dyDescent="0.75">
      <c r="A2" s="3" t="s">
        <v>0</v>
      </c>
      <c r="B2" s="3" t="s">
        <v>16</v>
      </c>
      <c r="C2" s="3" t="s">
        <v>17</v>
      </c>
      <c r="D2" s="3" t="s">
        <v>18</v>
      </c>
      <c r="E2" s="3" t="s">
        <v>19</v>
      </c>
    </row>
    <row r="3" spans="1:5" x14ac:dyDescent="0.75">
      <c r="A3" s="4"/>
      <c r="B3" s="4" t="s">
        <v>1</v>
      </c>
      <c r="C3" s="4" t="s">
        <v>1</v>
      </c>
      <c r="D3" s="4" t="s">
        <v>1</v>
      </c>
      <c r="E3" s="4" t="s">
        <v>1</v>
      </c>
    </row>
    <row r="4" spans="1:5" x14ac:dyDescent="0.75">
      <c r="A4" s="5" t="s">
        <v>2</v>
      </c>
      <c r="B4" s="7" t="s">
        <v>15</v>
      </c>
      <c r="C4" s="7">
        <f>1000*10.06</f>
        <v>10060</v>
      </c>
      <c r="D4" s="7">
        <f>1000*8.63</f>
        <v>8630</v>
      </c>
      <c r="E4" s="7">
        <f>1000*9.56</f>
        <v>9560</v>
      </c>
    </row>
    <row r="5" spans="1:5" x14ac:dyDescent="0.75">
      <c r="A5" s="5" t="s">
        <v>3</v>
      </c>
      <c r="B5" s="7" t="s">
        <v>15</v>
      </c>
      <c r="C5" s="7">
        <f>1000*9.44</f>
        <v>9440</v>
      </c>
      <c r="D5" s="7">
        <f>1000*9.27</f>
        <v>9270</v>
      </c>
      <c r="E5" s="7">
        <f>1000*9.48</f>
        <v>9480</v>
      </c>
    </row>
    <row r="6" spans="1:5" x14ac:dyDescent="0.75">
      <c r="A6" s="5" t="s">
        <v>4</v>
      </c>
      <c r="B6" s="7" t="s">
        <v>15</v>
      </c>
      <c r="C6" s="7">
        <f>1000*10.99</f>
        <v>10990</v>
      </c>
      <c r="D6" s="7">
        <f>1000*9.93</f>
        <v>9930</v>
      </c>
      <c r="E6" s="7">
        <f>1000*11</f>
        <v>11000</v>
      </c>
    </row>
    <row r="7" spans="1:5" x14ac:dyDescent="0.75">
      <c r="A7" s="5" t="s">
        <v>5</v>
      </c>
      <c r="B7" s="7" t="s">
        <v>15</v>
      </c>
      <c r="C7" s="7">
        <f>1000*11</f>
        <v>11000</v>
      </c>
      <c r="D7" s="7">
        <f>1000*8.25</f>
        <v>8250</v>
      </c>
      <c r="E7" s="7">
        <f>1000*10.8</f>
        <v>10800</v>
      </c>
    </row>
    <row r="8" spans="1:5" x14ac:dyDescent="0.75">
      <c r="A8" s="5" t="s">
        <v>6</v>
      </c>
      <c r="B8" s="7" t="s">
        <v>15</v>
      </c>
      <c r="C8" s="7">
        <f>1000*13.2</f>
        <v>13200</v>
      </c>
      <c r="D8" s="7">
        <f>1000*2.87</f>
        <v>2870</v>
      </c>
      <c r="E8" s="7">
        <f>1000*10.84</f>
        <v>10840</v>
      </c>
    </row>
    <row r="9" spans="1:5" x14ac:dyDescent="0.75">
      <c r="A9" s="5" t="s">
        <v>7</v>
      </c>
      <c r="B9" s="7" t="s">
        <v>15</v>
      </c>
      <c r="C9" s="7">
        <f>1000*11.05</f>
        <v>11050</v>
      </c>
      <c r="D9" s="7">
        <f>1000*9.94</f>
        <v>9940</v>
      </c>
      <c r="E9" s="7">
        <f>1000*10.34</f>
        <v>10340</v>
      </c>
    </row>
    <row r="10" spans="1:5" x14ac:dyDescent="0.75">
      <c r="A10" s="5" t="s">
        <v>8</v>
      </c>
      <c r="B10" s="7">
        <f>1000*0.43</f>
        <v>430</v>
      </c>
      <c r="C10" s="7">
        <f>1000*11.68</f>
        <v>11680</v>
      </c>
      <c r="D10" s="7">
        <f>1000*9.44</f>
        <v>9440</v>
      </c>
      <c r="E10" s="7">
        <f>1000*9.86</f>
        <v>9860</v>
      </c>
    </row>
    <row r="11" spans="1:5" x14ac:dyDescent="0.75">
      <c r="A11" s="5" t="s">
        <v>9</v>
      </c>
      <c r="B11" s="7">
        <f>1000*9.55</f>
        <v>9550</v>
      </c>
      <c r="C11" s="7">
        <f>1000*8.9</f>
        <v>8900</v>
      </c>
      <c r="D11" s="7">
        <f>1000*10.22</f>
        <v>10220</v>
      </c>
      <c r="E11" s="7">
        <f>1000*9.97</f>
        <v>9970</v>
      </c>
    </row>
    <row r="12" spans="1:5" x14ac:dyDescent="0.75">
      <c r="A12" s="5" t="s">
        <v>10</v>
      </c>
      <c r="B12" s="7">
        <f>1000*11.43</f>
        <v>11430</v>
      </c>
      <c r="C12" s="7">
        <f>1000*9.57</f>
        <v>9570</v>
      </c>
      <c r="D12" s="7">
        <f>1000*9.77</f>
        <v>9770</v>
      </c>
      <c r="E12" s="7">
        <f>1000*8.87</f>
        <v>8870</v>
      </c>
    </row>
    <row r="13" spans="1:5" x14ac:dyDescent="0.75">
      <c r="A13" s="5" t="s">
        <v>11</v>
      </c>
      <c r="B13" s="7">
        <f>1000*10.93</f>
        <v>10930</v>
      </c>
      <c r="C13" s="7">
        <f>1000*8.77</f>
        <v>8770</v>
      </c>
      <c r="D13" s="7">
        <f>1000*8.8</f>
        <v>8800</v>
      </c>
      <c r="E13" s="7">
        <v>8950</v>
      </c>
    </row>
    <row r="14" spans="1:5" x14ac:dyDescent="0.75">
      <c r="A14" s="5" t="s">
        <v>12</v>
      </c>
      <c r="B14" s="7" t="s">
        <v>15</v>
      </c>
      <c r="C14" s="7">
        <f>1000*9.69</f>
        <v>9690</v>
      </c>
      <c r="D14" s="7">
        <f>1000*9.11</f>
        <v>9110</v>
      </c>
      <c r="E14" s="7">
        <v>8920</v>
      </c>
    </row>
    <row r="15" spans="1:5" x14ac:dyDescent="0.75">
      <c r="A15" s="5" t="s">
        <v>13</v>
      </c>
      <c r="B15" s="7">
        <f>1000*6.29</f>
        <v>6290</v>
      </c>
      <c r="C15" s="7">
        <f>1000*9.38</f>
        <v>9380</v>
      </c>
      <c r="D15" s="7">
        <f>1000*9.3</f>
        <v>9300</v>
      </c>
      <c r="E15" s="7">
        <v>8260</v>
      </c>
    </row>
    <row r="16" spans="1:5" x14ac:dyDescent="0.75">
      <c r="A16" s="6" t="s">
        <v>14</v>
      </c>
      <c r="B16" s="8">
        <f>SUM(B4:B15)</f>
        <v>38630</v>
      </c>
      <c r="C16" s="8">
        <f t="shared" ref="C16:E16" si="0">SUM(C4:C15)</f>
        <v>123730</v>
      </c>
      <c r="D16" s="8">
        <f t="shared" si="0"/>
        <v>105530</v>
      </c>
      <c r="E16" s="8">
        <f t="shared" si="0"/>
        <v>116850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อาคารสำนักงานมหาวิทยาลัย 110 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2022-11-15T08:18:13Z</cp:lastPrinted>
  <dcterms:created xsi:type="dcterms:W3CDTF">2022-10-17T03:51:31Z</dcterms:created>
  <dcterms:modified xsi:type="dcterms:W3CDTF">2023-01-09T03:31:44Z</dcterms:modified>
</cp:coreProperties>
</file>