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0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<sst xmlns="http://schemas.openxmlformats.org/spreadsheetml/2006/main" count="87" uniqueCount="43">
  <si>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</si>
  <si>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</si>
  <si>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</si>
  <si>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</si>
  <si>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</si>
  <si>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</si>
  <si>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</si>
  <si>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</si>
  <si>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</si>
  <si>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</si>
  <si>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</si>
  <si>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</si>
  <si>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</si>
  <si>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</si>
  <si>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</si>
  <si>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</si>
  <si>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</si>
  <si>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</si>
  <si>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</si>
  <si>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</si>
  <si>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</si>
  <si>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</si>
  <si>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2561</t>
    </r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</si>
  <si>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</si>
  <si>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ปริมาณการใช้น้ำ/เดือน (ลบม.)</t>
  </si>
  <si>
    <t>2561  ปริมาณการใช้น้ำ/เดือน (ลบม.)</t>
  </si>
  <si>
    <t>2560  ปริมาณการใช้น้ำต่อจำนวนพนักงาน</t>
  </si>
  <si>
    <t>2561  ปริมาณการใช้น้ำต่อจำนวนพนักงาน</t>
  </si>
  <si>
    <t>2561  เป้าหมาย  ลด 5 %</t>
  </si>
  <si>
    <r>
      <t xml:space="preserve">2561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</si>
  <si>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2561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(kWh)</t>
    </r>
  </si>
  <si>
    <r>
      <t xml:space="preserve">2561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</si>
  <si>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2561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</si>
  <si>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อาคารสำนักงานมหาวิทยาลัย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</si>
  <si>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</si>
  <si>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</si>
  <si>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</si>
  <si>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</si>
  <si>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</si>
  <si>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</si>
  <si>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t>รวมปริมาณการใช้น้ำ 3 อาคาร (ลบม.)</t>
  </si>
  <si>
    <t>รวมค่าน้ำ 3 อาคาร  (บาท)</t>
  </si>
  <si>
    <t>บันทึกการใช้น้ำ ประจำปี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</si>
</sst>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61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sz val="10"/>
      <color indexed="8"/>
      <name val="Tahoma"/>
      <family val="2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16"/>
      <color indexed="10"/>
      <name val="Tahoma"/>
      <family val="2"/>
    </font>
    <font>
      <sz val="8.25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1" fillId="33" borderId="0" xfId="42" applyFont="1" applyFill="1" applyAlignment="1">
      <alignment vertical="center"/>
      <protection/>
    </xf>
    <xf numFmtId="0" fontId="1" fillId="33" borderId="0" xfId="42" applyFont="1" applyFill="1" applyAlignment="1">
      <alignment horizontal="centerContinuous" vertical="center"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0" xfId="42" applyFont="1" applyFill="1" applyAlignment="1">
      <alignment horizontal="center" vertical="center"/>
      <protection/>
    </xf>
    <xf numFmtId="15" fontId="2" fillId="33" borderId="10" xfId="0" applyNumberFormat="1" applyFont="1" applyFill="1" applyBorder="1" applyAlignment="1">
      <alignment horizontal="center"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Alignment="1">
      <alignment horizontal="centerContinuous" vertical="center"/>
      <protection/>
    </xf>
    <xf numFmtId="0" fontId="1" fillId="0" borderId="0" xfId="42" applyFont="1" applyFill="1" applyAlignment="1">
      <alignment horizontal="center" vertical="center"/>
      <protection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Continuous" vertical="center"/>
    </xf>
    <xf numFmtId="0" fontId="53" fillId="0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33" borderId="0" xfId="42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33" borderId="0" xfId="42" applyFont="1" applyFill="1">
      <alignment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54" fillId="33" borderId="10" xfId="42" applyFont="1" applyFill="1" applyBorder="1" applyAlignment="1">
      <alignment horizontal="center" vertical="center" wrapText="1"/>
      <protection/>
    </xf>
    <xf numFmtId="0" fontId="55" fillId="33" borderId="10" xfId="42" applyFont="1" applyFill="1" applyBorder="1" applyAlignment="1">
      <alignment horizontal="center" vertical="center" wrapText="1"/>
      <protection/>
    </xf>
    <xf numFmtId="0" fontId="56" fillId="33" borderId="10" xfId="4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42" applyFont="1" applyFill="1" applyBorder="1">
      <alignment/>
      <protection/>
    </xf>
    <xf numFmtId="4" fontId="57" fillId="33" borderId="10" xfId="42" applyNumberFormat="1" applyFont="1" applyFill="1" applyBorder="1" applyAlignment="1">
      <alignment horizontal="center"/>
      <protection/>
    </xf>
    <xf numFmtId="4" fontId="58" fillId="33" borderId="10" xfId="42" applyNumberFormat="1" applyFont="1" applyFill="1" applyBorder="1" applyAlignment="1">
      <alignment horizontal="center"/>
      <protection/>
    </xf>
    <xf numFmtId="4" fontId="59" fillId="33" borderId="10" xfId="42" applyNumberFormat="1" applyFont="1" applyFill="1" applyBorder="1" applyAlignment="1">
      <alignment horizontal="center"/>
      <protection/>
    </xf>
    <xf numFmtId="2" fontId="58" fillId="33" borderId="10" xfId="45" applyNumberFormat="1" applyFont="1" applyFill="1" applyBorder="1" applyAlignment="1">
      <alignment horizontal="center"/>
    </xf>
    <xf numFmtId="4" fontId="58" fillId="0" borderId="10" xfId="45" applyNumberFormat="1" applyFont="1" applyFill="1" applyBorder="1" applyAlignment="1">
      <alignment horizontal="center"/>
    </xf>
    <xf numFmtId="2" fontId="58" fillId="34" borderId="10" xfId="45" applyNumberFormat="1" applyFont="1" applyFill="1" applyBorder="1" applyAlignment="1">
      <alignment horizontal="center"/>
    </xf>
    <xf numFmtId="4" fontId="58" fillId="34" borderId="10" xfId="45" applyNumberFormat="1" applyFont="1" applyFill="1" applyBorder="1" applyAlignment="1">
      <alignment horizontal="center"/>
    </xf>
    <xf numFmtId="2" fontId="60" fillId="33" borderId="10" xfId="45" applyNumberFormat="1" applyFont="1" applyFill="1" applyBorder="1" applyAlignment="1">
      <alignment horizontal="center"/>
    </xf>
    <xf numFmtId="4" fontId="60" fillId="0" borderId="10" xfId="45" applyNumberFormat="1" applyFont="1" applyFill="1" applyBorder="1" applyAlignment="1">
      <alignment horizontal="center"/>
    </xf>
    <xf numFmtId="2" fontId="60" fillId="34" borderId="10" xfId="45" applyNumberFormat="1" applyFont="1" applyFill="1" applyBorder="1" applyAlignment="1">
      <alignment horizontal="center"/>
    </xf>
    <xf numFmtId="4" fontId="60" fillId="34" borderId="10" xfId="45" applyNumberFormat="1" applyFont="1" applyFill="1" applyBorder="1" applyAlignment="1">
      <alignment horizontal="center"/>
    </xf>
    <xf numFmtId="0" fontId="55" fillId="33" borderId="10" xfId="42" applyFont="1" applyFill="1" applyBorder="1" applyAlignment="1">
      <alignment horizontal="center"/>
      <protection/>
    </xf>
    <xf numFmtId="2" fontId="54" fillId="33" borderId="10" xfId="42" applyNumberFormat="1" applyFont="1" applyFill="1" applyBorder="1" applyAlignment="1">
      <alignment horizontal="center"/>
      <protection/>
    </xf>
    <xf numFmtId="4" fontId="55" fillId="33" borderId="10" xfId="42" applyNumberFormat="1" applyFont="1" applyFill="1" applyBorder="1" applyAlignment="1">
      <alignment horizontal="center"/>
      <protection/>
    </xf>
    <xf numFmtId="4" fontId="54" fillId="33" borderId="10" xfId="42" applyNumberFormat="1" applyFont="1" applyFill="1" applyBorder="1" applyAlignment="1">
      <alignment horizontal="center"/>
      <protection/>
    </xf>
    <xf numFmtId="0" fontId="54" fillId="33" borderId="10" xfId="42" applyFont="1" applyFill="1" applyBorder="1" applyAlignment="1">
      <alignment horizontal="center"/>
      <protection/>
    </xf>
    <xf numFmtId="4" fontId="56" fillId="33" borderId="10" xfId="42" applyNumberFormat="1" applyFont="1" applyFill="1" applyBorder="1" applyAlignment="1">
      <alignment horizontal="center"/>
      <protection/>
    </xf>
    <xf numFmtId="4" fontId="56" fillId="0" borderId="10" xfId="42" applyNumberFormat="1" applyFont="1" applyFill="1" applyBorder="1" applyAlignment="1">
      <alignment horizontal="center"/>
      <protection/>
    </xf>
    <xf numFmtId="4" fontId="56" fillId="34" borderId="10" xfId="42" applyNumberFormat="1" applyFont="1" applyFill="1" applyBorder="1" applyAlignment="1">
      <alignment horizontal="center"/>
      <protection/>
    </xf>
    <xf numFmtId="0" fontId="54" fillId="33" borderId="0" xfId="42" applyFont="1" applyFill="1" applyBorder="1" applyAlignment="1">
      <alignment horizontal="center"/>
      <protection/>
    </xf>
    <xf numFmtId="1" fontId="54" fillId="33" borderId="0" xfId="42" applyNumberFormat="1" applyFont="1" applyFill="1" applyBorder="1" applyAlignment="1">
      <alignment horizontal="center"/>
      <protection/>
    </xf>
    <xf numFmtId="4" fontId="54" fillId="33" borderId="0" xfId="42" applyNumberFormat="1" applyFont="1" applyFill="1" applyBorder="1" applyAlignment="1">
      <alignment horizontal="center"/>
      <protection/>
    </xf>
    <xf numFmtId="4" fontId="54" fillId="0" borderId="0" xfId="42" applyNumberFormat="1" applyFont="1" applyFill="1" applyBorder="1" applyAlignment="1">
      <alignment horizontal="center"/>
      <protection/>
    </xf>
    <xf numFmtId="0" fontId="3" fillId="33" borderId="0" xfId="42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3" fillId="0" borderId="0" xfId="42" applyNumberFormat="1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33" borderId="0" xfId="0" applyFont="1" applyFill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1" fontId="53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54" fillId="33" borderId="0" xfId="42" applyFont="1" applyFill="1" applyAlignment="1">
      <alignment horizontal="centerContinuous" vertical="center"/>
      <protection/>
    </xf>
    <xf numFmtId="0" fontId="55" fillId="33" borderId="0" xfId="42" applyFont="1" applyFill="1" applyAlignment="1">
      <alignment horizontal="centerContinuous" vertical="center"/>
      <protection/>
    </xf>
    <xf numFmtId="0" fontId="54" fillId="0" borderId="0" xfId="42" applyFont="1" applyFill="1" applyAlignment="1">
      <alignment horizontal="centerContinuous" vertical="center"/>
      <protection/>
    </xf>
    <xf numFmtId="0" fontId="55" fillId="0" borderId="0" xfId="42" applyFont="1" applyFill="1" applyAlignment="1">
      <alignment horizontal="centerContinuous" vertical="center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55" fillId="34" borderId="10" xfId="42" applyFont="1" applyFill="1" applyBorder="1" applyAlignment="1">
      <alignment horizontal="center" vertical="center" wrapText="1"/>
      <protection/>
    </xf>
    <xf numFmtId="0" fontId="54" fillId="0" borderId="10" xfId="42" applyFont="1" applyFill="1" applyBorder="1" applyAlignment="1">
      <alignment horizontal="center" vertical="center" wrapText="1"/>
      <protection/>
    </xf>
    <xf numFmtId="0" fontId="55" fillId="0" borderId="10" xfId="42" applyFont="1" applyFill="1" applyBorder="1" applyAlignment="1">
      <alignment horizontal="center" vertical="center" wrapText="1"/>
      <protection/>
    </xf>
    <xf numFmtId="4" fontId="58" fillId="34" borderId="10" xfId="42" applyNumberFormat="1" applyFont="1" applyFill="1" applyBorder="1" applyAlignment="1">
      <alignment horizontal="center"/>
      <protection/>
    </xf>
    <xf numFmtId="4" fontId="57" fillId="0" borderId="10" xfId="42" applyNumberFormat="1" applyFont="1" applyFill="1" applyBorder="1" applyAlignment="1">
      <alignment horizontal="center"/>
      <protection/>
    </xf>
    <xf numFmtId="4" fontId="58" fillId="0" borderId="10" xfId="42" applyNumberFormat="1" applyFont="1" applyFill="1" applyBorder="1" applyAlignment="1">
      <alignment horizontal="center"/>
      <protection/>
    </xf>
    <xf numFmtId="4" fontId="3" fillId="33" borderId="0" xfId="42" applyNumberFormat="1" applyFont="1" applyFill="1">
      <alignment/>
      <protection/>
    </xf>
    <xf numFmtId="0" fontId="57" fillId="33" borderId="10" xfId="42" applyFont="1" applyFill="1" applyBorder="1" applyAlignment="1">
      <alignment horizontal="center"/>
      <protection/>
    </xf>
    <xf numFmtId="0" fontId="58" fillId="34" borderId="10" xfId="42" applyFont="1" applyFill="1" applyBorder="1" applyAlignment="1">
      <alignment horizontal="center"/>
      <protection/>
    </xf>
    <xf numFmtId="4" fontId="55" fillId="34" borderId="10" xfId="42" applyNumberFormat="1" applyFont="1" applyFill="1" applyBorder="1" applyAlignment="1">
      <alignment horizontal="center"/>
      <protection/>
    </xf>
    <xf numFmtId="4" fontId="54" fillId="0" borderId="10" xfId="42" applyNumberFormat="1" applyFont="1" applyFill="1" applyBorder="1" applyAlignment="1">
      <alignment horizontal="center"/>
      <protection/>
    </xf>
    <xf numFmtId="4" fontId="55" fillId="0" borderId="10" xfId="42" applyNumberFormat="1" applyFont="1" applyFill="1" applyBorder="1" applyAlignment="1">
      <alignment horizontal="center"/>
      <protection/>
    </xf>
    <xf numFmtId="0" fontId="57" fillId="33" borderId="0" xfId="42" applyFont="1" applyFill="1" applyBorder="1" applyAlignment="1">
      <alignment horizontal="center"/>
      <protection/>
    </xf>
    <xf numFmtId="3" fontId="54" fillId="33" borderId="0" xfId="42" applyNumberFormat="1" applyFont="1" applyFill="1" applyBorder="1" applyAlignment="1">
      <alignment horizontal="center"/>
      <protection/>
    </xf>
    <xf numFmtId="3" fontId="55" fillId="33" borderId="0" xfId="42" applyNumberFormat="1" applyFont="1" applyFill="1" applyBorder="1" applyAlignment="1">
      <alignment horizontal="center"/>
      <protection/>
    </xf>
    <xf numFmtId="4" fontId="55" fillId="33" borderId="0" xfId="42" applyNumberFormat="1" applyFont="1" applyFill="1" applyBorder="1" applyAlignment="1">
      <alignment horizontal="center"/>
      <protection/>
    </xf>
    <xf numFmtId="4" fontId="55" fillId="0" borderId="0" xfId="42" applyNumberFormat="1" applyFont="1" applyFill="1" applyBorder="1" applyAlignment="1">
      <alignment horizontal="center"/>
      <protection/>
    </xf>
    <xf numFmtId="199" fontId="57" fillId="33" borderId="0" xfId="42" applyNumberFormat="1" applyFont="1" applyFill="1" applyBorder="1">
      <alignment/>
      <protection/>
    </xf>
    <xf numFmtId="199" fontId="58" fillId="33" borderId="0" xfId="42" applyNumberFormat="1" applyFont="1" applyFill="1" applyBorder="1">
      <alignment/>
      <protection/>
    </xf>
    <xf numFmtId="199" fontId="57" fillId="0" borderId="0" xfId="42" applyNumberFormat="1" applyFont="1" applyFill="1" applyBorder="1">
      <alignment/>
      <protection/>
    </xf>
    <xf numFmtId="199" fontId="58" fillId="0" borderId="0" xfId="42" applyNumberFormat="1" applyFont="1" applyFill="1" applyBorder="1">
      <alignment/>
      <protection/>
    </xf>
    <xf numFmtId="0" fontId="57" fillId="33" borderId="0" xfId="42" applyFont="1" applyFill="1" applyBorder="1">
      <alignment/>
      <protection/>
    </xf>
    <xf numFmtId="0" fontId="58" fillId="33" borderId="0" xfId="42" applyFont="1" applyFill="1" applyBorder="1">
      <alignment/>
      <protection/>
    </xf>
    <xf numFmtId="0" fontId="57" fillId="0" borderId="0" xfId="42" applyFont="1" applyFill="1" applyBorder="1">
      <alignment/>
      <protection/>
    </xf>
    <xf numFmtId="0" fontId="58" fillId="0" borderId="0" xfId="42" applyFont="1" applyFill="1" applyBorder="1">
      <alignment/>
      <protection/>
    </xf>
    <xf numFmtId="0" fontId="57" fillId="33" borderId="0" xfId="42" applyFont="1" applyFill="1">
      <alignment/>
      <protection/>
    </xf>
    <xf numFmtId="0" fontId="58" fillId="33" borderId="0" xfId="42" applyFont="1" applyFill="1">
      <alignment/>
      <protection/>
    </xf>
    <xf numFmtId="0" fontId="57" fillId="0" borderId="0" xfId="42" applyFont="1" applyFill="1">
      <alignment/>
      <protection/>
    </xf>
    <xf numFmtId="0" fontId="58" fillId="0" borderId="0" xfId="42" applyFont="1" applyFill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45732401"/>
        <c:axId val="8938426"/>
      </c:bar3D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2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13336971"/>
        <c:axId val="52923876"/>
      </c:bar3D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6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52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2125"/>
          <c:w val="0.981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2560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2561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'น้ำ-เปรียบเทียบ'!$I$5:$I$16</c:f>
              <c:numCache/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28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75"/>
          <c:y val="0.16975"/>
          <c:w val="0.824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ลบม.)
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2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235"/>
          <c:w val="0.981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2560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2561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'น้ำ-เปรียบเทียบ'!$D$5:$D$16</c:f>
              <c:numCache/>
            </c:numRef>
          </c:val>
          <c:smooth val="0"/>
        </c:ser>
        <c:marker val="1"/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0177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8"/>
          <c:y val="0.159"/>
          <c:w val="0.94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457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552450</xdr:colOff>
      <xdr:row>42</xdr:row>
      <xdr:rowOff>9525</xdr:rowOff>
    </xdr:to>
    <xdr:graphicFrame>
      <xdr:nvGraphicFramePr>
        <xdr:cNvPr id="1" name="แผนภูมิ 1"/>
        <xdr:cNvGraphicFramePr/>
      </xdr:nvGraphicFramePr>
      <xdr:xfrm>
        <a:off x="57150" y="10791825"/>
        <a:ext cx="69056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533400</xdr:colOff>
      <xdr:row>56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363825"/>
        <a:ext cx="68961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_6-2-63)\&#3627;&#3617;&#3623;&#3604;%203%20&#3586;&#3657;&#3629;%203.1(1)%20&#3610;&#3633;&#3609;&#3607;&#3638;&#3585;&#3585;&#3634;&#3619;&#3651;&#3594;&#3657;&#3609;&#3657;&#3635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-สนม.2"/>
      <sheetName val="น้ำ-สนม.1"/>
      <sheetName val="น้ำ-สนม.3"/>
      <sheetName val="น้ำ-รวม 3 อาคาร"/>
    </sheetNames>
    <sheetDataSet>
      <sheetData sheetId="3">
        <row r="5">
          <cell r="D5">
            <v>419</v>
          </cell>
          <cell r="F5">
            <v>2.095</v>
          </cell>
        </row>
        <row r="6">
          <cell r="D6">
            <v>565</v>
          </cell>
          <cell r="F6">
            <v>2.825</v>
          </cell>
        </row>
        <row r="7">
          <cell r="D7">
            <v>533</v>
          </cell>
          <cell r="F7">
            <v>2.665</v>
          </cell>
        </row>
        <row r="8">
          <cell r="D8">
            <v>685</v>
          </cell>
          <cell r="F8">
            <v>3.425</v>
          </cell>
        </row>
        <row r="9">
          <cell r="D9">
            <v>489</v>
          </cell>
          <cell r="F9">
            <v>2.445</v>
          </cell>
        </row>
        <row r="10">
          <cell r="D10">
            <v>490</v>
          </cell>
          <cell r="F10">
            <v>2.45</v>
          </cell>
        </row>
        <row r="11">
          <cell r="D11">
            <v>453</v>
          </cell>
          <cell r="F11">
            <v>2.265</v>
          </cell>
        </row>
        <row r="12">
          <cell r="D12">
            <v>456</v>
          </cell>
          <cell r="F12">
            <v>2.28</v>
          </cell>
        </row>
        <row r="13">
          <cell r="D13">
            <v>485</v>
          </cell>
          <cell r="F13">
            <v>2.425</v>
          </cell>
        </row>
        <row r="14">
          <cell r="D14">
            <v>528</v>
          </cell>
          <cell r="F14">
            <v>2.64</v>
          </cell>
        </row>
        <row r="15">
          <cell r="D15">
            <v>594</v>
          </cell>
          <cell r="F15">
            <v>2.97</v>
          </cell>
        </row>
        <row r="16">
          <cell r="D16">
            <v>442</v>
          </cell>
          <cell r="F16">
            <v>2.21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16.00390625" style="20" customWidth="1"/>
    <col min="2" max="2" width="13.7109375" style="20" customWidth="1"/>
    <col min="3" max="3" width="15.00390625" style="104" customWidth="1"/>
    <col min="4" max="4" width="15.00390625" style="105" hidden="1" customWidth="1"/>
    <col min="5" max="5" width="15.00390625" style="104" customWidth="1"/>
    <col min="6" max="6" width="15.00390625" style="105" hidden="1" customWidth="1"/>
    <col min="7" max="7" width="15.28125" style="20" customWidth="1"/>
    <col min="8" max="8" width="15.140625" style="105" hidden="1" customWidth="1"/>
    <col min="9" max="9" width="12.7109375" style="106" customWidth="1"/>
    <col min="10" max="10" width="12.421875" style="107" customWidth="1"/>
    <col min="11" max="11" width="9.140625" style="20" customWidth="1"/>
    <col min="12" max="12" width="9.8515625" style="20" bestFit="1" customWidth="1"/>
    <col min="13" max="16384" width="9.140625" style="20" customWidth="1"/>
  </cols>
  <sheetData>
    <row r="2" spans="1:10" ht="26.25">
      <c r="A2" s="6" t="s">
        <v>42</v>
      </c>
      <c r="B2" s="6"/>
      <c r="C2" s="74"/>
      <c r="D2" s="75"/>
      <c r="E2" s="74"/>
      <c r="F2" s="75"/>
      <c r="G2" s="6"/>
      <c r="H2" s="75"/>
      <c r="I2" s="76"/>
      <c r="J2" s="77"/>
    </row>
    <row r="3" spans="1:10" ht="26.25">
      <c r="A3" s="7" t="s">
        <v>33</v>
      </c>
      <c r="B3" s="6"/>
      <c r="C3" s="74"/>
      <c r="D3" s="75"/>
      <c r="E3" s="74"/>
      <c r="F3" s="75"/>
      <c r="G3" s="6"/>
      <c r="H3" s="75"/>
      <c r="I3" s="76"/>
      <c r="J3" s="77"/>
    </row>
    <row r="4" spans="1:10" s="5" customFormat="1" ht="105">
      <c r="A4" s="21" t="s">
        <v>5</v>
      </c>
      <c r="B4" s="78" t="s">
        <v>0</v>
      </c>
      <c r="C4" s="22" t="s">
        <v>34</v>
      </c>
      <c r="D4" s="79" t="s">
        <v>35</v>
      </c>
      <c r="E4" s="22" t="s">
        <v>36</v>
      </c>
      <c r="F4" s="79" t="s">
        <v>37</v>
      </c>
      <c r="G4" s="22" t="s">
        <v>38</v>
      </c>
      <c r="H4" s="79" t="s">
        <v>39</v>
      </c>
      <c r="I4" s="80" t="s">
        <v>40</v>
      </c>
      <c r="J4" s="81" t="s">
        <v>41</v>
      </c>
    </row>
    <row r="5" spans="1:12" ht="25.5">
      <c r="A5" s="28" t="s">
        <v>6</v>
      </c>
      <c r="B5" s="9">
        <v>22312</v>
      </c>
      <c r="C5" s="29">
        <v>77</v>
      </c>
      <c r="D5" s="82">
        <v>616</v>
      </c>
      <c r="E5" s="29">
        <v>386</v>
      </c>
      <c r="F5" s="82">
        <v>3088</v>
      </c>
      <c r="G5" s="29">
        <v>84</v>
      </c>
      <c r="H5" s="82">
        <v>672</v>
      </c>
      <c r="I5" s="83">
        <f aca="true" t="shared" si="0" ref="I5:J13">C5+E5+G5</f>
        <v>547</v>
      </c>
      <c r="J5" s="84">
        <f t="shared" si="0"/>
        <v>4376</v>
      </c>
      <c r="L5" s="85"/>
    </row>
    <row r="6" spans="1:10" ht="25.5">
      <c r="A6" s="28" t="s">
        <v>7</v>
      </c>
      <c r="B6" s="9">
        <v>22340</v>
      </c>
      <c r="C6" s="29">
        <v>79</v>
      </c>
      <c r="D6" s="82">
        <v>632</v>
      </c>
      <c r="E6" s="29">
        <v>385</v>
      </c>
      <c r="F6" s="82">
        <v>3080</v>
      </c>
      <c r="G6" s="29">
        <v>119</v>
      </c>
      <c r="H6" s="82">
        <v>952</v>
      </c>
      <c r="I6" s="83">
        <f t="shared" si="0"/>
        <v>583</v>
      </c>
      <c r="J6" s="84">
        <f t="shared" si="0"/>
        <v>4664</v>
      </c>
    </row>
    <row r="7" spans="1:10" ht="25.5">
      <c r="A7" s="28" t="s">
        <v>8</v>
      </c>
      <c r="B7" s="9">
        <v>22371</v>
      </c>
      <c r="C7" s="29">
        <v>108</v>
      </c>
      <c r="D7" s="82">
        <v>864</v>
      </c>
      <c r="E7" s="29">
        <v>470</v>
      </c>
      <c r="F7" s="82">
        <v>3760</v>
      </c>
      <c r="G7" s="29">
        <v>114</v>
      </c>
      <c r="H7" s="82">
        <v>912</v>
      </c>
      <c r="I7" s="83">
        <f t="shared" si="0"/>
        <v>692</v>
      </c>
      <c r="J7" s="84">
        <f t="shared" si="0"/>
        <v>5536</v>
      </c>
    </row>
    <row r="8" spans="1:10" ht="25.5">
      <c r="A8" s="28" t="s">
        <v>9</v>
      </c>
      <c r="B8" s="9">
        <v>22401</v>
      </c>
      <c r="C8" s="29">
        <v>102</v>
      </c>
      <c r="D8" s="82">
        <v>816</v>
      </c>
      <c r="E8" s="29">
        <v>326</v>
      </c>
      <c r="F8" s="82">
        <v>2608</v>
      </c>
      <c r="G8" s="29">
        <v>75</v>
      </c>
      <c r="H8" s="82">
        <v>600</v>
      </c>
      <c r="I8" s="83">
        <f t="shared" si="0"/>
        <v>503</v>
      </c>
      <c r="J8" s="84">
        <f t="shared" si="0"/>
        <v>4024</v>
      </c>
    </row>
    <row r="9" spans="1:10" ht="25.5">
      <c r="A9" s="28" t="s">
        <v>10</v>
      </c>
      <c r="B9" s="9">
        <v>22430</v>
      </c>
      <c r="C9" s="29">
        <v>110</v>
      </c>
      <c r="D9" s="82">
        <v>880</v>
      </c>
      <c r="E9" s="29">
        <v>311</v>
      </c>
      <c r="F9" s="82">
        <v>2488</v>
      </c>
      <c r="G9" s="29">
        <v>71</v>
      </c>
      <c r="H9" s="82">
        <v>568</v>
      </c>
      <c r="I9" s="83">
        <f t="shared" si="0"/>
        <v>492</v>
      </c>
      <c r="J9" s="84">
        <f t="shared" si="0"/>
        <v>3936</v>
      </c>
    </row>
    <row r="10" spans="1:10" ht="25.5">
      <c r="A10" s="28" t="s">
        <v>11</v>
      </c>
      <c r="B10" s="9">
        <v>22462</v>
      </c>
      <c r="C10" s="29">
        <v>92</v>
      </c>
      <c r="D10" s="82">
        <v>736</v>
      </c>
      <c r="E10" s="29">
        <v>307</v>
      </c>
      <c r="F10" s="82">
        <v>2456</v>
      </c>
      <c r="G10" s="29">
        <v>66</v>
      </c>
      <c r="H10" s="82">
        <v>528</v>
      </c>
      <c r="I10" s="83">
        <f t="shared" si="0"/>
        <v>465</v>
      </c>
      <c r="J10" s="84">
        <f t="shared" si="0"/>
        <v>3720</v>
      </c>
    </row>
    <row r="11" spans="1:10" ht="25.5">
      <c r="A11" s="28" t="s">
        <v>12</v>
      </c>
      <c r="B11" s="9">
        <v>22493</v>
      </c>
      <c r="C11" s="29">
        <v>74</v>
      </c>
      <c r="D11" s="82">
        <v>592</v>
      </c>
      <c r="E11" s="29">
        <v>294</v>
      </c>
      <c r="F11" s="82">
        <v>2352</v>
      </c>
      <c r="G11" s="29">
        <v>66</v>
      </c>
      <c r="H11" s="82">
        <v>528</v>
      </c>
      <c r="I11" s="83">
        <f t="shared" si="0"/>
        <v>434</v>
      </c>
      <c r="J11" s="84">
        <f t="shared" si="0"/>
        <v>3472</v>
      </c>
    </row>
    <row r="12" spans="1:10" ht="25.5">
      <c r="A12" s="28" t="s">
        <v>13</v>
      </c>
      <c r="B12" s="9">
        <v>22524</v>
      </c>
      <c r="C12" s="29">
        <v>126</v>
      </c>
      <c r="D12" s="82">
        <v>1008</v>
      </c>
      <c r="E12" s="29">
        <v>245</v>
      </c>
      <c r="F12" s="82">
        <v>1960</v>
      </c>
      <c r="G12" s="29">
        <v>64</v>
      </c>
      <c r="H12" s="82">
        <v>512</v>
      </c>
      <c r="I12" s="83">
        <f t="shared" si="0"/>
        <v>435</v>
      </c>
      <c r="J12" s="84">
        <f t="shared" si="0"/>
        <v>3480</v>
      </c>
    </row>
    <row r="13" spans="1:10" ht="25.5">
      <c r="A13" s="28" t="s">
        <v>14</v>
      </c>
      <c r="B13" s="9">
        <v>22554</v>
      </c>
      <c r="C13" s="29">
        <v>70</v>
      </c>
      <c r="D13" s="82">
        <v>560</v>
      </c>
      <c r="E13" s="29">
        <v>210</v>
      </c>
      <c r="F13" s="82">
        <v>1680</v>
      </c>
      <c r="G13" s="29">
        <v>63</v>
      </c>
      <c r="H13" s="82">
        <v>504</v>
      </c>
      <c r="I13" s="83">
        <f t="shared" si="0"/>
        <v>343</v>
      </c>
      <c r="J13" s="84">
        <f t="shared" si="0"/>
        <v>2744</v>
      </c>
    </row>
    <row r="14" spans="1:10" ht="25.5">
      <c r="A14" s="28" t="s">
        <v>15</v>
      </c>
      <c r="B14" s="9">
        <v>22584</v>
      </c>
      <c r="C14" s="86">
        <v>66</v>
      </c>
      <c r="D14" s="87">
        <v>528</v>
      </c>
      <c r="E14" s="29">
        <v>240</v>
      </c>
      <c r="F14" s="87">
        <v>1920</v>
      </c>
      <c r="G14" s="29">
        <v>67</v>
      </c>
      <c r="H14" s="82">
        <v>536</v>
      </c>
      <c r="I14" s="83">
        <f>C14+E14+G14</f>
        <v>373</v>
      </c>
      <c r="J14" s="84">
        <f>D14+F14+H14</f>
        <v>2984</v>
      </c>
    </row>
    <row r="15" spans="1:10" ht="25.5">
      <c r="A15" s="28" t="s">
        <v>16</v>
      </c>
      <c r="B15" s="9">
        <v>22615</v>
      </c>
      <c r="C15" s="86">
        <v>87</v>
      </c>
      <c r="D15" s="87">
        <v>696</v>
      </c>
      <c r="E15" s="29">
        <v>249</v>
      </c>
      <c r="F15" s="87">
        <v>1992</v>
      </c>
      <c r="G15" s="29">
        <v>76</v>
      </c>
      <c r="H15" s="82">
        <v>608</v>
      </c>
      <c r="I15" s="83">
        <f>C15+E15+G15</f>
        <v>412</v>
      </c>
      <c r="J15" s="84">
        <f>D15+F15+H15</f>
        <v>3296</v>
      </c>
    </row>
    <row r="16" spans="1:10" ht="25.5">
      <c r="A16" s="28" t="s">
        <v>17</v>
      </c>
      <c r="B16" s="9">
        <v>22646</v>
      </c>
      <c r="C16" s="86">
        <v>73</v>
      </c>
      <c r="D16" s="87">
        <v>584</v>
      </c>
      <c r="E16" s="29">
        <v>187</v>
      </c>
      <c r="F16" s="87">
        <v>1496</v>
      </c>
      <c r="G16" s="29">
        <v>71</v>
      </c>
      <c r="H16" s="82">
        <v>568</v>
      </c>
      <c r="I16" s="83">
        <f>C16+E16+G16</f>
        <v>331</v>
      </c>
      <c r="J16" s="84">
        <f>D16+F16+H16</f>
        <v>2648</v>
      </c>
    </row>
    <row r="17" spans="1:10" ht="26.25">
      <c r="A17" s="40" t="s">
        <v>3</v>
      </c>
      <c r="B17" s="40" t="s">
        <v>20</v>
      </c>
      <c r="C17" s="43">
        <f aca="true" t="shared" si="1" ref="C17:J17">SUM(C5:C16)</f>
        <v>1064</v>
      </c>
      <c r="D17" s="88">
        <f t="shared" si="1"/>
        <v>8512</v>
      </c>
      <c r="E17" s="43">
        <f t="shared" si="1"/>
        <v>3610</v>
      </c>
      <c r="F17" s="88">
        <f t="shared" si="1"/>
        <v>28880</v>
      </c>
      <c r="G17" s="43">
        <f t="shared" si="1"/>
        <v>936</v>
      </c>
      <c r="H17" s="88">
        <f t="shared" si="1"/>
        <v>7488</v>
      </c>
      <c r="I17" s="89">
        <f t="shared" si="1"/>
        <v>5610</v>
      </c>
      <c r="J17" s="90">
        <f t="shared" si="1"/>
        <v>44880</v>
      </c>
    </row>
    <row r="18" spans="1:10" ht="26.25">
      <c r="A18" s="86" t="s">
        <v>4</v>
      </c>
      <c r="B18" s="44" t="s">
        <v>20</v>
      </c>
      <c r="C18" s="43">
        <f aca="true" t="shared" si="2" ref="C18:J18">AVERAGE(C5:C16)</f>
        <v>88.66666666666667</v>
      </c>
      <c r="D18" s="88">
        <f t="shared" si="2"/>
        <v>709.3333333333334</v>
      </c>
      <c r="E18" s="43">
        <f t="shared" si="2"/>
        <v>300.8333333333333</v>
      </c>
      <c r="F18" s="88">
        <f t="shared" si="2"/>
        <v>2406.6666666666665</v>
      </c>
      <c r="G18" s="43">
        <f t="shared" si="2"/>
        <v>78</v>
      </c>
      <c r="H18" s="88">
        <f t="shared" si="2"/>
        <v>624</v>
      </c>
      <c r="I18" s="89">
        <f t="shared" si="2"/>
        <v>467.5</v>
      </c>
      <c r="J18" s="90">
        <f t="shared" si="2"/>
        <v>3740</v>
      </c>
    </row>
    <row r="19" spans="1:10" ht="26.25">
      <c r="A19" s="91"/>
      <c r="B19" s="48"/>
      <c r="C19" s="92"/>
      <c r="D19" s="93"/>
      <c r="E19" s="92"/>
      <c r="F19" s="93"/>
      <c r="G19" s="50"/>
      <c r="H19" s="94"/>
      <c r="I19" s="51"/>
      <c r="J19" s="95"/>
    </row>
    <row r="20" spans="1:10" ht="25.5">
      <c r="A20" s="52"/>
      <c r="B20" s="52"/>
      <c r="C20" s="96"/>
      <c r="D20" s="97"/>
      <c r="E20" s="96"/>
      <c r="F20" s="97"/>
      <c r="G20" s="53"/>
      <c r="H20" s="97"/>
      <c r="I20" s="98"/>
      <c r="J20" s="99"/>
    </row>
    <row r="21" spans="1:10" ht="25.5">
      <c r="A21" s="52"/>
      <c r="B21" s="52"/>
      <c r="C21" s="96"/>
      <c r="D21" s="97"/>
      <c r="E21" s="96"/>
      <c r="F21" s="97"/>
      <c r="G21" s="53"/>
      <c r="H21" s="97"/>
      <c r="I21" s="98"/>
      <c r="J21" s="99"/>
    </row>
    <row r="22" spans="1:10" ht="26.25">
      <c r="A22" s="7"/>
      <c r="B22" s="8"/>
      <c r="C22" s="96"/>
      <c r="D22" s="97"/>
      <c r="E22" s="96"/>
      <c r="F22" s="97"/>
      <c r="G22" s="53"/>
      <c r="H22" s="97"/>
      <c r="I22" s="98"/>
      <c r="J22" s="99"/>
    </row>
    <row r="23" spans="1:10" ht="25.5">
      <c r="A23" s="52"/>
      <c r="B23" s="52"/>
      <c r="C23" s="100"/>
      <c r="D23" s="101"/>
      <c r="E23" s="100"/>
      <c r="F23" s="101"/>
      <c r="G23" s="52"/>
      <c r="H23" s="101"/>
      <c r="I23" s="102"/>
      <c r="J23" s="10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">
      <selection activeCell="K9" sqref="K9"/>
    </sheetView>
  </sheetViews>
  <sheetFormatPr defaultColWidth="9.140625" defaultRowHeight="21.75" customHeight="1"/>
  <cols>
    <col min="1" max="1" width="18.14062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57" t="s">
        <v>19</v>
      </c>
      <c r="G1" s="1"/>
    </row>
    <row r="2" spans="1:7" ht="21.75" customHeight="1">
      <c r="A2" s="4" t="s">
        <v>22</v>
      </c>
      <c r="B2" s="4"/>
      <c r="C2" s="4"/>
      <c r="D2" s="4"/>
      <c r="E2" s="4"/>
      <c r="F2" s="4"/>
      <c r="G2" s="1"/>
    </row>
    <row r="3" spans="1:7" ht="21.75" customHeight="1">
      <c r="A3" s="7" t="s">
        <v>33</v>
      </c>
      <c r="B3" s="3"/>
      <c r="C3" s="3"/>
      <c r="D3" s="3"/>
      <c r="E3" s="3"/>
      <c r="F3" s="3"/>
      <c r="G3" s="1"/>
    </row>
    <row r="4" spans="1:6" s="1" customFormat="1" ht="78.75">
      <c r="A4" s="25" t="s">
        <v>5</v>
      </c>
      <c r="B4" s="25" t="s">
        <v>0</v>
      </c>
      <c r="C4" s="25" t="s">
        <v>1</v>
      </c>
      <c r="D4" s="58" t="s">
        <v>21</v>
      </c>
      <c r="E4" s="59" t="s">
        <v>18</v>
      </c>
      <c r="F4" s="25" t="s">
        <v>2</v>
      </c>
    </row>
    <row r="5" spans="1:6" ht="25.5" customHeight="1">
      <c r="A5" s="60" t="s">
        <v>6</v>
      </c>
      <c r="B5" s="60"/>
      <c r="C5" s="61">
        <v>200</v>
      </c>
      <c r="D5" s="62">
        <f>'จดบันทึกน้ำ-สนม.'!I5</f>
        <v>547</v>
      </c>
      <c r="E5" s="63">
        <f>'จดบันทึกน้ำ-สนม.'!J5</f>
        <v>4376</v>
      </c>
      <c r="F5" s="64">
        <f>D5/C5</f>
        <v>2.735</v>
      </c>
    </row>
    <row r="6" spans="1:6" ht="25.5" customHeight="1">
      <c r="A6" s="60" t="s">
        <v>7</v>
      </c>
      <c r="B6" s="60"/>
      <c r="C6" s="61">
        <v>200</v>
      </c>
      <c r="D6" s="62">
        <f>'จดบันทึกน้ำ-สนม.'!I6</f>
        <v>583</v>
      </c>
      <c r="E6" s="63">
        <f>'จดบันทึกน้ำ-สนม.'!J6</f>
        <v>4664</v>
      </c>
      <c r="F6" s="64">
        <f aca="true" t="shared" si="0" ref="F6:F16">D6/C6</f>
        <v>2.915</v>
      </c>
    </row>
    <row r="7" spans="1:6" ht="25.5" customHeight="1">
      <c r="A7" s="60" t="s">
        <v>8</v>
      </c>
      <c r="B7" s="60"/>
      <c r="C7" s="61">
        <v>200</v>
      </c>
      <c r="D7" s="62">
        <f>'จดบันทึกน้ำ-สนม.'!I7</f>
        <v>692</v>
      </c>
      <c r="E7" s="63">
        <f>'จดบันทึกน้ำ-สนม.'!J7</f>
        <v>5536</v>
      </c>
      <c r="F7" s="64">
        <f t="shared" si="0"/>
        <v>3.46</v>
      </c>
    </row>
    <row r="8" spans="1:6" ht="25.5" customHeight="1">
      <c r="A8" s="60" t="s">
        <v>9</v>
      </c>
      <c r="B8" s="60"/>
      <c r="C8" s="61">
        <v>200</v>
      </c>
      <c r="D8" s="62">
        <f>'จดบันทึกน้ำ-สนม.'!I8</f>
        <v>503</v>
      </c>
      <c r="E8" s="63">
        <f>'จดบันทึกน้ำ-สนม.'!J8</f>
        <v>4024</v>
      </c>
      <c r="F8" s="64">
        <f t="shared" si="0"/>
        <v>2.515</v>
      </c>
    </row>
    <row r="9" spans="1:6" ht="25.5" customHeight="1">
      <c r="A9" s="60" t="s">
        <v>10</v>
      </c>
      <c r="B9" s="60"/>
      <c r="C9" s="61">
        <v>200</v>
      </c>
      <c r="D9" s="62">
        <f>'จดบันทึกน้ำ-สนม.'!I9</f>
        <v>492</v>
      </c>
      <c r="E9" s="63">
        <f>'จดบันทึกน้ำ-สนม.'!J9</f>
        <v>3936</v>
      </c>
      <c r="F9" s="64">
        <f t="shared" si="0"/>
        <v>2.46</v>
      </c>
    </row>
    <row r="10" spans="1:6" ht="25.5" customHeight="1">
      <c r="A10" s="60" t="s">
        <v>11</v>
      </c>
      <c r="B10" s="60"/>
      <c r="C10" s="61">
        <v>200</v>
      </c>
      <c r="D10" s="62">
        <f>'จดบันทึกน้ำ-สนม.'!I10</f>
        <v>465</v>
      </c>
      <c r="E10" s="63">
        <f>'จดบันทึกน้ำ-สนม.'!J10</f>
        <v>3720</v>
      </c>
      <c r="F10" s="64">
        <f t="shared" si="0"/>
        <v>2.325</v>
      </c>
    </row>
    <row r="11" spans="1:6" ht="25.5" customHeight="1">
      <c r="A11" s="60" t="s">
        <v>12</v>
      </c>
      <c r="B11" s="60"/>
      <c r="C11" s="61">
        <v>200</v>
      </c>
      <c r="D11" s="62">
        <f>'จดบันทึกน้ำ-สนม.'!I11</f>
        <v>434</v>
      </c>
      <c r="E11" s="63">
        <f>'จดบันทึกน้ำ-สนม.'!J11</f>
        <v>3472</v>
      </c>
      <c r="F11" s="64">
        <f t="shared" si="0"/>
        <v>2.17</v>
      </c>
    </row>
    <row r="12" spans="1:6" ht="25.5" customHeight="1">
      <c r="A12" s="60" t="s">
        <v>13</v>
      </c>
      <c r="B12" s="60"/>
      <c r="C12" s="61">
        <v>200</v>
      </c>
      <c r="D12" s="62">
        <f>'จดบันทึกน้ำ-สนม.'!I12</f>
        <v>435</v>
      </c>
      <c r="E12" s="63">
        <f>'จดบันทึกน้ำ-สนม.'!J12</f>
        <v>3480</v>
      </c>
      <c r="F12" s="64">
        <f t="shared" si="0"/>
        <v>2.175</v>
      </c>
    </row>
    <row r="13" spans="1:6" ht="25.5" customHeight="1">
      <c r="A13" s="60" t="s">
        <v>14</v>
      </c>
      <c r="B13" s="60"/>
      <c r="C13" s="61">
        <v>200</v>
      </c>
      <c r="D13" s="62">
        <f>'จดบันทึกน้ำ-สนม.'!I13</f>
        <v>343</v>
      </c>
      <c r="E13" s="63">
        <f>'จดบันทึกน้ำ-สนม.'!J13</f>
        <v>2744</v>
      </c>
      <c r="F13" s="64">
        <f t="shared" si="0"/>
        <v>1.715</v>
      </c>
    </row>
    <row r="14" spans="1:6" ht="25.5" customHeight="1">
      <c r="A14" s="60" t="s">
        <v>15</v>
      </c>
      <c r="B14" s="60"/>
      <c r="C14" s="61">
        <v>200</v>
      </c>
      <c r="D14" s="62">
        <f>'จดบันทึกน้ำ-สนม.'!I14</f>
        <v>373</v>
      </c>
      <c r="E14" s="63">
        <f>'จดบันทึกน้ำ-สนม.'!J14</f>
        <v>2984</v>
      </c>
      <c r="F14" s="64">
        <f t="shared" si="0"/>
        <v>1.865</v>
      </c>
    </row>
    <row r="15" spans="1:6" ht="25.5" customHeight="1">
      <c r="A15" s="60" t="s">
        <v>16</v>
      </c>
      <c r="B15" s="60"/>
      <c r="C15" s="61">
        <v>200</v>
      </c>
      <c r="D15" s="62">
        <f>'จดบันทึกน้ำ-สนม.'!I15</f>
        <v>412</v>
      </c>
      <c r="E15" s="63">
        <f>'จดบันทึกน้ำ-สนม.'!J15</f>
        <v>3296</v>
      </c>
      <c r="F15" s="64">
        <f t="shared" si="0"/>
        <v>2.06</v>
      </c>
    </row>
    <row r="16" spans="1:6" ht="25.5" customHeight="1">
      <c r="A16" s="60" t="s">
        <v>17</v>
      </c>
      <c r="B16" s="60"/>
      <c r="C16" s="61">
        <v>200</v>
      </c>
      <c r="D16" s="62">
        <f>'จดบันทึกน้ำ-สนม.'!I16</f>
        <v>331</v>
      </c>
      <c r="E16" s="63">
        <f>'จดบันทึกน้ำ-สนม.'!J16</f>
        <v>2648</v>
      </c>
      <c r="F16" s="64">
        <f t="shared" si="0"/>
        <v>1.655</v>
      </c>
    </row>
    <row r="17" spans="1:6" ht="25.5" customHeight="1">
      <c r="A17" s="65" t="s">
        <v>3</v>
      </c>
      <c r="B17" s="65" t="s">
        <v>20</v>
      </c>
      <c r="C17" s="65" t="s">
        <v>20</v>
      </c>
      <c r="D17" s="66">
        <f>SUM(D5:D16)</f>
        <v>5610</v>
      </c>
      <c r="E17" s="67">
        <f>SUM(E5:E16)</f>
        <v>44880</v>
      </c>
      <c r="F17" s="68">
        <f>SUM(F5:F16)</f>
        <v>28.049999999999997</v>
      </c>
    </row>
    <row r="18" spans="1:6" ht="25.5" customHeight="1">
      <c r="A18" s="69" t="s">
        <v>4</v>
      </c>
      <c r="B18" s="69" t="s">
        <v>20</v>
      </c>
      <c r="C18" s="70">
        <f>AVERAGE(C5:C16)</f>
        <v>200</v>
      </c>
      <c r="D18" s="66">
        <f>AVERAGE(D5:D16)</f>
        <v>467.5</v>
      </c>
      <c r="E18" s="67">
        <f>AVERAGE(E5:E16)</f>
        <v>3740</v>
      </c>
      <c r="F18" s="68">
        <f>AVERAGE(F5:F16)</f>
        <v>2.3375</v>
      </c>
    </row>
    <row r="19" spans="1:6" ht="25.5" customHeight="1">
      <c r="A19" s="71"/>
      <c r="B19" s="71"/>
      <c r="C19" s="71"/>
      <c r="D19" s="71"/>
      <c r="E19" s="71"/>
      <c r="F19" s="71"/>
    </row>
    <row r="20" spans="1:6" ht="25.5" customHeight="1">
      <c r="A20" s="72"/>
      <c r="B20" s="73"/>
      <c r="C20" s="73"/>
      <c r="D20" s="73"/>
      <c r="E20" s="73"/>
      <c r="F20" s="72"/>
    </row>
    <row r="21" spans="1:6" ht="25.5" customHeight="1">
      <c r="A21" s="3"/>
      <c r="B21" s="73"/>
      <c r="C21" s="73"/>
      <c r="D21" s="73"/>
      <c r="E21" s="73"/>
      <c r="F21" s="72"/>
    </row>
    <row r="22" spans="1:6" ht="25.5" customHeight="1">
      <c r="A22" s="72"/>
      <c r="B22" s="72"/>
      <c r="C22" s="72"/>
      <c r="D22" s="72"/>
      <c r="E22" s="72"/>
      <c r="F22" s="72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N9" sqref="N9"/>
    </sheetView>
  </sheetViews>
  <sheetFormatPr defaultColWidth="9.140625" defaultRowHeight="21.75" customHeight="1"/>
  <cols>
    <col min="1" max="1" width="11.7109375" style="20" customWidth="1"/>
    <col min="2" max="2" width="13.57421875" style="20" customWidth="1"/>
    <col min="3" max="3" width="13.7109375" style="20" customWidth="1"/>
    <col min="4" max="4" width="9.421875" style="20" customWidth="1"/>
    <col min="5" max="5" width="9.28125" style="20" customWidth="1"/>
    <col min="6" max="6" width="9.57421875" style="56" customWidth="1"/>
    <col min="7" max="8" width="14.421875" style="20" customWidth="1"/>
    <col min="9" max="9" width="10.00390625" style="20" customWidth="1"/>
    <col min="10" max="10" width="13.140625" style="20" hidden="1" customWidth="1"/>
    <col min="11" max="11" width="13.140625" style="56" hidden="1" customWidth="1"/>
    <col min="12" max="16384" width="9.140625" style="20" customWidth="1"/>
  </cols>
  <sheetData>
    <row r="1" spans="1:11" ht="21.75" customHeight="1">
      <c r="A1" s="5"/>
      <c r="B1" s="5"/>
      <c r="C1" s="5"/>
      <c r="D1" s="5"/>
      <c r="E1" s="5"/>
      <c r="F1" s="10"/>
      <c r="G1" s="5"/>
      <c r="H1" s="18"/>
      <c r="I1" s="19" t="s">
        <v>19</v>
      </c>
      <c r="J1" s="13"/>
      <c r="K1" s="19"/>
    </row>
    <row r="2" spans="1:11" ht="21.75" customHeight="1">
      <c r="A2" s="6" t="s">
        <v>23</v>
      </c>
      <c r="B2" s="6"/>
      <c r="C2" s="6"/>
      <c r="D2" s="6"/>
      <c r="E2" s="6"/>
      <c r="F2" s="11"/>
      <c r="G2" s="6"/>
      <c r="H2" s="6"/>
      <c r="I2" s="6"/>
      <c r="J2" s="14"/>
      <c r="K2" s="15"/>
    </row>
    <row r="3" spans="1:11" ht="21.75" customHeight="1">
      <c r="A3" s="7"/>
      <c r="B3" s="8"/>
      <c r="C3" s="8"/>
      <c r="D3" s="8"/>
      <c r="E3" s="8"/>
      <c r="F3" s="12"/>
      <c r="G3" s="8"/>
      <c r="H3" s="8"/>
      <c r="I3" s="8"/>
      <c r="J3" s="16"/>
      <c r="K3" s="17"/>
    </row>
    <row r="4" spans="1:11" s="5" customFormat="1" ht="120" customHeight="1">
      <c r="A4" s="21" t="s">
        <v>5</v>
      </c>
      <c r="B4" s="22" t="s">
        <v>24</v>
      </c>
      <c r="C4" s="23" t="s">
        <v>25</v>
      </c>
      <c r="D4" s="24" t="s">
        <v>28</v>
      </c>
      <c r="E4" s="25" t="s">
        <v>29</v>
      </c>
      <c r="F4" s="26" t="s">
        <v>30</v>
      </c>
      <c r="G4" s="22" t="s">
        <v>26</v>
      </c>
      <c r="H4" s="23" t="s">
        <v>27</v>
      </c>
      <c r="I4" s="24" t="s">
        <v>28</v>
      </c>
      <c r="J4" s="27" t="s">
        <v>31</v>
      </c>
      <c r="K4" s="27" t="s">
        <v>32</v>
      </c>
    </row>
    <row r="5" spans="1:11" ht="25.5" customHeight="1">
      <c r="A5" s="28" t="s">
        <v>6</v>
      </c>
      <c r="B5" s="29">
        <f>'[1]น้ำ-รวม 3 อาคาร'!D5</f>
        <v>419</v>
      </c>
      <c r="C5" s="30">
        <f>'น้ำ-สนม.'!D5</f>
        <v>547</v>
      </c>
      <c r="D5" s="31">
        <f>B5-(B5*5%)</f>
        <v>398.05</v>
      </c>
      <c r="E5" s="32">
        <f>(C5-D5)*100/D5</f>
        <v>37.419922120336636</v>
      </c>
      <c r="F5" s="33">
        <f>C5-D5</f>
        <v>148.95</v>
      </c>
      <c r="G5" s="29">
        <f>'[1]น้ำ-รวม 3 อาคาร'!F5</f>
        <v>2.095</v>
      </c>
      <c r="H5" s="30">
        <f>'น้ำ-สนม.'!F5</f>
        <v>2.735</v>
      </c>
      <c r="I5" s="31">
        <f>G5-(G5*5%)</f>
        <v>1.99025</v>
      </c>
      <c r="J5" s="34">
        <f>(H5-I5)*100/I5</f>
        <v>37.41992212033663</v>
      </c>
      <c r="K5" s="35">
        <f>H5-I5</f>
        <v>0.7447499999999998</v>
      </c>
    </row>
    <row r="6" spans="1:11" ht="25.5" customHeight="1">
      <c r="A6" s="28" t="s">
        <v>7</v>
      </c>
      <c r="B6" s="29">
        <f>'[1]น้ำ-รวม 3 อาคาร'!D6</f>
        <v>565</v>
      </c>
      <c r="C6" s="30">
        <f>'น้ำ-สนม.'!D6</f>
        <v>583</v>
      </c>
      <c r="D6" s="31">
        <f aca="true" t="shared" si="0" ref="D6:D16">B6-(B6*5%)</f>
        <v>536.75</v>
      </c>
      <c r="E6" s="32">
        <f aca="true" t="shared" si="1" ref="E6:E16">(C6-D6)*100/D6</f>
        <v>8.616674429436422</v>
      </c>
      <c r="F6" s="33">
        <f aca="true" t="shared" si="2" ref="F6:F17">C6-D6</f>
        <v>46.25</v>
      </c>
      <c r="G6" s="29">
        <f>'[1]น้ำ-รวม 3 อาคาร'!F6</f>
        <v>2.825</v>
      </c>
      <c r="H6" s="30">
        <f>'น้ำ-สนม.'!F6</f>
        <v>2.915</v>
      </c>
      <c r="I6" s="31">
        <f aca="true" t="shared" si="3" ref="I6:I17">G6-(G6*5%)</f>
        <v>2.6837500000000003</v>
      </c>
      <c r="J6" s="34">
        <f aca="true" t="shared" si="4" ref="J6:J16">(H6-I6)*100/I6</f>
        <v>8.616674429436411</v>
      </c>
      <c r="K6" s="35">
        <f aca="true" t="shared" si="5" ref="K6:K17">H6-I6</f>
        <v>0.23124999999999973</v>
      </c>
    </row>
    <row r="7" spans="1:11" ht="25.5" customHeight="1">
      <c r="A7" s="28" t="s">
        <v>8</v>
      </c>
      <c r="B7" s="29">
        <f>'[1]น้ำ-รวม 3 อาคาร'!D7</f>
        <v>533</v>
      </c>
      <c r="C7" s="30">
        <f>'น้ำ-สนม.'!D7</f>
        <v>692</v>
      </c>
      <c r="D7" s="31">
        <f t="shared" si="0"/>
        <v>506.35</v>
      </c>
      <c r="E7" s="32">
        <f t="shared" si="1"/>
        <v>36.664362595042945</v>
      </c>
      <c r="F7" s="33">
        <f t="shared" si="2"/>
        <v>185.64999999999998</v>
      </c>
      <c r="G7" s="29">
        <f>'[1]น้ำ-รวม 3 อาคาร'!F7</f>
        <v>2.665</v>
      </c>
      <c r="H7" s="30">
        <f>'น้ำ-สนม.'!F7</f>
        <v>3.46</v>
      </c>
      <c r="I7" s="31">
        <f t="shared" si="3"/>
        <v>2.53175</v>
      </c>
      <c r="J7" s="34">
        <f t="shared" si="4"/>
        <v>36.664362595042945</v>
      </c>
      <c r="K7" s="35">
        <f t="shared" si="5"/>
        <v>0.9282499999999998</v>
      </c>
    </row>
    <row r="8" spans="1:11" ht="25.5" customHeight="1">
      <c r="A8" s="28" t="s">
        <v>9</v>
      </c>
      <c r="B8" s="29">
        <f>'[1]น้ำ-รวม 3 อาคาร'!D8</f>
        <v>685</v>
      </c>
      <c r="C8" s="30">
        <f>'น้ำ-สนม.'!D8</f>
        <v>503</v>
      </c>
      <c r="D8" s="31">
        <f t="shared" si="0"/>
        <v>650.75</v>
      </c>
      <c r="E8" s="36">
        <f t="shared" si="1"/>
        <v>-22.704571648098348</v>
      </c>
      <c r="F8" s="37">
        <f t="shared" si="2"/>
        <v>-147.75</v>
      </c>
      <c r="G8" s="29">
        <f>'[1]น้ำ-รวม 3 อาคาร'!F8</f>
        <v>3.425</v>
      </c>
      <c r="H8" s="30">
        <f>'น้ำ-สนม.'!F8</f>
        <v>2.515</v>
      </c>
      <c r="I8" s="31">
        <f t="shared" si="3"/>
        <v>3.2537499999999997</v>
      </c>
      <c r="J8" s="38">
        <f t="shared" si="4"/>
        <v>-22.704571648098337</v>
      </c>
      <c r="K8" s="39">
        <f t="shared" si="5"/>
        <v>-0.7387499999999996</v>
      </c>
    </row>
    <row r="9" spans="1:11" ht="25.5" customHeight="1">
      <c r="A9" s="28" t="s">
        <v>10</v>
      </c>
      <c r="B9" s="29">
        <f>'[1]น้ำ-รวม 3 อาคาร'!D9</f>
        <v>489</v>
      </c>
      <c r="C9" s="30">
        <f>'น้ำ-สนม.'!D9</f>
        <v>492</v>
      </c>
      <c r="D9" s="31">
        <f t="shared" si="0"/>
        <v>464.55</v>
      </c>
      <c r="E9" s="32">
        <f t="shared" si="1"/>
        <v>5.908944139489827</v>
      </c>
      <c r="F9" s="33">
        <f t="shared" si="2"/>
        <v>27.44999999999999</v>
      </c>
      <c r="G9" s="29">
        <f>'[1]น้ำ-รวม 3 อาคาร'!F9</f>
        <v>2.445</v>
      </c>
      <c r="H9" s="30">
        <f>'น้ำ-สนม.'!F9</f>
        <v>2.46</v>
      </c>
      <c r="I9" s="31">
        <f t="shared" si="3"/>
        <v>2.3227499999999996</v>
      </c>
      <c r="J9" s="34">
        <f t="shared" si="4"/>
        <v>5.908944139489844</v>
      </c>
      <c r="K9" s="35">
        <f t="shared" si="5"/>
        <v>0.13725000000000032</v>
      </c>
    </row>
    <row r="10" spans="1:11" ht="25.5" customHeight="1">
      <c r="A10" s="28" t="s">
        <v>11</v>
      </c>
      <c r="B10" s="29">
        <f>'[1]น้ำ-รวม 3 อาคาร'!D10</f>
        <v>490</v>
      </c>
      <c r="C10" s="30">
        <f>'น้ำ-สนม.'!D10</f>
        <v>465</v>
      </c>
      <c r="D10" s="31">
        <f t="shared" si="0"/>
        <v>465.5</v>
      </c>
      <c r="E10" s="36">
        <f t="shared" si="1"/>
        <v>-0.10741138560687433</v>
      </c>
      <c r="F10" s="37">
        <f t="shared" si="2"/>
        <v>-0.5</v>
      </c>
      <c r="G10" s="29">
        <f>'[1]น้ำ-รวม 3 อาคาร'!F10</f>
        <v>2.45</v>
      </c>
      <c r="H10" s="30">
        <f>'น้ำ-สนม.'!F10</f>
        <v>2.325</v>
      </c>
      <c r="I10" s="31">
        <f t="shared" si="3"/>
        <v>2.3275</v>
      </c>
      <c r="J10" s="38">
        <f t="shared" si="4"/>
        <v>-0.10741138560687204</v>
      </c>
      <c r="K10" s="39">
        <f t="shared" si="5"/>
        <v>-0.0024999999999999467</v>
      </c>
    </row>
    <row r="11" spans="1:11" ht="25.5" customHeight="1">
      <c r="A11" s="28" t="s">
        <v>12</v>
      </c>
      <c r="B11" s="29">
        <f>'[1]น้ำ-รวม 3 อาคาร'!D11</f>
        <v>453</v>
      </c>
      <c r="C11" s="30">
        <f>'น้ำ-สนม.'!D11</f>
        <v>434</v>
      </c>
      <c r="D11" s="31">
        <f t="shared" si="0"/>
        <v>430.35</v>
      </c>
      <c r="E11" s="32">
        <f t="shared" si="1"/>
        <v>0.848146857209243</v>
      </c>
      <c r="F11" s="33">
        <f t="shared" si="2"/>
        <v>3.6499999999999773</v>
      </c>
      <c r="G11" s="29">
        <f>'[1]น้ำ-รวม 3 อาคาร'!F11</f>
        <v>2.265</v>
      </c>
      <c r="H11" s="30">
        <f>'น้ำ-สนม.'!F11</f>
        <v>2.17</v>
      </c>
      <c r="I11" s="31">
        <f t="shared" si="3"/>
        <v>2.1517500000000003</v>
      </c>
      <c r="J11" s="34">
        <f t="shared" si="4"/>
        <v>0.8481468572092321</v>
      </c>
      <c r="K11" s="35">
        <f t="shared" si="5"/>
        <v>0.018249999999999655</v>
      </c>
    </row>
    <row r="12" spans="1:11" ht="25.5" customHeight="1">
      <c r="A12" s="28" t="s">
        <v>13</v>
      </c>
      <c r="B12" s="29">
        <f>'[1]น้ำ-รวม 3 อาคาร'!D12</f>
        <v>456</v>
      </c>
      <c r="C12" s="30">
        <f>'น้ำ-สนม.'!D12</f>
        <v>435</v>
      </c>
      <c r="D12" s="31">
        <f t="shared" si="0"/>
        <v>433.2</v>
      </c>
      <c r="E12" s="32">
        <f t="shared" si="1"/>
        <v>0.41551246537396386</v>
      </c>
      <c r="F12" s="33">
        <f t="shared" si="2"/>
        <v>1.8000000000000114</v>
      </c>
      <c r="G12" s="29">
        <f>'[1]น้ำ-รวม 3 อาคาร'!F12</f>
        <v>2.28</v>
      </c>
      <c r="H12" s="30">
        <f>'น้ำ-สนม.'!F12</f>
        <v>2.175</v>
      </c>
      <c r="I12" s="31">
        <f t="shared" si="3"/>
        <v>2.166</v>
      </c>
      <c r="J12" s="34">
        <f t="shared" si="4"/>
        <v>0.4155124653739565</v>
      </c>
      <c r="K12" s="35">
        <f t="shared" si="5"/>
        <v>0.008999999999999897</v>
      </c>
    </row>
    <row r="13" spans="1:11" ht="25.5" customHeight="1">
      <c r="A13" s="28" t="s">
        <v>14</v>
      </c>
      <c r="B13" s="29">
        <f>'[1]น้ำ-รวม 3 อาคาร'!D13</f>
        <v>485</v>
      </c>
      <c r="C13" s="30">
        <f>'น้ำ-สนม.'!D13</f>
        <v>343</v>
      </c>
      <c r="D13" s="31">
        <f t="shared" si="0"/>
        <v>460.75</v>
      </c>
      <c r="E13" s="36">
        <f t="shared" si="1"/>
        <v>-25.55615843733044</v>
      </c>
      <c r="F13" s="37">
        <f t="shared" si="2"/>
        <v>-117.75</v>
      </c>
      <c r="G13" s="29">
        <f>'[1]น้ำ-รวม 3 อาคาร'!F13</f>
        <v>2.425</v>
      </c>
      <c r="H13" s="30">
        <f>'น้ำ-สนม.'!F13</f>
        <v>1.715</v>
      </c>
      <c r="I13" s="31">
        <f t="shared" si="3"/>
        <v>2.30375</v>
      </c>
      <c r="J13" s="38">
        <f t="shared" si="4"/>
        <v>-25.556158437330435</v>
      </c>
      <c r="K13" s="39">
        <f t="shared" si="5"/>
        <v>-0.5887499999999999</v>
      </c>
    </row>
    <row r="14" spans="1:11" ht="25.5" customHeight="1">
      <c r="A14" s="28" t="s">
        <v>15</v>
      </c>
      <c r="B14" s="29">
        <f>'[1]น้ำ-รวม 3 อาคาร'!D14</f>
        <v>528</v>
      </c>
      <c r="C14" s="30">
        <f>'น้ำ-สนม.'!D14</f>
        <v>373</v>
      </c>
      <c r="D14" s="31">
        <f t="shared" si="0"/>
        <v>501.6</v>
      </c>
      <c r="E14" s="36">
        <f t="shared" si="1"/>
        <v>-25.63795853269538</v>
      </c>
      <c r="F14" s="37">
        <f t="shared" si="2"/>
        <v>-128.60000000000002</v>
      </c>
      <c r="G14" s="29">
        <f>'[1]น้ำ-รวม 3 อาคาร'!F14</f>
        <v>2.64</v>
      </c>
      <c r="H14" s="30">
        <f>'น้ำ-สนม.'!F14</f>
        <v>1.865</v>
      </c>
      <c r="I14" s="31">
        <f t="shared" si="3"/>
        <v>2.508</v>
      </c>
      <c r="J14" s="38">
        <f t="shared" si="4"/>
        <v>-25.637958532695375</v>
      </c>
      <c r="K14" s="39">
        <f t="shared" si="5"/>
        <v>-0.643</v>
      </c>
    </row>
    <row r="15" spans="1:11" ht="25.5" customHeight="1">
      <c r="A15" s="28" t="s">
        <v>16</v>
      </c>
      <c r="B15" s="29">
        <f>'[1]น้ำ-รวม 3 อาคาร'!D15</f>
        <v>594</v>
      </c>
      <c r="C15" s="30">
        <f>'น้ำ-สนม.'!D15</f>
        <v>412</v>
      </c>
      <c r="D15" s="31">
        <f t="shared" si="0"/>
        <v>564.3</v>
      </c>
      <c r="E15" s="36">
        <f t="shared" si="1"/>
        <v>-26.98919014708488</v>
      </c>
      <c r="F15" s="37">
        <f t="shared" si="2"/>
        <v>-152.29999999999995</v>
      </c>
      <c r="G15" s="29">
        <f>'[1]น้ำ-รวม 3 อาคาร'!F15</f>
        <v>2.97</v>
      </c>
      <c r="H15" s="30">
        <f>'น้ำ-สนม.'!F15</f>
        <v>2.06</v>
      </c>
      <c r="I15" s="31">
        <f t="shared" si="3"/>
        <v>2.8215000000000003</v>
      </c>
      <c r="J15" s="38">
        <f t="shared" si="4"/>
        <v>-26.989190147084894</v>
      </c>
      <c r="K15" s="39">
        <f t="shared" si="5"/>
        <v>-0.7615000000000003</v>
      </c>
    </row>
    <row r="16" spans="1:11" ht="25.5" customHeight="1">
      <c r="A16" s="28" t="s">
        <v>17</v>
      </c>
      <c r="B16" s="29">
        <f>'[1]น้ำ-รวม 3 อาคาร'!D16</f>
        <v>442</v>
      </c>
      <c r="C16" s="30">
        <f>'น้ำ-สนม.'!D16</f>
        <v>331</v>
      </c>
      <c r="D16" s="31">
        <f t="shared" si="0"/>
        <v>419.9</v>
      </c>
      <c r="E16" s="36">
        <f t="shared" si="1"/>
        <v>-21.171707549416524</v>
      </c>
      <c r="F16" s="37">
        <f t="shared" si="2"/>
        <v>-88.89999999999998</v>
      </c>
      <c r="G16" s="29">
        <f>'[1]น้ำ-รวม 3 อาคาร'!F16</f>
        <v>2.21</v>
      </c>
      <c r="H16" s="30">
        <f>'น้ำ-สนม.'!F16</f>
        <v>1.655</v>
      </c>
      <c r="I16" s="31">
        <f t="shared" si="3"/>
        <v>2.0995</v>
      </c>
      <c r="J16" s="38">
        <f t="shared" si="4"/>
        <v>-21.171707549416524</v>
      </c>
      <c r="K16" s="39">
        <f t="shared" si="5"/>
        <v>-0.4444999999999999</v>
      </c>
    </row>
    <row r="17" spans="1:11" ht="25.5" customHeight="1">
      <c r="A17" s="40" t="s">
        <v>3</v>
      </c>
      <c r="B17" s="41">
        <f>SUM(B5:B16)</f>
        <v>6139</v>
      </c>
      <c r="C17" s="42">
        <f>SUM(C5:C16)</f>
        <v>5610</v>
      </c>
      <c r="D17" s="31">
        <f>B17-(B17*5%)</f>
        <v>5832.05</v>
      </c>
      <c r="E17" s="36">
        <f>(C17-D17)*100/D17</f>
        <v>-3.807409058564316</v>
      </c>
      <c r="F17" s="37">
        <f t="shared" si="2"/>
        <v>-222.05000000000018</v>
      </c>
      <c r="G17" s="43">
        <f>SUM(G5:G16)</f>
        <v>30.695000000000004</v>
      </c>
      <c r="H17" s="42">
        <f>SUM(H5:H16)</f>
        <v>28.049999999999997</v>
      </c>
      <c r="I17" s="31">
        <f t="shared" si="3"/>
        <v>29.160250000000005</v>
      </c>
      <c r="J17" s="38">
        <f>(H17-I17)*100/I17</f>
        <v>-3.8074090585643385</v>
      </c>
      <c r="K17" s="39">
        <f t="shared" si="5"/>
        <v>-1.1102500000000077</v>
      </c>
    </row>
    <row r="18" spans="1:11" ht="25.5" customHeight="1">
      <c r="A18" s="44" t="s">
        <v>4</v>
      </c>
      <c r="B18" s="41">
        <f>AVERAGE(B5:B16)</f>
        <v>511.5833333333333</v>
      </c>
      <c r="C18" s="42">
        <f>AVERAGE(C5:C16)</f>
        <v>467.5</v>
      </c>
      <c r="D18" s="45" t="s">
        <v>20</v>
      </c>
      <c r="E18" s="45" t="s">
        <v>20</v>
      </c>
      <c r="F18" s="46" t="s">
        <v>20</v>
      </c>
      <c r="G18" s="43">
        <f>AVERAGE(G5:G16)</f>
        <v>2.557916666666667</v>
      </c>
      <c r="H18" s="42">
        <f>AVERAGE(H5:H16)</f>
        <v>2.3375</v>
      </c>
      <c r="I18" s="45" t="s">
        <v>20</v>
      </c>
      <c r="J18" s="47" t="s">
        <v>20</v>
      </c>
      <c r="K18" s="47" t="s">
        <v>20</v>
      </c>
    </row>
    <row r="19" spans="1:11" ht="25.5" customHeight="1">
      <c r="A19" s="48"/>
      <c r="B19" s="49"/>
      <c r="C19" s="50"/>
      <c r="D19" s="50"/>
      <c r="E19" s="50"/>
      <c r="F19" s="51"/>
      <c r="G19" s="50"/>
      <c r="H19" s="50"/>
      <c r="I19" s="50"/>
      <c r="J19" s="50"/>
      <c r="K19" s="51"/>
    </row>
    <row r="20" spans="1:11" ht="25.5" customHeight="1">
      <c r="A20" s="52"/>
      <c r="B20" s="53"/>
      <c r="C20" s="53"/>
      <c r="D20" s="53"/>
      <c r="E20" s="53"/>
      <c r="F20" s="54"/>
      <c r="G20" s="53"/>
      <c r="H20" s="52"/>
      <c r="I20" s="53"/>
      <c r="J20" s="53"/>
      <c r="K20" s="54"/>
    </row>
    <row r="21" spans="1:11" ht="25.5" customHeight="1">
      <c r="A21" s="52"/>
      <c r="B21" s="53"/>
      <c r="C21" s="53"/>
      <c r="D21" s="53"/>
      <c r="E21" s="53"/>
      <c r="F21" s="54"/>
      <c r="G21" s="53"/>
      <c r="H21" s="52"/>
      <c r="I21" s="53"/>
      <c r="J21" s="53"/>
      <c r="K21" s="54"/>
    </row>
    <row r="22" spans="1:11" ht="25.5" customHeight="1">
      <c r="A22" s="52"/>
      <c r="B22" s="53"/>
      <c r="C22" s="53"/>
      <c r="D22" s="53"/>
      <c r="E22" s="53"/>
      <c r="F22" s="54"/>
      <c r="G22" s="53"/>
      <c r="H22" s="52"/>
      <c r="I22" s="53"/>
      <c r="J22" s="53"/>
      <c r="K22" s="54"/>
    </row>
    <row r="23" spans="1:11" ht="25.5" customHeight="1">
      <c r="A23" s="52"/>
      <c r="B23" s="53"/>
      <c r="C23" s="53"/>
      <c r="D23" s="53"/>
      <c r="E23" s="53"/>
      <c r="F23" s="54"/>
      <c r="G23" s="53"/>
      <c r="H23" s="52"/>
      <c r="I23" s="53"/>
      <c r="J23" s="53"/>
      <c r="K23" s="54"/>
    </row>
    <row r="24" spans="1:11" ht="25.5" customHeight="1">
      <c r="A24" s="52"/>
      <c r="B24" s="53"/>
      <c r="C24" s="53"/>
      <c r="D24" s="53"/>
      <c r="E24" s="53"/>
      <c r="F24" s="54"/>
      <c r="G24" s="53"/>
      <c r="H24" s="52"/>
      <c r="I24" s="53"/>
      <c r="J24" s="53"/>
      <c r="K24" s="54"/>
    </row>
    <row r="25" spans="1:11" ht="25.5" customHeight="1">
      <c r="A25" s="52"/>
      <c r="B25" s="53"/>
      <c r="C25" s="53"/>
      <c r="D25" s="53"/>
      <c r="E25" s="53"/>
      <c r="F25" s="54"/>
      <c r="G25" s="53"/>
      <c r="H25" s="52"/>
      <c r="I25" s="53"/>
      <c r="J25" s="53"/>
      <c r="K25" s="54"/>
    </row>
    <row r="26" spans="1:11" ht="25.5" customHeight="1">
      <c r="A26" s="52"/>
      <c r="B26" s="53"/>
      <c r="C26" s="53"/>
      <c r="D26" s="53"/>
      <c r="E26" s="53"/>
      <c r="F26" s="54"/>
      <c r="G26" s="53"/>
      <c r="H26" s="52"/>
      <c r="I26" s="53"/>
      <c r="J26" s="53"/>
      <c r="K26" s="54"/>
    </row>
    <row r="27" spans="1:11" ht="25.5" customHeight="1">
      <c r="A27" s="52"/>
      <c r="B27" s="53"/>
      <c r="C27" s="53"/>
      <c r="D27" s="53"/>
      <c r="E27" s="53"/>
      <c r="F27" s="54"/>
      <c r="G27" s="53"/>
      <c r="H27" s="52"/>
      <c r="I27" s="53"/>
      <c r="J27" s="53"/>
      <c r="K27" s="54"/>
    </row>
    <row r="28" spans="1:11" ht="25.5" customHeight="1">
      <c r="A28" s="52"/>
      <c r="B28" s="53"/>
      <c r="C28" s="53"/>
      <c r="D28" s="53"/>
      <c r="E28" s="53"/>
      <c r="F28" s="54"/>
      <c r="G28" s="53"/>
      <c r="H28" s="52"/>
      <c r="I28" s="53"/>
      <c r="J28" s="53"/>
      <c r="K28" s="54"/>
    </row>
    <row r="29" spans="1:11" ht="25.5" customHeight="1">
      <c r="A29" s="52"/>
      <c r="B29" s="53"/>
      <c r="C29" s="53"/>
      <c r="D29" s="53"/>
      <c r="E29" s="53"/>
      <c r="F29" s="54"/>
      <c r="G29" s="53"/>
      <c r="H29" s="52"/>
      <c r="I29" s="53"/>
      <c r="J29" s="53"/>
      <c r="K29" s="54"/>
    </row>
    <row r="30" spans="1:11" ht="25.5" customHeight="1">
      <c r="A30" s="52"/>
      <c r="B30" s="53"/>
      <c r="C30" s="53"/>
      <c r="D30" s="53"/>
      <c r="E30" s="53"/>
      <c r="F30" s="54"/>
      <c r="G30" s="53"/>
      <c r="H30" s="52"/>
      <c r="I30" s="53"/>
      <c r="J30" s="53"/>
      <c r="K30" s="54"/>
    </row>
    <row r="31" spans="1:11" ht="25.5" customHeight="1">
      <c r="A31" s="8"/>
      <c r="B31" s="53"/>
      <c r="C31" s="53"/>
      <c r="D31" s="53"/>
      <c r="E31" s="53"/>
      <c r="F31" s="54"/>
      <c r="G31" s="53"/>
      <c r="H31" s="52"/>
      <c r="I31" s="53"/>
      <c r="J31" s="53"/>
      <c r="K31" s="54"/>
    </row>
    <row r="32" spans="1:11" ht="25.5" customHeight="1">
      <c r="A32" s="52"/>
      <c r="B32" s="52"/>
      <c r="C32" s="52"/>
      <c r="D32" s="52"/>
      <c r="E32" s="52"/>
      <c r="F32" s="55"/>
      <c r="G32" s="52"/>
      <c r="H32" s="52"/>
      <c r="I32" s="52"/>
      <c r="J32" s="52"/>
      <c r="K32" s="5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6.2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2020-10-30T07:52:12Z</cp:lastPrinted>
  <dcterms:created xsi:type="dcterms:W3CDTF">2012-01-31T04:45:00Z</dcterms:created>
  <dcterms:modified xsi:type="dcterms:W3CDTF">2020-11-06T19:54:11Z</dcterms:modified>
  <cp:category/>
  <cp:version/>
  <cp:contentType/>
  <cp:contentStatus/>
</cp:coreProperties>
</file>