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2 (ลงในงานจัดการพลังงาน)\"/>
    </mc:Choice>
  </mc:AlternateContent>
  <bookViews>
    <workbookView xWindow="0" yWindow="0" windowWidth="23040" windowHeight="8400"/>
  </bookViews>
  <sheets>
    <sheet name="2562-อาคาร-หักร้านค้าภายในอาคาร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vg" localSheetId="0">#REF!</definedName>
    <definedName name="_1vg">#REF!</definedName>
    <definedName name="_xlnm._FilterDatabase" localSheetId="0" hidden="1">'2562-อาคาร-หักร้านค้าภายในอาคาร'!$A$3:$AC$151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>[3]!ohind</definedName>
    <definedName name="Peak" localSheetId="0">[1]RE_DATA!#REF!</definedName>
    <definedName name="Peak">[1]RE_DATA!#REF!</definedName>
    <definedName name="_xlnm.Print_Titles" localSheetId="0">'2562-อาคาร-หักร้านค้าภายในอาคาร'!$2:$3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61" i="1" l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AD157" i="1" s="1"/>
  <c r="I161" i="1"/>
  <c r="H161" i="1"/>
  <c r="G161" i="1"/>
  <c r="F161" i="1"/>
  <c r="E161" i="1"/>
  <c r="AC157" i="1" s="1"/>
  <c r="AD155" i="1"/>
  <c r="AC155" i="1"/>
  <c r="AD153" i="1"/>
  <c r="AC153" i="1"/>
  <c r="AB150" i="1"/>
  <c r="AA150" i="1"/>
  <c r="Z150" i="1"/>
  <c r="Y150" i="1"/>
  <c r="X150" i="1"/>
  <c r="W150" i="1"/>
  <c r="V150" i="1"/>
  <c r="U150" i="1"/>
  <c r="U151" i="1" s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E151" i="1" s="1"/>
  <c r="D150" i="1"/>
  <c r="C150" i="1"/>
  <c r="B150" i="1"/>
  <c r="A150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AA148" i="1"/>
  <c r="AB148" i="1" s="1"/>
  <c r="AB151" i="1" s="1"/>
  <c r="Y148" i="1"/>
  <c r="W148" i="1"/>
  <c r="W151" i="1" s="1"/>
  <c r="U148" i="1"/>
  <c r="S148" i="1"/>
  <c r="Q148" i="1"/>
  <c r="O148" i="1"/>
  <c r="O151" i="1" s="1"/>
  <c r="M148" i="1"/>
  <c r="N148" i="1" s="1"/>
  <c r="N151" i="1" s="1"/>
  <c r="K148" i="1"/>
  <c r="L148" i="1" s="1"/>
  <c r="L151" i="1" s="1"/>
  <c r="I148" i="1"/>
  <c r="G148" i="1"/>
  <c r="G151" i="1" s="1"/>
  <c r="E148" i="1"/>
  <c r="D148" i="1"/>
  <c r="C148" i="1"/>
  <c r="B148" i="1"/>
  <c r="A148" i="1"/>
  <c r="A147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AA144" i="1"/>
  <c r="Y144" i="1"/>
  <c r="W144" i="1"/>
  <c r="U144" i="1"/>
  <c r="S144" i="1"/>
  <c r="Q144" i="1"/>
  <c r="P144" i="1"/>
  <c r="O144" i="1"/>
  <c r="M144" i="1"/>
  <c r="K144" i="1"/>
  <c r="I144" i="1"/>
  <c r="G144" i="1"/>
  <c r="E144" i="1"/>
  <c r="D144" i="1"/>
  <c r="C144" i="1"/>
  <c r="B144" i="1"/>
  <c r="A144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AA142" i="1"/>
  <c r="Y142" i="1"/>
  <c r="Z144" i="1" s="1"/>
  <c r="W142" i="1"/>
  <c r="U142" i="1"/>
  <c r="S142" i="1"/>
  <c r="Q142" i="1"/>
  <c r="O142" i="1"/>
  <c r="M142" i="1"/>
  <c r="K142" i="1"/>
  <c r="I142" i="1"/>
  <c r="G142" i="1"/>
  <c r="E142" i="1"/>
  <c r="D142" i="1"/>
  <c r="C142" i="1"/>
  <c r="B142" i="1"/>
  <c r="A142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AA140" i="1"/>
  <c r="AA146" i="1" s="1"/>
  <c r="Y140" i="1"/>
  <c r="Y146" i="1" s="1"/>
  <c r="W140" i="1"/>
  <c r="U140" i="1"/>
  <c r="U146" i="1" s="1"/>
  <c r="S140" i="1"/>
  <c r="S146" i="1" s="1"/>
  <c r="Q140" i="1"/>
  <c r="Q146" i="1" s="1"/>
  <c r="O140" i="1"/>
  <c r="M140" i="1"/>
  <c r="M146" i="1" s="1"/>
  <c r="K140" i="1"/>
  <c r="K146" i="1" s="1"/>
  <c r="I140" i="1"/>
  <c r="I146" i="1" s="1"/>
  <c r="G140" i="1"/>
  <c r="E140" i="1"/>
  <c r="E146" i="1" s="1"/>
  <c r="D140" i="1"/>
  <c r="C140" i="1"/>
  <c r="B140" i="1"/>
  <c r="A140" i="1"/>
  <c r="A139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AC137" i="1" s="1"/>
  <c r="H138" i="1"/>
  <c r="G138" i="1"/>
  <c r="F138" i="1"/>
  <c r="AD137" i="1" s="1"/>
  <c r="E138" i="1"/>
  <c r="D138" i="1"/>
  <c r="C138" i="1"/>
  <c r="B138" i="1"/>
  <c r="A138" i="1"/>
  <c r="A137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AC135" i="1" s="1"/>
  <c r="D136" i="1"/>
  <c r="C136" i="1"/>
  <c r="B136" i="1"/>
  <c r="A136" i="1"/>
  <c r="AD135" i="1"/>
  <c r="A135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AB131" i="1"/>
  <c r="AB134" i="1" s="1"/>
  <c r="AA131" i="1"/>
  <c r="Z131" i="1"/>
  <c r="Z134" i="1" s="1"/>
  <c r="Y131" i="1"/>
  <c r="X131" i="1"/>
  <c r="W131" i="1"/>
  <c r="W134" i="1" s="1"/>
  <c r="V131" i="1"/>
  <c r="U131" i="1"/>
  <c r="T131" i="1"/>
  <c r="T134" i="1" s="1"/>
  <c r="S131" i="1"/>
  <c r="R131" i="1"/>
  <c r="R134" i="1" s="1"/>
  <c r="Q131" i="1"/>
  <c r="P131" i="1"/>
  <c r="O131" i="1"/>
  <c r="O134" i="1" s="1"/>
  <c r="N131" i="1"/>
  <c r="M131" i="1"/>
  <c r="L131" i="1"/>
  <c r="L134" i="1" s="1"/>
  <c r="K131" i="1"/>
  <c r="J131" i="1"/>
  <c r="J134" i="1" s="1"/>
  <c r="I131" i="1"/>
  <c r="H131" i="1"/>
  <c r="G131" i="1"/>
  <c r="G134" i="1" s="1"/>
  <c r="F131" i="1"/>
  <c r="E131" i="1"/>
  <c r="D131" i="1"/>
  <c r="C131" i="1"/>
  <c r="B131" i="1"/>
  <c r="A131" i="1"/>
  <c r="AB130" i="1"/>
  <c r="AA130" i="1"/>
  <c r="AA134" i="1" s="1"/>
  <c r="Z130" i="1"/>
  <c r="Y130" i="1"/>
  <c r="Y134" i="1" s="1"/>
  <c r="X130" i="1"/>
  <c r="X134" i="1" s="1"/>
  <c r="W130" i="1"/>
  <c r="V130" i="1"/>
  <c r="V134" i="1" s="1"/>
  <c r="U130" i="1"/>
  <c r="U134" i="1" s="1"/>
  <c r="T130" i="1"/>
  <c r="S130" i="1"/>
  <c r="S134" i="1" s="1"/>
  <c r="R130" i="1"/>
  <c r="Q130" i="1"/>
  <c r="Q134" i="1" s="1"/>
  <c r="P130" i="1"/>
  <c r="P134" i="1" s="1"/>
  <c r="O130" i="1"/>
  <c r="N130" i="1"/>
  <c r="N134" i="1" s="1"/>
  <c r="M130" i="1"/>
  <c r="M134" i="1" s="1"/>
  <c r="L130" i="1"/>
  <c r="K130" i="1"/>
  <c r="K134" i="1" s="1"/>
  <c r="J130" i="1"/>
  <c r="I130" i="1"/>
  <c r="I134" i="1" s="1"/>
  <c r="H130" i="1"/>
  <c r="H134" i="1" s="1"/>
  <c r="G130" i="1"/>
  <c r="F130" i="1"/>
  <c r="F134" i="1" s="1"/>
  <c r="AD129" i="1" s="1"/>
  <c r="E130" i="1"/>
  <c r="E134" i="1" s="1"/>
  <c r="AC129" i="1" s="1"/>
  <c r="D130" i="1"/>
  <c r="C130" i="1"/>
  <c r="B130" i="1"/>
  <c r="A130" i="1"/>
  <c r="A129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B105" i="1"/>
  <c r="AA105" i="1"/>
  <c r="Z105" i="1"/>
  <c r="Y105" i="1"/>
  <c r="X105" i="1"/>
  <c r="W105" i="1"/>
  <c r="W128" i="1" s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A104" i="1"/>
  <c r="Y104" i="1"/>
  <c r="Z104" i="1" s="1"/>
  <c r="W104" i="1"/>
  <c r="X104" i="1" s="1"/>
  <c r="U104" i="1"/>
  <c r="S104" i="1"/>
  <c r="Q104" i="1"/>
  <c r="O104" i="1"/>
  <c r="M104" i="1"/>
  <c r="K104" i="1"/>
  <c r="I104" i="1"/>
  <c r="J104" i="1" s="1"/>
  <c r="G104" i="1"/>
  <c r="H104" i="1" s="1"/>
  <c r="E104" i="1"/>
  <c r="D104" i="1"/>
  <c r="C104" i="1"/>
  <c r="B104" i="1"/>
  <c r="A104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AA100" i="1"/>
  <c r="Y100" i="1"/>
  <c r="W100" i="1"/>
  <c r="U100" i="1"/>
  <c r="S100" i="1"/>
  <c r="Q100" i="1"/>
  <c r="O100" i="1"/>
  <c r="P100" i="1" s="1"/>
  <c r="M100" i="1"/>
  <c r="K100" i="1"/>
  <c r="I100" i="1"/>
  <c r="G100" i="1"/>
  <c r="E100" i="1"/>
  <c r="D100" i="1"/>
  <c r="C100" i="1"/>
  <c r="B100" i="1"/>
  <c r="A100" i="1"/>
  <c r="AA99" i="1"/>
  <c r="Y99" i="1"/>
  <c r="W99" i="1"/>
  <c r="U99" i="1"/>
  <c r="S99" i="1"/>
  <c r="Q99" i="1"/>
  <c r="O99" i="1"/>
  <c r="P99" i="1" s="1"/>
  <c r="M99" i="1"/>
  <c r="K99" i="1"/>
  <c r="I99" i="1"/>
  <c r="G99" i="1"/>
  <c r="E99" i="1"/>
  <c r="D99" i="1"/>
  <c r="C99" i="1"/>
  <c r="B99" i="1"/>
  <c r="A99" i="1"/>
  <c r="AB98" i="1"/>
  <c r="AA98" i="1"/>
  <c r="Z98" i="1"/>
  <c r="Y98" i="1"/>
  <c r="Y128" i="1" s="1"/>
  <c r="X98" i="1"/>
  <c r="W98" i="1"/>
  <c r="V98" i="1"/>
  <c r="U98" i="1"/>
  <c r="U128" i="1" s="1"/>
  <c r="T98" i="1"/>
  <c r="S98" i="1"/>
  <c r="R98" i="1"/>
  <c r="Q98" i="1"/>
  <c r="Q128" i="1" s="1"/>
  <c r="P98" i="1"/>
  <c r="O98" i="1"/>
  <c r="N98" i="1"/>
  <c r="M98" i="1"/>
  <c r="M128" i="1" s="1"/>
  <c r="L98" i="1"/>
  <c r="K98" i="1"/>
  <c r="J98" i="1"/>
  <c r="I98" i="1"/>
  <c r="I128" i="1" s="1"/>
  <c r="H98" i="1"/>
  <c r="G98" i="1"/>
  <c r="F98" i="1"/>
  <c r="E98" i="1"/>
  <c r="E128" i="1" s="1"/>
  <c r="D98" i="1"/>
  <c r="C98" i="1"/>
  <c r="B98" i="1"/>
  <c r="A98" i="1"/>
  <c r="A97" i="1"/>
  <c r="AB95" i="1"/>
  <c r="AA95" i="1"/>
  <c r="AA96" i="1" s="1"/>
  <c r="Z95" i="1"/>
  <c r="Y95" i="1"/>
  <c r="X95" i="1"/>
  <c r="W95" i="1"/>
  <c r="V95" i="1"/>
  <c r="U95" i="1"/>
  <c r="U96" i="1" s="1"/>
  <c r="T95" i="1"/>
  <c r="S95" i="1"/>
  <c r="S96" i="1" s="1"/>
  <c r="R95" i="1"/>
  <c r="Q95" i="1"/>
  <c r="P95" i="1"/>
  <c r="O95" i="1"/>
  <c r="N95" i="1"/>
  <c r="M95" i="1"/>
  <c r="M96" i="1" s="1"/>
  <c r="L95" i="1"/>
  <c r="K95" i="1"/>
  <c r="K96" i="1" s="1"/>
  <c r="J95" i="1"/>
  <c r="I95" i="1"/>
  <c r="H95" i="1"/>
  <c r="G95" i="1"/>
  <c r="F95" i="1"/>
  <c r="E95" i="1"/>
  <c r="E96" i="1" s="1"/>
  <c r="D95" i="1"/>
  <c r="C95" i="1"/>
  <c r="B95" i="1"/>
  <c r="A95" i="1"/>
  <c r="AA94" i="1"/>
  <c r="Y94" i="1"/>
  <c r="W94" i="1"/>
  <c r="W96" i="1" s="1"/>
  <c r="U94" i="1"/>
  <c r="S94" i="1"/>
  <c r="Q94" i="1"/>
  <c r="O94" i="1"/>
  <c r="O96" i="1" s="1"/>
  <c r="M94" i="1"/>
  <c r="K94" i="1"/>
  <c r="I94" i="1"/>
  <c r="J94" i="1" s="1"/>
  <c r="J96" i="1" s="1"/>
  <c r="G94" i="1"/>
  <c r="G96" i="1" s="1"/>
  <c r="E94" i="1"/>
  <c r="D94" i="1"/>
  <c r="C94" i="1"/>
  <c r="B94" i="1"/>
  <c r="A94" i="1"/>
  <c r="A93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AC91" i="1" s="1"/>
  <c r="D92" i="1"/>
  <c r="C92" i="1"/>
  <c r="B92" i="1"/>
  <c r="A92" i="1"/>
  <c r="AD91" i="1"/>
  <c r="A91" i="1"/>
  <c r="AA90" i="1"/>
  <c r="Z90" i="1"/>
  <c r="Y90" i="1"/>
  <c r="W90" i="1"/>
  <c r="U90" i="1"/>
  <c r="S90" i="1"/>
  <c r="Q90" i="1"/>
  <c r="O90" i="1"/>
  <c r="P90" i="1" s="1"/>
  <c r="M90" i="1"/>
  <c r="K90" i="1"/>
  <c r="I90" i="1"/>
  <c r="G90" i="1"/>
  <c r="E90" i="1"/>
  <c r="F90" i="1" s="1"/>
  <c r="D90" i="1"/>
  <c r="C90" i="1"/>
  <c r="B90" i="1"/>
  <c r="A90" i="1"/>
  <c r="AC89" i="1"/>
  <c r="A89" i="1"/>
  <c r="AB87" i="1"/>
  <c r="AA87" i="1"/>
  <c r="Z87" i="1"/>
  <c r="Y87" i="1"/>
  <c r="Y88" i="1" s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A85" i="1"/>
  <c r="Y85" i="1"/>
  <c r="W85" i="1"/>
  <c r="U85" i="1"/>
  <c r="S85" i="1"/>
  <c r="T85" i="1" s="1"/>
  <c r="Q85" i="1"/>
  <c r="O85" i="1"/>
  <c r="M85" i="1"/>
  <c r="K85" i="1"/>
  <c r="I85" i="1"/>
  <c r="G85" i="1"/>
  <c r="E85" i="1"/>
  <c r="D85" i="1"/>
  <c r="C85" i="1"/>
  <c r="B85" i="1"/>
  <c r="A85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A83" i="1"/>
  <c r="AB83" i="1" s="1"/>
  <c r="Y83" i="1"/>
  <c r="X83" i="1"/>
  <c r="W83" i="1"/>
  <c r="V83" i="1"/>
  <c r="U83" i="1"/>
  <c r="T83" i="1"/>
  <c r="S83" i="1"/>
  <c r="R83" i="1"/>
  <c r="Q83" i="1"/>
  <c r="Q88" i="1" s="1"/>
  <c r="P83" i="1"/>
  <c r="O83" i="1"/>
  <c r="N83" i="1"/>
  <c r="M83" i="1"/>
  <c r="L83" i="1"/>
  <c r="K83" i="1"/>
  <c r="K88" i="1" s="1"/>
  <c r="J83" i="1"/>
  <c r="I83" i="1"/>
  <c r="I88" i="1" s="1"/>
  <c r="H83" i="1"/>
  <c r="G83" i="1"/>
  <c r="F83" i="1"/>
  <c r="E83" i="1"/>
  <c r="D83" i="1"/>
  <c r="C83" i="1"/>
  <c r="B83" i="1"/>
  <c r="A83" i="1"/>
  <c r="AA82" i="1"/>
  <c r="Z82" i="1"/>
  <c r="Y82" i="1"/>
  <c r="W82" i="1"/>
  <c r="U82" i="1"/>
  <c r="S82" i="1"/>
  <c r="Q82" i="1"/>
  <c r="O82" i="1"/>
  <c r="M82" i="1"/>
  <c r="K82" i="1"/>
  <c r="I82" i="1"/>
  <c r="G82" i="1"/>
  <c r="E82" i="1"/>
  <c r="D82" i="1"/>
  <c r="C82" i="1"/>
  <c r="B82" i="1"/>
  <c r="A82" i="1"/>
  <c r="A81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AC79" i="1" s="1"/>
  <c r="H80" i="1"/>
  <c r="G80" i="1"/>
  <c r="F80" i="1"/>
  <c r="AD79" i="1" s="1"/>
  <c r="E80" i="1"/>
  <c r="D80" i="1"/>
  <c r="C80" i="1"/>
  <c r="B80" i="1"/>
  <c r="A80" i="1"/>
  <c r="A79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77" i="1"/>
  <c r="AB76" i="1"/>
  <c r="AB75" i="1"/>
  <c r="AA75" i="1"/>
  <c r="Z75" i="1"/>
  <c r="Z76" i="1" s="1"/>
  <c r="Y75" i="1"/>
  <c r="X75" i="1"/>
  <c r="W75" i="1"/>
  <c r="W76" i="1" s="1"/>
  <c r="V75" i="1"/>
  <c r="U75" i="1"/>
  <c r="U76" i="1" s="1"/>
  <c r="T75" i="1"/>
  <c r="T76" i="1" s="1"/>
  <c r="S75" i="1"/>
  <c r="R75" i="1"/>
  <c r="R76" i="1" s="1"/>
  <c r="Q75" i="1"/>
  <c r="P75" i="1"/>
  <c r="O75" i="1"/>
  <c r="O76" i="1" s="1"/>
  <c r="N75" i="1"/>
  <c r="M75" i="1"/>
  <c r="M76" i="1" s="1"/>
  <c r="L75" i="1"/>
  <c r="L76" i="1" s="1"/>
  <c r="K75" i="1"/>
  <c r="J75" i="1"/>
  <c r="J76" i="1" s="1"/>
  <c r="I75" i="1"/>
  <c r="H75" i="1"/>
  <c r="G75" i="1"/>
  <c r="G76" i="1" s="1"/>
  <c r="F75" i="1"/>
  <c r="E75" i="1"/>
  <c r="E76" i="1" s="1"/>
  <c r="D75" i="1"/>
  <c r="C75" i="1"/>
  <c r="B75" i="1"/>
  <c r="A75" i="1"/>
  <c r="AB74" i="1"/>
  <c r="AA74" i="1"/>
  <c r="AA76" i="1" s="1"/>
  <c r="Z74" i="1"/>
  <c r="Y74" i="1"/>
  <c r="Y76" i="1" s="1"/>
  <c r="X74" i="1"/>
  <c r="X76" i="1" s="1"/>
  <c r="W74" i="1"/>
  <c r="V74" i="1"/>
  <c r="V76" i="1" s="1"/>
  <c r="U74" i="1"/>
  <c r="T74" i="1"/>
  <c r="S74" i="1"/>
  <c r="S76" i="1" s="1"/>
  <c r="R74" i="1"/>
  <c r="Q74" i="1"/>
  <c r="Q76" i="1" s="1"/>
  <c r="P74" i="1"/>
  <c r="P76" i="1" s="1"/>
  <c r="O74" i="1"/>
  <c r="N74" i="1"/>
  <c r="N76" i="1" s="1"/>
  <c r="M74" i="1"/>
  <c r="L74" i="1"/>
  <c r="K74" i="1"/>
  <c r="K76" i="1" s="1"/>
  <c r="J74" i="1"/>
  <c r="I74" i="1"/>
  <c r="I76" i="1" s="1"/>
  <c r="H74" i="1"/>
  <c r="H76" i="1" s="1"/>
  <c r="G74" i="1"/>
  <c r="F74" i="1"/>
  <c r="F76" i="1" s="1"/>
  <c r="AD73" i="1" s="1"/>
  <c r="E74" i="1"/>
  <c r="D74" i="1"/>
  <c r="C74" i="1"/>
  <c r="B74" i="1"/>
  <c r="A74" i="1"/>
  <c r="A73" i="1"/>
  <c r="O72" i="1"/>
  <c r="M72" i="1"/>
  <c r="E72" i="1"/>
  <c r="AA71" i="1"/>
  <c r="Y71" i="1"/>
  <c r="W71" i="1"/>
  <c r="X71" i="1" s="1"/>
  <c r="X72" i="1" s="1"/>
  <c r="U71" i="1"/>
  <c r="S71" i="1"/>
  <c r="Q71" i="1"/>
  <c r="O71" i="1"/>
  <c r="M71" i="1"/>
  <c r="K71" i="1"/>
  <c r="I71" i="1"/>
  <c r="G71" i="1"/>
  <c r="H71" i="1" s="1"/>
  <c r="H72" i="1" s="1"/>
  <c r="E71" i="1"/>
  <c r="D71" i="1"/>
  <c r="C71" i="1"/>
  <c r="B71" i="1"/>
  <c r="A71" i="1"/>
  <c r="AB70" i="1"/>
  <c r="AA70" i="1"/>
  <c r="AA72" i="1" s="1"/>
  <c r="Z70" i="1"/>
  <c r="Y70" i="1"/>
  <c r="Y72" i="1" s="1"/>
  <c r="X70" i="1"/>
  <c r="W70" i="1"/>
  <c r="V70" i="1"/>
  <c r="U70" i="1"/>
  <c r="T70" i="1"/>
  <c r="S70" i="1"/>
  <c r="S72" i="1" s="1"/>
  <c r="R70" i="1"/>
  <c r="Q70" i="1"/>
  <c r="Q72" i="1" s="1"/>
  <c r="P70" i="1"/>
  <c r="O70" i="1"/>
  <c r="N70" i="1"/>
  <c r="M70" i="1"/>
  <c r="L70" i="1"/>
  <c r="K70" i="1"/>
  <c r="K72" i="1" s="1"/>
  <c r="J70" i="1"/>
  <c r="I70" i="1"/>
  <c r="I72" i="1" s="1"/>
  <c r="H70" i="1"/>
  <c r="G70" i="1"/>
  <c r="F70" i="1"/>
  <c r="E70" i="1"/>
  <c r="D70" i="1"/>
  <c r="C70" i="1"/>
  <c r="B70" i="1"/>
  <c r="A70" i="1"/>
  <c r="A69" i="1"/>
  <c r="AA68" i="1"/>
  <c r="Y68" i="1"/>
  <c r="W68" i="1"/>
  <c r="U68" i="1"/>
  <c r="V68" i="1" s="1"/>
  <c r="S68" i="1"/>
  <c r="Q68" i="1"/>
  <c r="O68" i="1"/>
  <c r="M68" i="1"/>
  <c r="K68" i="1"/>
  <c r="L68" i="1" s="1"/>
  <c r="J68" i="1"/>
  <c r="I68" i="1"/>
  <c r="G68" i="1"/>
  <c r="E68" i="1"/>
  <c r="AC67" i="1" s="1"/>
  <c r="D68" i="1"/>
  <c r="C68" i="1"/>
  <c r="B68" i="1"/>
  <c r="A68" i="1"/>
  <c r="A67" i="1"/>
  <c r="Y66" i="1"/>
  <c r="I66" i="1"/>
  <c r="G66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AA63" i="1"/>
  <c r="Y63" i="1"/>
  <c r="W63" i="1"/>
  <c r="W66" i="1" s="1"/>
  <c r="U63" i="1"/>
  <c r="S63" i="1"/>
  <c r="Q63" i="1"/>
  <c r="O63" i="1"/>
  <c r="P63" i="1" s="1"/>
  <c r="P66" i="1" s="1"/>
  <c r="M63" i="1"/>
  <c r="N63" i="1" s="1"/>
  <c r="N66" i="1" s="1"/>
  <c r="K63" i="1"/>
  <c r="I63" i="1"/>
  <c r="G63" i="1"/>
  <c r="E63" i="1"/>
  <c r="D63" i="1"/>
  <c r="C63" i="1"/>
  <c r="B63" i="1"/>
  <c r="A63" i="1"/>
  <c r="A62" i="1"/>
  <c r="AA60" i="1"/>
  <c r="Y60" i="1"/>
  <c r="W60" i="1"/>
  <c r="U60" i="1"/>
  <c r="S60" i="1"/>
  <c r="Q60" i="1"/>
  <c r="O60" i="1"/>
  <c r="M60" i="1"/>
  <c r="K60" i="1"/>
  <c r="I60" i="1"/>
  <c r="H60" i="1"/>
  <c r="G60" i="1"/>
  <c r="E60" i="1"/>
  <c r="D60" i="1"/>
  <c r="C60" i="1"/>
  <c r="B60" i="1"/>
  <c r="A60" i="1"/>
  <c r="AB59" i="1"/>
  <c r="AA59" i="1"/>
  <c r="Y59" i="1"/>
  <c r="W59" i="1"/>
  <c r="U59" i="1"/>
  <c r="S59" i="1"/>
  <c r="Q59" i="1"/>
  <c r="O59" i="1"/>
  <c r="M59" i="1"/>
  <c r="K59" i="1"/>
  <c r="I59" i="1"/>
  <c r="G59" i="1"/>
  <c r="H59" i="1" s="1"/>
  <c r="E59" i="1"/>
  <c r="F59" i="1" s="1"/>
  <c r="D59" i="1"/>
  <c r="C59" i="1"/>
  <c r="B59" i="1"/>
  <c r="A59" i="1"/>
  <c r="AA58" i="1"/>
  <c r="Y58" i="1"/>
  <c r="X58" i="1"/>
  <c r="W58" i="1"/>
  <c r="U58" i="1"/>
  <c r="S58" i="1"/>
  <c r="Q58" i="1"/>
  <c r="O58" i="1"/>
  <c r="N58" i="1"/>
  <c r="M58" i="1"/>
  <c r="K58" i="1"/>
  <c r="I58" i="1"/>
  <c r="G58" i="1"/>
  <c r="E58" i="1"/>
  <c r="D58" i="1"/>
  <c r="C58" i="1"/>
  <c r="B58" i="1"/>
  <c r="A58" i="1"/>
  <c r="AA57" i="1"/>
  <c r="Y57" i="1"/>
  <c r="W57" i="1"/>
  <c r="X57" i="1" s="1"/>
  <c r="U57" i="1"/>
  <c r="V57" i="1" s="1"/>
  <c r="S57" i="1"/>
  <c r="Q57" i="1"/>
  <c r="O57" i="1"/>
  <c r="M57" i="1"/>
  <c r="L57" i="1"/>
  <c r="K57" i="1"/>
  <c r="I57" i="1"/>
  <c r="G57" i="1"/>
  <c r="E57" i="1"/>
  <c r="D57" i="1"/>
  <c r="C57" i="1"/>
  <c r="B57" i="1"/>
  <c r="A57" i="1"/>
  <c r="AA56" i="1"/>
  <c r="Y56" i="1"/>
  <c r="W56" i="1"/>
  <c r="U56" i="1"/>
  <c r="S56" i="1"/>
  <c r="Q56" i="1"/>
  <c r="O56" i="1"/>
  <c r="M56" i="1"/>
  <c r="K56" i="1"/>
  <c r="I56" i="1"/>
  <c r="H56" i="1"/>
  <c r="G56" i="1"/>
  <c r="E56" i="1"/>
  <c r="D56" i="1"/>
  <c r="C56" i="1"/>
  <c r="B56" i="1"/>
  <c r="A56" i="1"/>
  <c r="AB55" i="1"/>
  <c r="AA55" i="1"/>
  <c r="Y55" i="1"/>
  <c r="W55" i="1"/>
  <c r="U55" i="1"/>
  <c r="S55" i="1"/>
  <c r="Q55" i="1"/>
  <c r="O55" i="1"/>
  <c r="M55" i="1"/>
  <c r="K55" i="1"/>
  <c r="I55" i="1"/>
  <c r="G55" i="1"/>
  <c r="H55" i="1" s="1"/>
  <c r="E55" i="1"/>
  <c r="F55" i="1" s="1"/>
  <c r="D55" i="1"/>
  <c r="C55" i="1"/>
  <c r="B55" i="1"/>
  <c r="A55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A53" i="1"/>
  <c r="Y53" i="1"/>
  <c r="W53" i="1"/>
  <c r="U53" i="1"/>
  <c r="S53" i="1"/>
  <c r="Q53" i="1"/>
  <c r="O53" i="1"/>
  <c r="M53" i="1"/>
  <c r="K53" i="1"/>
  <c r="J53" i="1"/>
  <c r="I53" i="1"/>
  <c r="G53" i="1"/>
  <c r="E53" i="1"/>
  <c r="D53" i="1"/>
  <c r="C53" i="1"/>
  <c r="B53" i="1"/>
  <c r="A53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A51" i="1"/>
  <c r="Y51" i="1"/>
  <c r="W51" i="1"/>
  <c r="X51" i="1" s="1"/>
  <c r="U51" i="1"/>
  <c r="V51" i="1" s="1"/>
  <c r="S51" i="1"/>
  <c r="Q51" i="1"/>
  <c r="O51" i="1"/>
  <c r="M51" i="1"/>
  <c r="L51" i="1"/>
  <c r="K51" i="1"/>
  <c r="I51" i="1"/>
  <c r="G51" i="1"/>
  <c r="E51" i="1"/>
  <c r="D51" i="1"/>
  <c r="C51" i="1"/>
  <c r="B51" i="1"/>
  <c r="A51" i="1"/>
  <c r="AB50" i="1"/>
  <c r="AA50" i="1"/>
  <c r="AA61" i="1" s="1"/>
  <c r="Z50" i="1"/>
  <c r="Y50" i="1"/>
  <c r="Y61" i="1" s="1"/>
  <c r="X50" i="1"/>
  <c r="W50" i="1"/>
  <c r="W61" i="1" s="1"/>
  <c r="V50" i="1"/>
  <c r="U50" i="1"/>
  <c r="U61" i="1" s="1"/>
  <c r="T50" i="1"/>
  <c r="S50" i="1"/>
  <c r="S61" i="1" s="1"/>
  <c r="R50" i="1"/>
  <c r="Q50" i="1"/>
  <c r="Q61" i="1" s="1"/>
  <c r="P50" i="1"/>
  <c r="O50" i="1"/>
  <c r="O61" i="1" s="1"/>
  <c r="N50" i="1"/>
  <c r="M50" i="1"/>
  <c r="M61" i="1" s="1"/>
  <c r="L50" i="1"/>
  <c r="K50" i="1"/>
  <c r="K61" i="1" s="1"/>
  <c r="J50" i="1"/>
  <c r="I50" i="1"/>
  <c r="I61" i="1" s="1"/>
  <c r="H50" i="1"/>
  <c r="G50" i="1"/>
  <c r="G61" i="1" s="1"/>
  <c r="F50" i="1"/>
  <c r="E50" i="1"/>
  <c r="E61" i="1" s="1"/>
  <c r="AC49" i="1" s="1"/>
  <c r="D50" i="1"/>
  <c r="C50" i="1"/>
  <c r="B50" i="1"/>
  <c r="A50" i="1"/>
  <c r="A49" i="1"/>
  <c r="AA48" i="1"/>
  <c r="Y48" i="1"/>
  <c r="W48" i="1"/>
  <c r="U48" i="1"/>
  <c r="S48" i="1"/>
  <c r="Q48" i="1"/>
  <c r="O48" i="1"/>
  <c r="P48" i="1" s="1"/>
  <c r="M48" i="1"/>
  <c r="N48" i="1" s="1"/>
  <c r="K48" i="1"/>
  <c r="I48" i="1"/>
  <c r="G48" i="1"/>
  <c r="E48" i="1"/>
  <c r="D48" i="1"/>
  <c r="C48" i="1"/>
  <c r="B48" i="1"/>
  <c r="A48" i="1"/>
  <c r="A47" i="1"/>
  <c r="AA46" i="1"/>
  <c r="Y46" i="1"/>
  <c r="Z46" i="1" s="1"/>
  <c r="W46" i="1"/>
  <c r="X46" i="1" s="1"/>
  <c r="U46" i="1"/>
  <c r="S46" i="1"/>
  <c r="Q46" i="1"/>
  <c r="O46" i="1"/>
  <c r="N46" i="1"/>
  <c r="M46" i="1"/>
  <c r="K46" i="1"/>
  <c r="I46" i="1"/>
  <c r="G46" i="1"/>
  <c r="E46" i="1"/>
  <c r="D46" i="1"/>
  <c r="C46" i="1"/>
  <c r="B46" i="1"/>
  <c r="A46" i="1"/>
  <c r="A45" i="1"/>
  <c r="U44" i="1"/>
  <c r="S44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M44" i="1" s="1"/>
  <c r="L31" i="1"/>
  <c r="K31" i="1"/>
  <c r="K44" i="1" s="1"/>
  <c r="J31" i="1"/>
  <c r="I31" i="1"/>
  <c r="H31" i="1"/>
  <c r="G31" i="1"/>
  <c r="F31" i="1"/>
  <c r="E31" i="1"/>
  <c r="E44" i="1" s="1"/>
  <c r="D31" i="1"/>
  <c r="C31" i="1"/>
  <c r="B31" i="1"/>
  <c r="A31" i="1"/>
  <c r="AA30" i="1"/>
  <c r="AB30" i="1" s="1"/>
  <c r="AB44" i="1" s="1"/>
  <c r="Y30" i="1"/>
  <c r="Y44" i="1" s="1"/>
  <c r="W30" i="1"/>
  <c r="W44" i="1" s="1"/>
  <c r="U30" i="1"/>
  <c r="V30" i="1" s="1"/>
  <c r="V44" i="1" s="1"/>
  <c r="S30" i="1"/>
  <c r="Q30" i="1"/>
  <c r="Q44" i="1" s="1"/>
  <c r="O30" i="1"/>
  <c r="M30" i="1"/>
  <c r="N30" i="1" s="1"/>
  <c r="N44" i="1" s="1"/>
  <c r="L30" i="1"/>
  <c r="L44" i="1" s="1"/>
  <c r="K30" i="1"/>
  <c r="I30" i="1"/>
  <c r="I44" i="1" s="1"/>
  <c r="G30" i="1"/>
  <c r="E30" i="1"/>
  <c r="D30" i="1"/>
  <c r="C30" i="1"/>
  <c r="B30" i="1"/>
  <c r="A30" i="1"/>
  <c r="A29" i="1"/>
  <c r="O28" i="1"/>
  <c r="AA27" i="1"/>
  <c r="AB27" i="1" s="1"/>
  <c r="Y27" i="1"/>
  <c r="X27" i="1"/>
  <c r="W27" i="1"/>
  <c r="U27" i="1"/>
  <c r="S27" i="1"/>
  <c r="Q27" i="1"/>
  <c r="O27" i="1"/>
  <c r="P27" i="1" s="1"/>
  <c r="M27" i="1"/>
  <c r="K27" i="1"/>
  <c r="I27" i="1"/>
  <c r="J27" i="1" s="1"/>
  <c r="G27" i="1"/>
  <c r="E27" i="1"/>
  <c r="D27" i="1"/>
  <c r="C27" i="1"/>
  <c r="B27" i="1"/>
  <c r="A27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AB19" i="1"/>
  <c r="AA19" i="1"/>
  <c r="Z19" i="1"/>
  <c r="Y19" i="1"/>
  <c r="Y28" i="1" s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AB18" i="1"/>
  <c r="AA18" i="1"/>
  <c r="Y18" i="1"/>
  <c r="Z18" i="1" s="1"/>
  <c r="W18" i="1"/>
  <c r="U18" i="1"/>
  <c r="V18" i="1" s="1"/>
  <c r="T18" i="1"/>
  <c r="S18" i="1"/>
  <c r="Q18" i="1"/>
  <c r="R18" i="1" s="1"/>
  <c r="O18" i="1"/>
  <c r="M18" i="1"/>
  <c r="N18" i="1" s="1"/>
  <c r="L18" i="1"/>
  <c r="K18" i="1"/>
  <c r="I18" i="1"/>
  <c r="J18" i="1" s="1"/>
  <c r="G18" i="1"/>
  <c r="E18" i="1"/>
  <c r="F18" i="1" s="1"/>
  <c r="D18" i="1"/>
  <c r="C18" i="1"/>
  <c r="B18" i="1"/>
  <c r="A18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B5" i="1"/>
  <c r="AA5" i="1"/>
  <c r="AA28" i="1" s="1"/>
  <c r="Z5" i="1"/>
  <c r="Y5" i="1"/>
  <c r="X5" i="1"/>
  <c r="W5" i="1"/>
  <c r="W28" i="1" s="1"/>
  <c r="V5" i="1"/>
  <c r="U5" i="1"/>
  <c r="T5" i="1"/>
  <c r="S5" i="1"/>
  <c r="S28" i="1" s="1"/>
  <c r="R5" i="1"/>
  <c r="Q5" i="1"/>
  <c r="Q28" i="1" s="1"/>
  <c r="P5" i="1"/>
  <c r="O5" i="1"/>
  <c r="N5" i="1"/>
  <c r="M5" i="1"/>
  <c r="L5" i="1"/>
  <c r="K5" i="1"/>
  <c r="K28" i="1" s="1"/>
  <c r="J5" i="1"/>
  <c r="J28" i="1" s="1"/>
  <c r="I5" i="1"/>
  <c r="I28" i="1" s="1"/>
  <c r="H5" i="1"/>
  <c r="G5" i="1"/>
  <c r="G28" i="1" s="1"/>
  <c r="F5" i="1"/>
  <c r="E5" i="1"/>
  <c r="D5" i="1"/>
  <c r="C5" i="1"/>
  <c r="B5" i="1"/>
  <c r="A5" i="1"/>
  <c r="A4" i="1"/>
  <c r="AB3" i="1"/>
  <c r="AB46" i="1" s="1"/>
  <c r="Z3" i="1"/>
  <c r="Z57" i="1" s="1"/>
  <c r="X3" i="1"/>
  <c r="X68" i="1" s="1"/>
  <c r="V3" i="1"/>
  <c r="T3" i="1"/>
  <c r="R3" i="1"/>
  <c r="R57" i="1" s="1"/>
  <c r="P3" i="1"/>
  <c r="P68" i="1" s="1"/>
  <c r="N3" i="1"/>
  <c r="N94" i="1" s="1"/>
  <c r="N96" i="1" s="1"/>
  <c r="L3" i="1"/>
  <c r="L90" i="1" s="1"/>
  <c r="J3" i="1"/>
  <c r="J59" i="1" s="1"/>
  <c r="H3" i="1"/>
  <c r="F3" i="1"/>
  <c r="AC139" i="1" l="1"/>
  <c r="N61" i="1"/>
  <c r="O128" i="1"/>
  <c r="T27" i="1"/>
  <c r="T56" i="1"/>
  <c r="R100" i="1"/>
  <c r="G146" i="1"/>
  <c r="H140" i="1"/>
  <c r="H146" i="1" s="1"/>
  <c r="W146" i="1"/>
  <c r="X140" i="1"/>
  <c r="AB144" i="1"/>
  <c r="R56" i="1"/>
  <c r="W72" i="1"/>
  <c r="T140" i="1"/>
  <c r="T48" i="1"/>
  <c r="T63" i="1"/>
  <c r="T66" i="1" s="1"/>
  <c r="F104" i="1"/>
  <c r="F100" i="1"/>
  <c r="F85" i="1"/>
  <c r="F144" i="1"/>
  <c r="F142" i="1"/>
  <c r="L27" i="1"/>
  <c r="F30" i="1"/>
  <c r="F44" i="1" s="1"/>
  <c r="O44" i="1"/>
  <c r="X30" i="1"/>
  <c r="X44" i="1" s="1"/>
  <c r="P46" i="1"/>
  <c r="N51" i="1"/>
  <c r="V53" i="1"/>
  <c r="J56" i="1"/>
  <c r="N57" i="1"/>
  <c r="Z58" i="1"/>
  <c r="J60" i="1"/>
  <c r="R63" i="1"/>
  <c r="R66" i="1" s="1"/>
  <c r="O66" i="1"/>
  <c r="N68" i="1"/>
  <c r="L71" i="1"/>
  <c r="L72" i="1" s="1"/>
  <c r="AB71" i="1"/>
  <c r="AB72" i="1" s="1"/>
  <c r="E88" i="1"/>
  <c r="AC81" i="1" s="1"/>
  <c r="F82" i="1"/>
  <c r="F88" i="1" s="1"/>
  <c r="U88" i="1"/>
  <c r="V82" i="1"/>
  <c r="H85" i="1"/>
  <c r="AA88" i="1"/>
  <c r="H90" i="1"/>
  <c r="AD89" i="1" s="1"/>
  <c r="R90" i="1"/>
  <c r="AB90" i="1"/>
  <c r="T99" i="1"/>
  <c r="T100" i="1"/>
  <c r="L104" i="1"/>
  <c r="AB104" i="1"/>
  <c r="P142" i="1"/>
  <c r="M151" i="1"/>
  <c r="T53" i="1"/>
  <c r="T94" i="1"/>
  <c r="T96" i="1" s="1"/>
  <c r="V104" i="1"/>
  <c r="V100" i="1"/>
  <c r="V85" i="1"/>
  <c r="V144" i="1"/>
  <c r="V142" i="1"/>
  <c r="H148" i="1"/>
  <c r="H151" i="1" s="1"/>
  <c r="H94" i="1"/>
  <c r="H96" i="1" s="1"/>
  <c r="X85" i="1"/>
  <c r="X148" i="1"/>
  <c r="X151" i="1" s="1"/>
  <c r="X94" i="1"/>
  <c r="X96" i="1" s="1"/>
  <c r="V27" i="1"/>
  <c r="V28" i="1" s="1"/>
  <c r="G44" i="1"/>
  <c r="P30" i="1"/>
  <c r="P44" i="1" s="1"/>
  <c r="AA44" i="1"/>
  <c r="AC29" i="1" s="1"/>
  <c r="F46" i="1"/>
  <c r="R46" i="1"/>
  <c r="F48" i="1"/>
  <c r="P51" i="1"/>
  <c r="P61" i="1" s="1"/>
  <c r="Z51" i="1"/>
  <c r="Z61" i="1" s="1"/>
  <c r="L53" i="1"/>
  <c r="X53" i="1"/>
  <c r="X61" i="1" s="1"/>
  <c r="J55" i="1"/>
  <c r="T55" i="1"/>
  <c r="L56" i="1"/>
  <c r="V56" i="1"/>
  <c r="P57" i="1"/>
  <c r="F58" i="1"/>
  <c r="P58" i="1"/>
  <c r="AB58" i="1"/>
  <c r="T59" i="1"/>
  <c r="L60" i="1"/>
  <c r="V60" i="1"/>
  <c r="S66" i="1"/>
  <c r="Q66" i="1"/>
  <c r="N71" i="1"/>
  <c r="AC73" i="1"/>
  <c r="G88" i="1"/>
  <c r="H82" i="1"/>
  <c r="H88" i="1" s="1"/>
  <c r="W88" i="1"/>
  <c r="X82" i="1"/>
  <c r="X88" i="1" s="1"/>
  <c r="J85" i="1"/>
  <c r="Z85" i="1"/>
  <c r="L94" i="1"/>
  <c r="L96" i="1" s="1"/>
  <c r="V94" i="1"/>
  <c r="V96" i="1" s="1"/>
  <c r="F99" i="1"/>
  <c r="F128" i="1" s="1"/>
  <c r="V99" i="1"/>
  <c r="V128" i="1" s="1"/>
  <c r="R144" i="1"/>
  <c r="Q151" i="1"/>
  <c r="R60" i="1"/>
  <c r="S88" i="1"/>
  <c r="R59" i="1"/>
  <c r="T82" i="1"/>
  <c r="T88" i="1" s="1"/>
  <c r="J148" i="1"/>
  <c r="J151" i="1" s="1"/>
  <c r="J140" i="1"/>
  <c r="J99" i="1"/>
  <c r="J82" i="1"/>
  <c r="J88" i="1" s="1"/>
  <c r="J71" i="1"/>
  <c r="J72" i="1" s="1"/>
  <c r="J48" i="1"/>
  <c r="Z148" i="1"/>
  <c r="Z151" i="1" s="1"/>
  <c r="Z140" i="1"/>
  <c r="Z146" i="1" s="1"/>
  <c r="Z99" i="1"/>
  <c r="Z128" i="1" s="1"/>
  <c r="Z71" i="1"/>
  <c r="Z72" i="1" s="1"/>
  <c r="Z48" i="1"/>
  <c r="L28" i="1"/>
  <c r="T28" i="1"/>
  <c r="AB28" i="1"/>
  <c r="H18" i="1"/>
  <c r="H28" i="1" s="1"/>
  <c r="P18" i="1"/>
  <c r="P28" i="1" s="1"/>
  <c r="X18" i="1"/>
  <c r="X28" i="1" s="1"/>
  <c r="N27" i="1"/>
  <c r="N28" i="1" s="1"/>
  <c r="H30" i="1"/>
  <c r="H44" i="1" s="1"/>
  <c r="Z30" i="1"/>
  <c r="Z44" i="1" s="1"/>
  <c r="H46" i="1"/>
  <c r="F51" i="1"/>
  <c r="N53" i="1"/>
  <c r="V55" i="1"/>
  <c r="V61" i="1" s="1"/>
  <c r="F57" i="1"/>
  <c r="R58" i="1"/>
  <c r="V59" i="1"/>
  <c r="F63" i="1"/>
  <c r="F66" i="1" s="1"/>
  <c r="V63" i="1"/>
  <c r="V66" i="1" s="1"/>
  <c r="Z68" i="1"/>
  <c r="N72" i="1"/>
  <c r="P71" i="1"/>
  <c r="P72" i="1" s="1"/>
  <c r="G72" i="1"/>
  <c r="AC69" i="1" s="1"/>
  <c r="L85" i="1"/>
  <c r="AB85" i="1"/>
  <c r="J90" i="1"/>
  <c r="T90" i="1"/>
  <c r="AC93" i="1"/>
  <c r="H99" i="1"/>
  <c r="H128" i="1" s="1"/>
  <c r="X99" i="1"/>
  <c r="X128" i="1" s="1"/>
  <c r="H100" i="1"/>
  <c r="X100" i="1"/>
  <c r="P104" i="1"/>
  <c r="P128" i="1" s="1"/>
  <c r="T144" i="1"/>
  <c r="H144" i="1"/>
  <c r="T148" i="1"/>
  <c r="T151" i="1" s="1"/>
  <c r="R27" i="1"/>
  <c r="R28" i="1" s="1"/>
  <c r="AB140" i="1"/>
  <c r="AB146" i="1" s="1"/>
  <c r="AB48" i="1"/>
  <c r="AB63" i="1"/>
  <c r="AB66" i="1" s="1"/>
  <c r="U28" i="1"/>
  <c r="F27" i="1"/>
  <c r="F28" i="1" s="1"/>
  <c r="R30" i="1"/>
  <c r="R44" i="1" s="1"/>
  <c r="AC45" i="1"/>
  <c r="J46" i="1"/>
  <c r="T46" i="1"/>
  <c r="AC47" i="1"/>
  <c r="H48" i="1"/>
  <c r="V48" i="1"/>
  <c r="H51" i="1"/>
  <c r="R51" i="1"/>
  <c r="R61" i="1" s="1"/>
  <c r="AB51" i="1"/>
  <c r="P53" i="1"/>
  <c r="Z53" i="1"/>
  <c r="L55" i="1"/>
  <c r="X55" i="1"/>
  <c r="N56" i="1"/>
  <c r="X56" i="1"/>
  <c r="H57" i="1"/>
  <c r="AB57" i="1"/>
  <c r="H58" i="1"/>
  <c r="T58" i="1"/>
  <c r="L59" i="1"/>
  <c r="X59" i="1"/>
  <c r="N60" i="1"/>
  <c r="X60" i="1"/>
  <c r="H63" i="1"/>
  <c r="H66" i="1" s="1"/>
  <c r="X63" i="1"/>
  <c r="X66" i="1" s="1"/>
  <c r="AB68" i="1"/>
  <c r="L82" i="1"/>
  <c r="L88" i="1" s="1"/>
  <c r="V90" i="1"/>
  <c r="Z94" i="1"/>
  <c r="Z96" i="1" s="1"/>
  <c r="K128" i="1"/>
  <c r="S128" i="1"/>
  <c r="AA128" i="1"/>
  <c r="J100" i="1"/>
  <c r="J128" i="1" s="1"/>
  <c r="Z100" i="1"/>
  <c r="R104" i="1"/>
  <c r="O146" i="1"/>
  <c r="P140" i="1"/>
  <c r="H142" i="1"/>
  <c r="F148" i="1"/>
  <c r="F151" i="1" s="1"/>
  <c r="V148" i="1"/>
  <c r="V151" i="1" s="1"/>
  <c r="R148" i="1"/>
  <c r="R151" i="1" s="1"/>
  <c r="R140" i="1"/>
  <c r="R99" i="1"/>
  <c r="R128" i="1" s="1"/>
  <c r="R82" i="1"/>
  <c r="R71" i="1"/>
  <c r="R72" i="1" s="1"/>
  <c r="R48" i="1"/>
  <c r="E28" i="1"/>
  <c r="N104" i="1"/>
  <c r="N128" i="1" s="1"/>
  <c r="N100" i="1"/>
  <c r="N85" i="1"/>
  <c r="N144" i="1"/>
  <c r="N142" i="1"/>
  <c r="J30" i="1"/>
  <c r="J44" i="1" s="1"/>
  <c r="F53" i="1"/>
  <c r="N55" i="1"/>
  <c r="Z56" i="1"/>
  <c r="J58" i="1"/>
  <c r="N59" i="1"/>
  <c r="Z60" i="1"/>
  <c r="J63" i="1"/>
  <c r="J66" i="1" s="1"/>
  <c r="Z63" i="1"/>
  <c r="Z66" i="1" s="1"/>
  <c r="H68" i="1"/>
  <c r="R68" i="1"/>
  <c r="T71" i="1"/>
  <c r="T72" i="1" s="1"/>
  <c r="M88" i="1"/>
  <c r="N82" i="1"/>
  <c r="N88" i="1" s="1"/>
  <c r="AB82" i="1"/>
  <c r="AB88" i="1" s="1"/>
  <c r="X90" i="1"/>
  <c r="T128" i="1"/>
  <c r="L99" i="1"/>
  <c r="L128" i="1" s="1"/>
  <c r="AB99" i="1"/>
  <c r="AB128" i="1" s="1"/>
  <c r="L100" i="1"/>
  <c r="AB100" i="1"/>
  <c r="T104" i="1"/>
  <c r="J144" i="1"/>
  <c r="X144" i="1"/>
  <c r="R55" i="1"/>
  <c r="T60" i="1"/>
  <c r="L140" i="1"/>
  <c r="L48" i="1"/>
  <c r="L63" i="1"/>
  <c r="L66" i="1" s="1"/>
  <c r="M28" i="1"/>
  <c r="P85" i="1"/>
  <c r="P148" i="1"/>
  <c r="P151" i="1" s="1"/>
  <c r="P94" i="1"/>
  <c r="P96" i="1" s="1"/>
  <c r="H27" i="1"/>
  <c r="Z27" i="1"/>
  <c r="Z28" i="1" s="1"/>
  <c r="T30" i="1"/>
  <c r="T44" i="1" s="1"/>
  <c r="L46" i="1"/>
  <c r="V46" i="1"/>
  <c r="X48" i="1"/>
  <c r="L61" i="1"/>
  <c r="AB61" i="1"/>
  <c r="J51" i="1"/>
  <c r="J61" i="1" s="1"/>
  <c r="T51" i="1"/>
  <c r="T61" i="1" s="1"/>
  <c r="H53" i="1"/>
  <c r="R53" i="1"/>
  <c r="AB53" i="1"/>
  <c r="P55" i="1"/>
  <c r="Z55" i="1"/>
  <c r="F56" i="1"/>
  <c r="P56" i="1"/>
  <c r="AB56" i="1"/>
  <c r="J57" i="1"/>
  <c r="T57" i="1"/>
  <c r="L58" i="1"/>
  <c r="V58" i="1"/>
  <c r="P59" i="1"/>
  <c r="Z59" i="1"/>
  <c r="F60" i="1"/>
  <c r="P60" i="1"/>
  <c r="AB60" i="1"/>
  <c r="K66" i="1"/>
  <c r="AA66" i="1"/>
  <c r="T68" i="1"/>
  <c r="F71" i="1"/>
  <c r="F72" i="1" s="1"/>
  <c r="V71" i="1"/>
  <c r="V72" i="1" s="1"/>
  <c r="U72" i="1"/>
  <c r="AC77" i="1"/>
  <c r="O88" i="1"/>
  <c r="P82" i="1"/>
  <c r="P88" i="1" s="1"/>
  <c r="Z83" i="1"/>
  <c r="Z88" i="1" s="1"/>
  <c r="R85" i="1"/>
  <c r="N90" i="1"/>
  <c r="F94" i="1"/>
  <c r="F96" i="1" s="1"/>
  <c r="AD93" i="1" s="1"/>
  <c r="R94" i="1"/>
  <c r="R96" i="1" s="1"/>
  <c r="AB94" i="1"/>
  <c r="AB96" i="1" s="1"/>
  <c r="N99" i="1"/>
  <c r="G128" i="1"/>
  <c r="AC97" i="1" s="1"/>
  <c r="L144" i="1"/>
  <c r="X142" i="1"/>
  <c r="I151" i="1"/>
  <c r="AC147" i="1" s="1"/>
  <c r="Y151" i="1"/>
  <c r="K151" i="1"/>
  <c r="S151" i="1"/>
  <c r="AA151" i="1"/>
  <c r="I96" i="1"/>
  <c r="Q96" i="1"/>
  <c r="Y96" i="1"/>
  <c r="F140" i="1"/>
  <c r="F146" i="1" s="1"/>
  <c r="N140" i="1"/>
  <c r="N146" i="1" s="1"/>
  <c r="V140" i="1"/>
  <c r="J142" i="1"/>
  <c r="R142" i="1"/>
  <c r="Z142" i="1"/>
  <c r="E66" i="1"/>
  <c r="M66" i="1"/>
  <c r="U66" i="1"/>
  <c r="F68" i="1"/>
  <c r="L142" i="1"/>
  <c r="T142" i="1"/>
  <c r="AB142" i="1"/>
  <c r="AD4" i="1" l="1"/>
  <c r="AD97" i="1"/>
  <c r="AD69" i="1"/>
  <c r="X146" i="1"/>
  <c r="AC4" i="1"/>
  <c r="AC62" i="1"/>
  <c r="AD147" i="1"/>
  <c r="F61" i="1"/>
  <c r="AD49" i="1" s="1"/>
  <c r="H61" i="1"/>
  <c r="T146" i="1"/>
  <c r="AD29" i="1"/>
  <c r="P146" i="1"/>
  <c r="AD62" i="1"/>
  <c r="AD47" i="1"/>
  <c r="R88" i="1"/>
  <c r="AD81" i="1" s="1"/>
  <c r="V88" i="1"/>
  <c r="V146" i="1"/>
  <c r="J146" i="1"/>
  <c r="AD45" i="1"/>
  <c r="AD67" i="1"/>
  <c r="L146" i="1"/>
  <c r="AD139" i="1" s="1"/>
  <c r="R146" i="1"/>
</calcChain>
</file>

<file path=xl/comments1.xml><?xml version="1.0" encoding="utf-8"?>
<comments xmlns="http://schemas.openxmlformats.org/spreadsheetml/2006/main">
  <authors>
    <author>Tong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<sst xmlns="http://schemas.openxmlformats.org/spreadsheetml/2006/main" count="55" uniqueCount="28">
  <si>
    <t>การคำนวณหน่วยการใช้ของแต่ละอาคาร</t>
  </si>
  <si>
    <t>ลำดับ</t>
  </si>
  <si>
    <t>ชื่ออาคาร</t>
  </si>
  <si>
    <t>หมาย</t>
  </si>
  <si>
    <t>หมายเลข</t>
  </si>
  <si>
    <t>มกราคม 62</t>
  </si>
  <si>
    <t>กุมภาพันธ์ 62</t>
  </si>
  <si>
    <t>มีนาคม 62</t>
  </si>
  <si>
    <t>เมษายน 62</t>
  </si>
  <si>
    <t>พฤษภาคม 62</t>
  </si>
  <si>
    <t>มิถุนายน 62</t>
  </si>
  <si>
    <t>กรกฏาคม 62</t>
  </si>
  <si>
    <t>สิงหาคม 62</t>
  </si>
  <si>
    <t>กันยายน 62</t>
  </si>
  <si>
    <t>ตุลาคม 62</t>
  </si>
  <si>
    <t>พฤศจิกายน 62</t>
  </si>
  <si>
    <t>ธันวาคม 62</t>
  </si>
  <si>
    <t>ผลรวมแต่ละหน่วยงาน/ปี</t>
  </si>
  <si>
    <t>เหตุ</t>
  </si>
  <si>
    <t>มิเตอร์</t>
  </si>
  <si>
    <t>kWh</t>
  </si>
  <si>
    <t>บาท</t>
  </si>
  <si>
    <t>รวม</t>
  </si>
  <si>
    <t>บ้านพักและแฟลต ข้าราชการ</t>
  </si>
  <si>
    <t>ร้านค้าภายในมหาวิทยาลัย</t>
  </si>
  <si>
    <t>อาคารสมาคมศิษย์เก่า</t>
  </si>
  <si>
    <t>อาคารเรือนพักสมาคมศิษย์เก่า 1</t>
  </si>
  <si>
    <t>อาคารเรือนพักสมาคมศิษย์เก่า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</si>
</sst>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charset val="222"/>
    </font>
    <font>
      <sz val="10"/>
      <name val="Arial"/>
      <family val="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FF0000"/>
      <name val="AngsanaUPC"/>
      <family val="1"/>
    </font>
    <font>
      <b/>
      <sz val="14"/>
      <name val="AngsanaUPC"/>
      <family val="1"/>
      <charset val="222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14"/>
      <color rgb="FFCC00FF"/>
      <name val="AngsanaUPC"/>
      <family val="1"/>
    </font>
    <font>
      <b/>
      <sz val="14"/>
      <color rgb="FF0070C0"/>
      <name val="AngsanaUPC"/>
      <family val="1"/>
      <charset val="222"/>
    </font>
    <font>
      <sz val="14"/>
      <color rgb="FF0070C0"/>
      <name val="AngsanaUPC"/>
      <family val="1"/>
      <charset val="222"/>
    </font>
    <font>
      <b/>
      <sz val="14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17" fontId="2" fillId="0" borderId="0" xfId="1" applyNumberFormat="1" applyFont="1" applyAlignment="1">
      <alignment horizontal="left"/>
    </xf>
    <xf numFmtId="0" fontId="3" fillId="0" borderId="0" xfId="1" applyFont="1" applyAlignment="1">
      <alignment shrinkToFit="1"/>
    </xf>
    <xf numFmtId="0" fontId="4" fillId="0" borderId="0" xfId="1" applyFont="1" applyAlignment="1">
      <alignment horizontal="center" shrinkToFit="1"/>
    </xf>
    <xf numFmtId="0" fontId="3" fillId="0" borderId="0" xfId="1" applyFont="1"/>
    <xf numFmtId="0" fontId="5" fillId="0" borderId="0" xfId="1" applyFont="1"/>
    <xf numFmtId="0" fontId="6" fillId="0" borderId="0" xfId="1" applyFont="1" applyAlignment="1">
      <alignment horizontal="center"/>
    </xf>
    <xf numFmtId="4" fontId="5" fillId="0" borderId="0" xfId="1" applyNumberFormat="1" applyFont="1"/>
    <xf numFmtId="4" fontId="6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/>
    <xf numFmtId="0" fontId="9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 shrinkToFit="1"/>
    </xf>
    <xf numFmtId="0" fontId="7" fillId="0" borderId="2" xfId="1" applyFont="1" applyBorder="1" applyAlignment="1">
      <alignment horizontal="center" shrinkToFit="1"/>
    </xf>
    <xf numFmtId="17" fontId="6" fillId="0" borderId="3" xfId="1" quotePrefix="1" applyNumberFormat="1" applyFont="1" applyBorder="1" applyAlignment="1">
      <alignment horizontal="centerContinuous"/>
    </xf>
    <xf numFmtId="0" fontId="10" fillId="0" borderId="4" xfId="1" applyFont="1" applyBorder="1" applyAlignment="1">
      <alignment horizontal="centerContinuous"/>
    </xf>
    <xf numFmtId="0" fontId="6" fillId="0" borderId="4" xfId="1" quotePrefix="1" applyFont="1" applyBorder="1" applyAlignment="1">
      <alignment horizontal="centerContinuous"/>
    </xf>
    <xf numFmtId="0" fontId="6" fillId="0" borderId="5" xfId="1" applyFont="1" applyBorder="1" applyAlignment="1">
      <alignment horizontal="centerContinuous"/>
    </xf>
    <xf numFmtId="0" fontId="6" fillId="0" borderId="4" xfId="1" applyFont="1" applyBorder="1" applyAlignment="1">
      <alignment horizontal="centerContinuous"/>
    </xf>
    <xf numFmtId="0" fontId="6" fillId="0" borderId="3" xfId="1" quotePrefix="1" applyFont="1" applyBorder="1" applyAlignment="1">
      <alignment horizontal="centerContinuous"/>
    </xf>
    <xf numFmtId="17" fontId="6" fillId="0" borderId="6" xfId="1" quotePrefix="1" applyNumberFormat="1" applyFont="1" applyBorder="1" applyAlignment="1">
      <alignment horizontal="centerContinuous"/>
    </xf>
    <xf numFmtId="17" fontId="6" fillId="0" borderId="5" xfId="1" quotePrefix="1" applyNumberFormat="1" applyFont="1" applyBorder="1" applyAlignment="1">
      <alignment horizontal="centerContinuous"/>
    </xf>
    <xf numFmtId="0" fontId="10" fillId="0" borderId="5" xfId="1" applyFont="1" applyBorder="1" applyAlignment="1">
      <alignment horizontal="centerContinuous"/>
    </xf>
    <xf numFmtId="0" fontId="9" fillId="0" borderId="7" xfId="1" applyFont="1" applyBorder="1"/>
    <xf numFmtId="0" fontId="9" fillId="0" borderId="7" xfId="1" applyFont="1" applyBorder="1" applyAlignment="1">
      <alignment shrinkToFit="1"/>
    </xf>
    <xf numFmtId="0" fontId="7" fillId="0" borderId="7" xfId="1" applyFont="1" applyBorder="1" applyAlignment="1">
      <alignment horizontal="center" shrinkToFit="1"/>
    </xf>
    <xf numFmtId="0" fontId="9" fillId="0" borderId="7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2" fontId="6" fillId="0" borderId="5" xfId="0" applyNumberFormat="1" applyFont="1" applyFill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9" fillId="0" borderId="6" xfId="1" applyFont="1" applyBorder="1" applyAlignment="1">
      <alignment horizontal="left"/>
    </xf>
    <xf numFmtId="0" fontId="9" fillId="0" borderId="3" xfId="1" applyFont="1" applyBorder="1" applyAlignment="1">
      <alignment shrinkToFit="1"/>
    </xf>
    <xf numFmtId="0" fontId="7" fillId="0" borderId="3" xfId="1" applyFont="1" applyBorder="1" applyAlignment="1">
      <alignment horizontal="center" shrinkToFit="1"/>
    </xf>
    <xf numFmtId="0" fontId="3" fillId="0" borderId="4" xfId="1" applyFont="1" applyBorder="1"/>
    <xf numFmtId="0" fontId="5" fillId="0" borderId="9" xfId="1" applyFont="1" applyBorder="1"/>
    <xf numFmtId="0" fontId="6" fillId="0" borderId="10" xfId="1" applyFont="1" applyBorder="1" applyAlignment="1">
      <alignment horizontal="center"/>
    </xf>
    <xf numFmtId="4" fontId="12" fillId="2" borderId="5" xfId="1" applyNumberFormat="1" applyFont="1" applyFill="1" applyBorder="1"/>
    <xf numFmtId="4" fontId="6" fillId="2" borderId="5" xfId="1" applyNumberFormat="1" applyFont="1" applyFill="1" applyBorder="1" applyAlignment="1">
      <alignment horizontal="center"/>
    </xf>
    <xf numFmtId="17" fontId="8" fillId="0" borderId="0" xfId="1" applyNumberFormat="1" applyFont="1" applyAlignment="1">
      <alignment horizontal="center"/>
    </xf>
    <xf numFmtId="17" fontId="3" fillId="0" borderId="0" xfId="1" applyNumberFormat="1" applyFont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6" xfId="1" applyFont="1" applyBorder="1" applyAlignment="1">
      <alignment horizontal="left" shrinkToFit="1"/>
    </xf>
    <xf numFmtId="0" fontId="9" fillId="0" borderId="5" xfId="1" applyFont="1" applyBorder="1" applyAlignment="1">
      <alignment horizontal="center"/>
    </xf>
    <xf numFmtId="4" fontId="11" fillId="0" borderId="4" xfId="1" applyNumberFormat="1" applyFont="1" applyBorder="1" applyAlignment="1">
      <alignment horizontal="center"/>
    </xf>
    <xf numFmtId="4" fontId="6" fillId="0" borderId="5" xfId="1" applyNumberFormat="1" applyFont="1" applyBorder="1" applyAlignment="1">
      <alignment horizontal="center"/>
    </xf>
    <xf numFmtId="4" fontId="11" fillId="0" borderId="5" xfId="1" applyNumberFormat="1" applyFont="1" applyBorder="1" applyAlignment="1">
      <alignment horizontal="center"/>
    </xf>
    <xf numFmtId="4" fontId="7" fillId="0" borderId="0" xfId="1" applyNumberFormat="1" applyFont="1" applyBorder="1" applyAlignment="1">
      <alignment horizontal="center"/>
    </xf>
    <xf numFmtId="4" fontId="3" fillId="0" borderId="0" xfId="1" applyNumberFormat="1" applyFont="1"/>
    <xf numFmtId="0" fontId="9" fillId="2" borderId="6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left" shrinkToFit="1"/>
    </xf>
    <xf numFmtId="0" fontId="9" fillId="2" borderId="5" xfId="1" applyFont="1" applyFill="1" applyBorder="1" applyAlignment="1">
      <alignment horizontal="center"/>
    </xf>
    <xf numFmtId="4" fontId="11" fillId="2" borderId="4" xfId="1" applyNumberFormat="1" applyFont="1" applyFill="1" applyBorder="1" applyAlignment="1">
      <alignment horizontal="center"/>
    </xf>
    <xf numFmtId="4" fontId="11" fillId="2" borderId="5" xfId="1" applyNumberFormat="1" applyFont="1" applyFill="1" applyBorder="1" applyAlignment="1">
      <alignment horizontal="center"/>
    </xf>
    <xf numFmtId="4" fontId="11" fillId="3" borderId="4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center"/>
    </xf>
    <xf numFmtId="4" fontId="11" fillId="3" borderId="5" xfId="1" applyNumberFormat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 shrinkToFit="1"/>
    </xf>
    <xf numFmtId="0" fontId="6" fillId="2" borderId="3" xfId="1" applyFont="1" applyFill="1" applyBorder="1" applyAlignment="1">
      <alignment horizontal="centerContinuous"/>
    </xf>
    <xf numFmtId="0" fontId="6" fillId="2" borderId="4" xfId="1" applyFont="1" applyFill="1" applyBorder="1" applyAlignment="1">
      <alignment horizontal="centerContinuous"/>
    </xf>
    <xf numFmtId="4" fontId="12" fillId="2" borderId="4" xfId="1" applyNumberFormat="1" applyFont="1" applyFill="1" applyBorder="1" applyAlignment="1">
      <alignment horizontal="center"/>
    </xf>
    <xf numFmtId="0" fontId="9" fillId="0" borderId="11" xfId="1" applyFont="1" applyBorder="1" applyAlignment="1">
      <alignment shrinkToFit="1"/>
    </xf>
    <xf numFmtId="0" fontId="7" fillId="0" borderId="11" xfId="1" applyFont="1" applyBorder="1" applyAlignment="1">
      <alignment horizontal="center" shrinkToFit="1"/>
    </xf>
    <xf numFmtId="0" fontId="7" fillId="0" borderId="8" xfId="1" applyFont="1" applyBorder="1" applyAlignment="1">
      <alignment horizontal="center" shrinkToFit="1"/>
    </xf>
    <xf numFmtId="0" fontId="11" fillId="0" borderId="11" xfId="1" applyFont="1" applyBorder="1" applyAlignment="1">
      <alignment horizontal="center" shrinkToFit="1"/>
    </xf>
    <xf numFmtId="0" fontId="6" fillId="0" borderId="8" xfId="1" applyFont="1" applyBorder="1" applyAlignment="1">
      <alignment horizontal="center" shrinkToFit="1"/>
    </xf>
    <xf numFmtId="0" fontId="6" fillId="0" borderId="11" xfId="1" applyFont="1" applyBorder="1" applyAlignment="1">
      <alignment horizontal="center" shrinkToFit="1"/>
    </xf>
    <xf numFmtId="0" fontId="6" fillId="0" borderId="4" xfId="1" applyFont="1" applyBorder="1" applyAlignment="1">
      <alignment horizontal="center" shrinkToFit="1"/>
    </xf>
    <xf numFmtId="0" fontId="13" fillId="0" borderId="0" xfId="1" applyFont="1"/>
    <xf numFmtId="4" fontId="14" fillId="0" borderId="0" xfId="1" applyNumberFormat="1" applyFont="1"/>
    <xf numFmtId="0" fontId="14" fillId="0" borderId="0" xfId="1" applyFont="1"/>
    <xf numFmtId="4" fontId="11" fillId="0" borderId="4" xfId="1" applyNumberFormat="1" applyFont="1" applyFill="1" applyBorder="1" applyAlignment="1">
      <alignment horizontal="center"/>
    </xf>
    <xf numFmtId="4" fontId="6" fillId="0" borderId="5" xfId="1" applyNumberFormat="1" applyFont="1" applyFill="1" applyBorder="1" applyAlignment="1">
      <alignment horizontal="center"/>
    </xf>
    <xf numFmtId="4" fontId="11" fillId="0" borderId="5" xfId="1" applyNumberFormat="1" applyFont="1" applyFill="1" applyBorder="1" applyAlignment="1">
      <alignment horizontal="center"/>
    </xf>
    <xf numFmtId="4" fontId="12" fillId="2" borderId="5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4" fontId="3" fillId="0" borderId="0" xfId="1" applyNumberFormat="1" applyFont="1" applyFill="1"/>
    <xf numFmtId="0" fontId="8" fillId="0" borderId="0" xfId="1" applyFont="1" applyFill="1"/>
    <xf numFmtId="0" fontId="3" fillId="0" borderId="0" xfId="1" applyFont="1" applyFill="1"/>
    <xf numFmtId="4" fontId="13" fillId="0" borderId="0" xfId="1" applyNumberFormat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3" fillId="0" borderId="12" xfId="1" applyFont="1" applyBorder="1"/>
    <xf numFmtId="0" fontId="6" fillId="0" borderId="12" xfId="1" applyFont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9" fillId="0" borderId="3" xfId="0" applyFont="1" applyFill="1" applyBorder="1" applyAlignment="1">
      <alignment shrinkToFit="1"/>
    </xf>
    <xf numFmtId="0" fontId="6" fillId="0" borderId="3" xfId="0" applyFont="1" applyFill="1" applyBorder="1" applyAlignment="1">
      <alignment horizontal="center" shrinkToFit="1"/>
    </xf>
    <xf numFmtId="0" fontId="15" fillId="0" borderId="4" xfId="0" applyFont="1" applyFill="1" applyBorder="1" applyAlignment="1">
      <alignment horizontal="center"/>
    </xf>
    <xf numFmtId="4" fontId="11" fillId="0" borderId="3" xfId="0" applyNumberFormat="1" applyFont="1" applyFill="1" applyBorder="1" applyAlignment="1">
      <alignment horizontal="center"/>
    </xf>
    <xf numFmtId="4" fontId="6" fillId="0" borderId="10" xfId="0" applyNumberFormat="1" applyFont="1" applyFill="1" applyBorder="1" applyAlignment="1">
      <alignment horizontal="center"/>
    </xf>
    <xf numFmtId="4" fontId="11" fillId="0" borderId="6" xfId="0" applyNumberFormat="1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16" fillId="0" borderId="0" xfId="0" applyFont="1" applyFill="1"/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 shrinkToFit="1"/>
    </xf>
    <xf numFmtId="0" fontId="15" fillId="2" borderId="5" xfId="0" applyFont="1" applyFill="1" applyBorder="1" applyAlignment="1">
      <alignment horizontal="center"/>
    </xf>
    <xf numFmtId="4" fontId="11" fillId="2" borderId="4" xfId="0" applyNumberFormat="1" applyFont="1" applyFill="1" applyBorder="1" applyAlignment="1">
      <alignment horizontal="center"/>
    </xf>
    <xf numFmtId="4" fontId="6" fillId="2" borderId="5" xfId="0" applyNumberFormat="1" applyFont="1" applyFill="1" applyBorder="1" applyAlignment="1">
      <alignment horizontal="center"/>
    </xf>
    <xf numFmtId="4" fontId="11" fillId="2" borderId="5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9" fillId="0" borderId="13" xfId="0" applyFont="1" applyFill="1" applyBorder="1" applyAlignment="1">
      <alignment horizontal="left"/>
    </xf>
    <xf numFmtId="0" fontId="3" fillId="0" borderId="0" xfId="0" applyFont="1" applyFill="1" applyAlignment="1">
      <alignment shrinkToFit="1"/>
    </xf>
    <xf numFmtId="0" fontId="4" fillId="0" borderId="0" xfId="0" applyFont="1" applyFill="1" applyAlignment="1">
      <alignment horizontal="center" shrinkToFit="1"/>
    </xf>
    <xf numFmtId="0" fontId="3" fillId="0" borderId="12" xfId="0" applyFont="1" applyFill="1" applyBorder="1"/>
    <xf numFmtId="0" fontId="5" fillId="0" borderId="0" xfId="0" applyFont="1" applyFill="1"/>
    <xf numFmtId="0" fontId="6" fillId="0" borderId="12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Fill="1"/>
    <xf numFmtId="0" fontId="9" fillId="0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 shrinkToFit="1"/>
    </xf>
    <xf numFmtId="0" fontId="15" fillId="0" borderId="5" xfId="0" applyFont="1" applyFill="1" applyBorder="1" applyAlignment="1">
      <alignment horizontal="center"/>
    </xf>
    <xf numFmtId="4" fontId="11" fillId="0" borderId="4" xfId="0" applyNumberFormat="1" applyFont="1" applyFill="1" applyBorder="1" applyAlignment="1">
      <alignment horizontal="center"/>
    </xf>
    <xf numFmtId="4" fontId="6" fillId="0" borderId="5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 shrinkToFit="1"/>
    </xf>
    <xf numFmtId="0" fontId="4" fillId="2" borderId="3" xfId="0" applyFont="1" applyFill="1" applyBorder="1" applyAlignment="1">
      <alignment horizontal="center" shrinkToFit="1"/>
    </xf>
    <xf numFmtId="0" fontId="4" fillId="2" borderId="4" xfId="0" applyFont="1" applyFill="1" applyBorder="1" applyAlignment="1">
      <alignment horizontal="center" shrinkToFit="1"/>
    </xf>
    <xf numFmtId="4" fontId="11" fillId="2" borderId="4" xfId="0" applyNumberFormat="1" applyFont="1" applyFill="1" applyBorder="1" applyAlignment="1">
      <alignment horizontal="center" shrinkToFit="1"/>
    </xf>
    <xf numFmtId="4" fontId="6" fillId="2" borderId="5" xfId="0" applyNumberFormat="1" applyFont="1" applyFill="1" applyBorder="1" applyAlignment="1">
      <alignment horizontal="center" shrinkToFit="1"/>
    </xf>
    <xf numFmtId="4" fontId="11" fillId="2" borderId="5" xfId="0" applyNumberFormat="1" applyFont="1" applyFill="1" applyBorder="1" applyAlignment="1">
      <alignment horizontal="center" shrinkToFit="1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2;&#3624;.&#3604;&#3619;.&#3603;&#3633;&#3600;&#3623;&#3640;&#3602;&#3636;%20&#3604;&#3640;&#3625;&#3598;&#3637;/&#3588;&#3656;&#3634;&#3652;&#3615;&#3615;&#3657;&#3634;%20256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05;&#3634;&#3619;&#3634;&#3591;&#3592;&#3604;&#3627;&#3609;&#3656;&#3623;&#3618;&#3617;&#3636;&#3648;&#3605;&#3629;&#3619;&#3660;-2563-&#3651;&#3627;&#3617;&#3656;/&#3605;&#3634;&#3619;&#3634;&#3591;&#3592;&#3604;&#3627;&#3609;&#3656;&#3623;&#3618;&#3617;&#3636;&#3648;&#3605;&#3629;&#3619;&#3660;-256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_&#3619;&#3657;&#3634;&#3609;&#3588;&#3657;&#3634;64/&#3592;&#3604;&#3617;&#3636;&#3648;&#3605;&#3629;&#3619;&#3660;_&#3619;&#3657;&#3634;&#3609;&#3588;&#3657;&#3634;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นวณหน่วย-2562"/>
      <sheetName val="2562-อาคาร-หักร้านค้าภายในอาคาร"/>
      <sheetName val="2562-คณะ,สำนัก"/>
      <sheetName val="2562-บิลค่าไฟฟ้า"/>
      <sheetName val="2562-บิลค่าไฟฟ้า2"/>
    </sheetNames>
    <sheetDataSet>
      <sheetData sheetId="0">
        <row r="5">
          <cell r="F5">
            <v>12203.74</v>
          </cell>
          <cell r="G5">
            <v>45031.800599999995</v>
          </cell>
          <cell r="H5">
            <v>5991.91</v>
          </cell>
          <cell r="I5">
            <v>22469.662499999999</v>
          </cell>
          <cell r="J5">
            <v>16756.55</v>
          </cell>
          <cell r="K5">
            <v>63339.758999999991</v>
          </cell>
          <cell r="L5">
            <v>18976.419999999998</v>
          </cell>
          <cell r="M5">
            <v>73248.981199999995</v>
          </cell>
          <cell r="N5">
            <v>19615.34</v>
          </cell>
          <cell r="O5">
            <v>75519.059000000008</v>
          </cell>
          <cell r="P5">
            <v>16468.240000000002</v>
          </cell>
          <cell r="Q5">
            <v>62249.947200000002</v>
          </cell>
          <cell r="R5">
            <v>15622.35</v>
          </cell>
          <cell r="S5">
            <v>58583.8125</v>
          </cell>
          <cell r="T5">
            <v>13484.85</v>
          </cell>
          <cell r="U5">
            <v>51242.43</v>
          </cell>
          <cell r="V5">
            <v>12097.33</v>
          </cell>
          <cell r="W5">
            <v>46332.7739</v>
          </cell>
          <cell r="X5">
            <v>13001.23</v>
          </cell>
          <cell r="Y5">
            <v>50184.747799999997</v>
          </cell>
          <cell r="Z5">
            <v>9327.3799999999992</v>
          </cell>
          <cell r="AA5">
            <v>34977.674999999996</v>
          </cell>
          <cell r="AB5">
            <v>4908.63</v>
          </cell>
          <cell r="AC5">
            <v>17867.413200000003</v>
          </cell>
        </row>
        <row r="6">
          <cell r="F6">
            <v>3000</v>
          </cell>
          <cell r="H6">
            <v>3520</v>
          </cell>
          <cell r="J6">
            <v>4640</v>
          </cell>
          <cell r="L6">
            <v>5360</v>
          </cell>
          <cell r="N6">
            <v>4760</v>
          </cell>
          <cell r="P6">
            <v>5960</v>
          </cell>
          <cell r="R6">
            <v>5280</v>
          </cell>
          <cell r="T6">
            <v>4160</v>
          </cell>
          <cell r="V6">
            <v>4280</v>
          </cell>
          <cell r="X6">
            <v>5400</v>
          </cell>
          <cell r="Z6">
            <v>4280</v>
          </cell>
          <cell r="AB6">
            <v>3720</v>
          </cell>
        </row>
        <row r="7">
          <cell r="F7">
            <v>100</v>
          </cell>
          <cell r="G7">
            <v>369</v>
          </cell>
          <cell r="H7">
            <v>300</v>
          </cell>
          <cell r="I7">
            <v>1125</v>
          </cell>
          <cell r="J7">
            <v>950</v>
          </cell>
          <cell r="K7">
            <v>3591</v>
          </cell>
          <cell r="L7">
            <v>1600</v>
          </cell>
          <cell r="M7">
            <v>6176</v>
          </cell>
          <cell r="N7">
            <v>1600</v>
          </cell>
          <cell r="O7">
            <v>6160</v>
          </cell>
          <cell r="P7">
            <v>1800</v>
          </cell>
          <cell r="Q7">
            <v>6804</v>
          </cell>
          <cell r="R7">
            <v>1400</v>
          </cell>
          <cell r="S7">
            <v>5250</v>
          </cell>
          <cell r="T7">
            <v>1100</v>
          </cell>
          <cell r="U7">
            <v>4180</v>
          </cell>
          <cell r="V7">
            <v>1200</v>
          </cell>
          <cell r="W7">
            <v>4596</v>
          </cell>
          <cell r="X7">
            <v>1600</v>
          </cell>
          <cell r="Y7">
            <v>6176</v>
          </cell>
          <cell r="Z7">
            <v>800</v>
          </cell>
          <cell r="AA7">
            <v>3000</v>
          </cell>
          <cell r="AB7">
            <v>150</v>
          </cell>
          <cell r="AC7">
            <v>546</v>
          </cell>
        </row>
        <row r="8">
          <cell r="F8">
            <v>1500</v>
          </cell>
          <cell r="G8">
            <v>5535</v>
          </cell>
          <cell r="H8">
            <v>1600</v>
          </cell>
          <cell r="I8">
            <v>6000</v>
          </cell>
          <cell r="J8">
            <v>2100</v>
          </cell>
          <cell r="K8">
            <v>7938</v>
          </cell>
          <cell r="L8">
            <v>2300</v>
          </cell>
          <cell r="M8">
            <v>8878</v>
          </cell>
          <cell r="N8">
            <v>2000</v>
          </cell>
          <cell r="O8">
            <v>7700</v>
          </cell>
          <cell r="P8">
            <v>2500</v>
          </cell>
          <cell r="Q8">
            <v>9450</v>
          </cell>
          <cell r="R8">
            <v>2100</v>
          </cell>
          <cell r="S8">
            <v>7875</v>
          </cell>
          <cell r="T8">
            <v>1700</v>
          </cell>
          <cell r="U8">
            <v>6460</v>
          </cell>
          <cell r="V8">
            <v>1900</v>
          </cell>
          <cell r="W8">
            <v>7277</v>
          </cell>
          <cell r="X8">
            <v>2200</v>
          </cell>
          <cell r="Y8">
            <v>8492</v>
          </cell>
          <cell r="Z8">
            <v>1700</v>
          </cell>
          <cell r="AA8">
            <v>6375</v>
          </cell>
          <cell r="AB8">
            <v>1200</v>
          </cell>
          <cell r="AC8">
            <v>4368</v>
          </cell>
        </row>
        <row r="9">
          <cell r="F9">
            <v>628</v>
          </cell>
          <cell r="H9">
            <v>654</v>
          </cell>
          <cell r="J9">
            <v>1151</v>
          </cell>
          <cell r="L9">
            <v>1403</v>
          </cell>
          <cell r="N9">
            <v>1116</v>
          </cell>
          <cell r="P9">
            <v>1258</v>
          </cell>
          <cell r="R9">
            <v>975</v>
          </cell>
          <cell r="T9">
            <v>878</v>
          </cell>
          <cell r="V9">
            <v>847</v>
          </cell>
          <cell r="X9">
            <v>1044</v>
          </cell>
          <cell r="Z9">
            <v>626</v>
          </cell>
          <cell r="AB9">
            <v>414</v>
          </cell>
        </row>
        <row r="10">
          <cell r="F10">
            <v>760</v>
          </cell>
          <cell r="G10">
            <v>2804.4</v>
          </cell>
          <cell r="H10">
            <v>800</v>
          </cell>
          <cell r="I10">
            <v>3000</v>
          </cell>
          <cell r="J10">
            <v>980</v>
          </cell>
          <cell r="K10">
            <v>3704.3999999999996</v>
          </cell>
          <cell r="L10">
            <v>880</v>
          </cell>
          <cell r="M10">
            <v>3396.7999999999997</v>
          </cell>
          <cell r="N10">
            <v>860</v>
          </cell>
          <cell r="O10">
            <v>3311</v>
          </cell>
          <cell r="P10">
            <v>1240</v>
          </cell>
          <cell r="Q10">
            <v>4687.2</v>
          </cell>
          <cell r="R10">
            <v>660</v>
          </cell>
          <cell r="S10">
            <v>2475</v>
          </cell>
          <cell r="T10">
            <v>1100</v>
          </cell>
          <cell r="U10">
            <v>4180</v>
          </cell>
          <cell r="V10">
            <v>620</v>
          </cell>
          <cell r="W10">
            <v>2374.6</v>
          </cell>
          <cell r="X10">
            <v>680</v>
          </cell>
          <cell r="Y10">
            <v>2624.7999999999997</v>
          </cell>
          <cell r="Z10">
            <v>660</v>
          </cell>
          <cell r="AA10">
            <v>2475</v>
          </cell>
          <cell r="AB10">
            <v>600</v>
          </cell>
          <cell r="AC10">
            <v>2184</v>
          </cell>
        </row>
        <row r="12">
          <cell r="F12">
            <v>40</v>
          </cell>
          <cell r="G12">
            <v>147.6</v>
          </cell>
          <cell r="H12">
            <v>26</v>
          </cell>
          <cell r="I12">
            <v>97.5</v>
          </cell>
          <cell r="J12">
            <v>25</v>
          </cell>
          <cell r="K12">
            <v>94.5</v>
          </cell>
          <cell r="L12">
            <v>21</v>
          </cell>
          <cell r="M12">
            <v>81.06</v>
          </cell>
          <cell r="N12">
            <v>29</v>
          </cell>
          <cell r="O12">
            <v>111.65</v>
          </cell>
          <cell r="P12">
            <v>50</v>
          </cell>
          <cell r="Q12">
            <v>189</v>
          </cell>
          <cell r="R12">
            <v>90</v>
          </cell>
          <cell r="S12">
            <v>337.5</v>
          </cell>
          <cell r="T12">
            <v>54</v>
          </cell>
          <cell r="U12">
            <v>205.2</v>
          </cell>
          <cell r="V12">
            <v>47</v>
          </cell>
          <cell r="W12">
            <v>180.01</v>
          </cell>
          <cell r="X12">
            <v>65</v>
          </cell>
          <cell r="Y12">
            <v>250.9</v>
          </cell>
          <cell r="Z12">
            <v>49</v>
          </cell>
          <cell r="AA12">
            <v>183.75</v>
          </cell>
          <cell r="AB12">
            <v>47</v>
          </cell>
          <cell r="AC12">
            <v>171.08</v>
          </cell>
        </row>
        <row r="13">
          <cell r="F13">
            <v>1680</v>
          </cell>
          <cell r="G13">
            <v>6199.2</v>
          </cell>
          <cell r="H13">
            <v>3240</v>
          </cell>
          <cell r="I13">
            <v>12150</v>
          </cell>
          <cell r="J13">
            <v>4440</v>
          </cell>
          <cell r="K13">
            <v>16783.2</v>
          </cell>
          <cell r="L13">
            <v>5340</v>
          </cell>
          <cell r="M13">
            <v>20612.399999999998</v>
          </cell>
          <cell r="N13">
            <v>4680</v>
          </cell>
          <cell r="O13">
            <v>18018</v>
          </cell>
          <cell r="P13">
            <v>5400</v>
          </cell>
          <cell r="Q13">
            <v>20412</v>
          </cell>
          <cell r="R13">
            <v>4260</v>
          </cell>
          <cell r="S13">
            <v>15975</v>
          </cell>
          <cell r="T13">
            <v>3480</v>
          </cell>
          <cell r="U13">
            <v>13224</v>
          </cell>
          <cell r="V13">
            <v>3780</v>
          </cell>
          <cell r="W13">
            <v>14477.4</v>
          </cell>
          <cell r="X13">
            <v>4380</v>
          </cell>
          <cell r="Y13">
            <v>16906.8</v>
          </cell>
          <cell r="Z13">
            <v>3360</v>
          </cell>
          <cell r="AA13">
            <v>12600</v>
          </cell>
          <cell r="AB13">
            <v>1620</v>
          </cell>
          <cell r="AC13">
            <v>5896.8</v>
          </cell>
        </row>
        <row r="14">
          <cell r="F14" t="str">
            <v>เสีย</v>
          </cell>
          <cell r="G14" t="str">
            <v>เสีย</v>
          </cell>
          <cell r="H14" t="str">
            <v>เสีย</v>
          </cell>
          <cell r="I14" t="str">
            <v>เสีย</v>
          </cell>
          <cell r="J14" t="str">
            <v>เสีย</v>
          </cell>
          <cell r="K14" t="str">
            <v>เสีย</v>
          </cell>
          <cell r="L14" t="str">
            <v>เสีย</v>
          </cell>
          <cell r="M14" t="str">
            <v>เสีย</v>
          </cell>
          <cell r="N14" t="str">
            <v>เสีย</v>
          </cell>
          <cell r="O14" t="str">
            <v>เสีย</v>
          </cell>
          <cell r="P14" t="str">
            <v>เสีย</v>
          </cell>
          <cell r="Q14" t="str">
            <v>เสีย</v>
          </cell>
          <cell r="R14" t="str">
            <v>เสีย</v>
          </cell>
          <cell r="S14" t="str">
            <v>เสีย</v>
          </cell>
          <cell r="T14" t="str">
            <v>เสีย</v>
          </cell>
          <cell r="U14" t="str">
            <v>เสีย</v>
          </cell>
          <cell r="V14" t="str">
            <v>เสีย</v>
          </cell>
          <cell r="W14" t="str">
            <v>เสีย</v>
          </cell>
          <cell r="X14" t="str">
            <v>เสีย</v>
          </cell>
          <cell r="Y14" t="str">
            <v>เสีย</v>
          </cell>
          <cell r="Z14" t="str">
            <v>เสีย</v>
          </cell>
          <cell r="AA14" t="str">
            <v>เสีย</v>
          </cell>
          <cell r="AB14" t="str">
            <v>เสีย</v>
          </cell>
          <cell r="AC14" t="str">
            <v>เสีย</v>
          </cell>
        </row>
        <row r="16">
          <cell r="F16">
            <v>8060</v>
          </cell>
          <cell r="H16">
            <v>8860</v>
          </cell>
          <cell r="J16">
            <v>9260</v>
          </cell>
          <cell r="L16">
            <v>6240</v>
          </cell>
          <cell r="N16">
            <v>6260</v>
          </cell>
          <cell r="P16">
            <v>11980</v>
          </cell>
          <cell r="R16">
            <v>13680</v>
          </cell>
          <cell r="T16">
            <v>10860</v>
          </cell>
          <cell r="V16">
            <v>10780</v>
          </cell>
          <cell r="X16">
            <v>13120</v>
          </cell>
          <cell r="Z16">
            <v>10040</v>
          </cell>
          <cell r="AB16">
            <v>9080</v>
          </cell>
        </row>
        <row r="17">
          <cell r="F17">
            <v>1080</v>
          </cell>
          <cell r="G17">
            <v>3985.2</v>
          </cell>
          <cell r="H17">
            <v>680</v>
          </cell>
          <cell r="I17">
            <v>2550</v>
          </cell>
          <cell r="J17">
            <v>1520</v>
          </cell>
          <cell r="K17">
            <v>5745.5999999999995</v>
          </cell>
          <cell r="L17">
            <v>3540</v>
          </cell>
          <cell r="M17">
            <v>13664.4</v>
          </cell>
          <cell r="N17">
            <v>1480</v>
          </cell>
          <cell r="O17">
            <v>5698</v>
          </cell>
          <cell r="P17">
            <v>740</v>
          </cell>
          <cell r="Q17">
            <v>2797.2</v>
          </cell>
          <cell r="R17">
            <v>740</v>
          </cell>
          <cell r="S17">
            <v>2775</v>
          </cell>
          <cell r="T17">
            <v>720</v>
          </cell>
          <cell r="U17">
            <v>2736</v>
          </cell>
          <cell r="V17">
            <v>700</v>
          </cell>
          <cell r="W17">
            <v>2681</v>
          </cell>
          <cell r="X17">
            <v>740</v>
          </cell>
          <cell r="Y17">
            <v>2856.4</v>
          </cell>
          <cell r="Z17">
            <v>540</v>
          </cell>
          <cell r="AA17">
            <v>2025</v>
          </cell>
          <cell r="AB17">
            <v>540</v>
          </cell>
          <cell r="AC17">
            <v>1965.6000000000001</v>
          </cell>
        </row>
        <row r="18">
          <cell r="F18">
            <v>8220</v>
          </cell>
          <cell r="H18">
            <v>7920</v>
          </cell>
          <cell r="J18">
            <v>5160</v>
          </cell>
          <cell r="L18">
            <v>7080</v>
          </cell>
          <cell r="N18">
            <v>1740</v>
          </cell>
          <cell r="P18">
            <v>5640</v>
          </cell>
          <cell r="R18">
            <v>8160</v>
          </cell>
          <cell r="T18">
            <v>11580</v>
          </cell>
          <cell r="V18">
            <v>11760</v>
          </cell>
          <cell r="X18">
            <v>11280</v>
          </cell>
          <cell r="Z18">
            <v>8280</v>
          </cell>
          <cell r="AB18">
            <v>7560</v>
          </cell>
        </row>
        <row r="19">
          <cell r="F19">
            <v>180</v>
          </cell>
          <cell r="G19">
            <v>664.2</v>
          </cell>
          <cell r="H19">
            <v>100</v>
          </cell>
          <cell r="I19">
            <v>375</v>
          </cell>
          <cell r="J19">
            <v>60</v>
          </cell>
          <cell r="K19">
            <v>226.79999999999998</v>
          </cell>
          <cell r="L19">
            <v>120</v>
          </cell>
          <cell r="M19">
            <v>463.2</v>
          </cell>
          <cell r="N19">
            <v>20</v>
          </cell>
          <cell r="O19">
            <v>77</v>
          </cell>
          <cell r="P19">
            <v>240</v>
          </cell>
          <cell r="Q19">
            <v>907.19999999999993</v>
          </cell>
          <cell r="R19">
            <v>20</v>
          </cell>
          <cell r="S19">
            <v>75</v>
          </cell>
          <cell r="T19">
            <v>80</v>
          </cell>
          <cell r="U19">
            <v>304</v>
          </cell>
          <cell r="V19">
            <v>120</v>
          </cell>
          <cell r="W19">
            <v>459.6</v>
          </cell>
          <cell r="X19">
            <v>100</v>
          </cell>
          <cell r="Y19">
            <v>386</v>
          </cell>
          <cell r="Z19">
            <v>120</v>
          </cell>
          <cell r="AA19">
            <v>450</v>
          </cell>
          <cell r="AB19">
            <v>200</v>
          </cell>
          <cell r="AC19">
            <v>728</v>
          </cell>
        </row>
        <row r="20">
          <cell r="F20">
            <v>2940</v>
          </cell>
          <cell r="H20">
            <v>2880</v>
          </cell>
          <cell r="J20">
            <v>1860</v>
          </cell>
          <cell r="L20">
            <v>2400</v>
          </cell>
          <cell r="N20">
            <v>720</v>
          </cell>
          <cell r="P20">
            <v>2460</v>
          </cell>
          <cell r="R20">
            <v>3120</v>
          </cell>
          <cell r="T20">
            <v>3360</v>
          </cell>
          <cell r="V20">
            <v>3780</v>
          </cell>
          <cell r="X20">
            <v>3780</v>
          </cell>
          <cell r="Z20">
            <v>2880</v>
          </cell>
          <cell r="AB20">
            <v>2820</v>
          </cell>
        </row>
        <row r="21">
          <cell r="F21">
            <v>880</v>
          </cell>
          <cell r="G21">
            <v>3247.2</v>
          </cell>
          <cell r="H21">
            <v>1000</v>
          </cell>
          <cell r="I21">
            <v>3750</v>
          </cell>
          <cell r="J21">
            <v>920</v>
          </cell>
          <cell r="K21">
            <v>3477.6</v>
          </cell>
          <cell r="L21">
            <v>1760</v>
          </cell>
          <cell r="M21">
            <v>6793.5999999999995</v>
          </cell>
          <cell r="N21">
            <v>1260</v>
          </cell>
          <cell r="O21">
            <v>4851</v>
          </cell>
          <cell r="P21">
            <v>2160</v>
          </cell>
          <cell r="Q21">
            <v>8164.7999999999993</v>
          </cell>
          <cell r="R21">
            <v>600</v>
          </cell>
          <cell r="S21">
            <v>2250</v>
          </cell>
          <cell r="T21">
            <v>600</v>
          </cell>
          <cell r="U21">
            <v>2280</v>
          </cell>
          <cell r="V21">
            <v>720</v>
          </cell>
          <cell r="W21">
            <v>2757.6</v>
          </cell>
          <cell r="X21">
            <v>700</v>
          </cell>
          <cell r="Y21">
            <v>2702</v>
          </cell>
          <cell r="Z21">
            <v>720</v>
          </cell>
          <cell r="AA21">
            <v>2700</v>
          </cell>
          <cell r="AB21">
            <v>1520</v>
          </cell>
          <cell r="AC21">
            <v>5532.8</v>
          </cell>
        </row>
        <row r="22">
          <cell r="F22">
            <v>5640</v>
          </cell>
          <cell r="H22">
            <v>5400</v>
          </cell>
          <cell r="J22">
            <v>3660</v>
          </cell>
          <cell r="L22">
            <v>4440</v>
          </cell>
          <cell r="N22">
            <v>900</v>
          </cell>
          <cell r="P22">
            <v>1980</v>
          </cell>
          <cell r="R22">
            <v>4920</v>
          </cell>
          <cell r="T22">
            <v>8520</v>
          </cell>
          <cell r="V22">
            <v>8580</v>
          </cell>
          <cell r="X22">
            <v>9420</v>
          </cell>
          <cell r="Z22">
            <v>5160</v>
          </cell>
          <cell r="AB22">
            <v>6060</v>
          </cell>
        </row>
        <row r="23">
          <cell r="F23">
            <v>3360</v>
          </cell>
          <cell r="H23">
            <v>3480</v>
          </cell>
          <cell r="J23">
            <v>2100</v>
          </cell>
          <cell r="L23">
            <v>3000</v>
          </cell>
          <cell r="N23">
            <v>1140</v>
          </cell>
          <cell r="P23">
            <v>1980</v>
          </cell>
          <cell r="R23">
            <v>3300</v>
          </cell>
          <cell r="T23">
            <v>5220</v>
          </cell>
          <cell r="V23">
            <v>5340</v>
          </cell>
          <cell r="X23">
            <v>5640</v>
          </cell>
          <cell r="Z23">
            <v>2700</v>
          </cell>
          <cell r="AB23">
            <v>3600</v>
          </cell>
        </row>
        <row r="24">
          <cell r="F24">
            <v>11200</v>
          </cell>
          <cell r="H24">
            <v>10900</v>
          </cell>
          <cell r="J24">
            <v>6100</v>
          </cell>
          <cell r="L24">
            <v>8400</v>
          </cell>
          <cell r="N24">
            <v>2400</v>
          </cell>
          <cell r="P24">
            <v>12400</v>
          </cell>
          <cell r="R24">
            <v>10800</v>
          </cell>
          <cell r="T24">
            <v>15000</v>
          </cell>
          <cell r="V24">
            <v>13200</v>
          </cell>
          <cell r="X24">
            <v>15000</v>
          </cell>
          <cell r="Z24">
            <v>8500</v>
          </cell>
          <cell r="AB24">
            <v>9800</v>
          </cell>
        </row>
        <row r="25">
          <cell r="F25">
            <v>12100</v>
          </cell>
          <cell r="H25">
            <v>11700</v>
          </cell>
          <cell r="J25">
            <v>8200</v>
          </cell>
          <cell r="L25">
            <v>13400</v>
          </cell>
          <cell r="N25">
            <v>6600</v>
          </cell>
          <cell r="P25">
            <v>13300</v>
          </cell>
          <cell r="R25">
            <v>9200</v>
          </cell>
          <cell r="T25">
            <v>13000</v>
          </cell>
          <cell r="V25">
            <v>13300</v>
          </cell>
          <cell r="X25">
            <v>15700</v>
          </cell>
          <cell r="Z25">
            <v>11200</v>
          </cell>
          <cell r="AB25">
            <v>12900</v>
          </cell>
        </row>
        <row r="26">
          <cell r="F26">
            <v>15600</v>
          </cell>
          <cell r="H26">
            <v>15000</v>
          </cell>
          <cell r="J26">
            <v>11400</v>
          </cell>
          <cell r="L26">
            <v>14800</v>
          </cell>
          <cell r="N26">
            <v>2800</v>
          </cell>
          <cell r="P26">
            <v>6800</v>
          </cell>
          <cell r="R26">
            <v>15000</v>
          </cell>
          <cell r="T26">
            <v>22600</v>
          </cell>
          <cell r="V26">
            <v>20400</v>
          </cell>
          <cell r="X26">
            <v>20000</v>
          </cell>
          <cell r="Z26">
            <v>12600</v>
          </cell>
          <cell r="AB26">
            <v>12800</v>
          </cell>
        </row>
        <row r="27">
          <cell r="F27">
            <v>19459.999999999978</v>
          </cell>
          <cell r="H27">
            <v>19439.999999999996</v>
          </cell>
          <cell r="J27">
            <v>11820.000000000022</v>
          </cell>
          <cell r="L27">
            <v>13530.000000000002</v>
          </cell>
          <cell r="N27">
            <v>2020.0000000000102</v>
          </cell>
          <cell r="P27">
            <v>5680.0000000000073</v>
          </cell>
          <cell r="R27">
            <v>16379.999999999996</v>
          </cell>
          <cell r="T27">
            <v>24930.000000000007</v>
          </cell>
          <cell r="V27">
            <v>21300.000000000011</v>
          </cell>
          <cell r="X27">
            <v>22469.999999999971</v>
          </cell>
          <cell r="Z27">
            <v>13900.000000000035</v>
          </cell>
          <cell r="AB27">
            <v>13599.999999999965</v>
          </cell>
        </row>
        <row r="39">
          <cell r="F39">
            <v>3061</v>
          </cell>
          <cell r="G39">
            <v>11295.09</v>
          </cell>
          <cell r="H39">
            <v>3186</v>
          </cell>
          <cell r="I39">
            <v>11947.5</v>
          </cell>
          <cell r="J39">
            <v>3239</v>
          </cell>
          <cell r="K39">
            <v>12243.42</v>
          </cell>
          <cell r="L39">
            <v>2812</v>
          </cell>
          <cell r="M39">
            <v>10854.32</v>
          </cell>
          <cell r="N39">
            <v>2577</v>
          </cell>
          <cell r="O39">
            <v>9921.4500000000007</v>
          </cell>
          <cell r="P39">
            <v>3441</v>
          </cell>
          <cell r="Q39">
            <v>13006.98</v>
          </cell>
          <cell r="R39">
            <v>3414</v>
          </cell>
          <cell r="S39">
            <v>12802.5</v>
          </cell>
          <cell r="T39">
            <v>2830</v>
          </cell>
          <cell r="U39">
            <v>10754</v>
          </cell>
          <cell r="V39">
            <v>2644</v>
          </cell>
          <cell r="W39">
            <v>10126.52</v>
          </cell>
          <cell r="X39">
            <v>3615</v>
          </cell>
          <cell r="Y39">
            <v>13953.9</v>
          </cell>
          <cell r="Z39">
            <v>3471</v>
          </cell>
          <cell r="AA39">
            <v>13016.25</v>
          </cell>
          <cell r="AB39">
            <v>3462</v>
          </cell>
          <cell r="AC39">
            <v>12601.68</v>
          </cell>
        </row>
        <row r="42">
          <cell r="F42">
            <v>343</v>
          </cell>
          <cell r="G42">
            <v>1265.67</v>
          </cell>
          <cell r="H42">
            <v>459</v>
          </cell>
          <cell r="I42">
            <v>1721.25</v>
          </cell>
          <cell r="J42">
            <v>450</v>
          </cell>
          <cell r="K42">
            <v>1701</v>
          </cell>
          <cell r="L42">
            <v>454</v>
          </cell>
          <cell r="M42">
            <v>1752.44</v>
          </cell>
          <cell r="N42">
            <v>420</v>
          </cell>
          <cell r="O42">
            <v>1617</v>
          </cell>
          <cell r="P42">
            <v>1595</v>
          </cell>
          <cell r="Q42">
            <v>6029.0999999999995</v>
          </cell>
          <cell r="R42">
            <v>1106</v>
          </cell>
          <cell r="S42">
            <v>4147.5</v>
          </cell>
          <cell r="T42">
            <v>1014</v>
          </cell>
          <cell r="U42">
            <v>3853.2</v>
          </cell>
          <cell r="V42">
            <v>875</v>
          </cell>
          <cell r="W42">
            <v>3351.25</v>
          </cell>
          <cell r="X42">
            <v>871</v>
          </cell>
          <cell r="Y42">
            <v>3362.06</v>
          </cell>
          <cell r="Z42">
            <v>369</v>
          </cell>
          <cell r="AA42">
            <v>1383.75</v>
          </cell>
          <cell r="AB42">
            <v>343</v>
          </cell>
          <cell r="AC42">
            <v>1248.52</v>
          </cell>
        </row>
        <row r="44">
          <cell r="F44">
            <v>155</v>
          </cell>
          <cell r="G44">
            <v>571.95000000000005</v>
          </cell>
          <cell r="H44">
            <v>148</v>
          </cell>
          <cell r="I44">
            <v>555</v>
          </cell>
          <cell r="J44">
            <v>89</v>
          </cell>
          <cell r="K44">
            <v>336.41999999999996</v>
          </cell>
          <cell r="L44">
            <v>91</v>
          </cell>
          <cell r="M44">
            <v>351.26</v>
          </cell>
          <cell r="N44">
            <v>66</v>
          </cell>
          <cell r="O44">
            <v>254.1</v>
          </cell>
          <cell r="P44">
            <v>71</v>
          </cell>
          <cell r="Q44">
            <v>268.38</v>
          </cell>
          <cell r="R44">
            <v>114</v>
          </cell>
          <cell r="S44">
            <v>427.5</v>
          </cell>
          <cell r="T44">
            <v>124</v>
          </cell>
          <cell r="U44">
            <v>471.2</v>
          </cell>
          <cell r="V44">
            <v>118</v>
          </cell>
          <cell r="W44">
            <v>451.94</v>
          </cell>
          <cell r="X44">
            <v>124</v>
          </cell>
          <cell r="Y44">
            <v>478.64</v>
          </cell>
          <cell r="Z44">
            <v>124</v>
          </cell>
          <cell r="AA44">
            <v>465</v>
          </cell>
          <cell r="AB44">
            <v>143</v>
          </cell>
          <cell r="AC44">
            <v>520.52</v>
          </cell>
        </row>
        <row r="48">
          <cell r="F48">
            <v>2</v>
          </cell>
          <cell r="G48">
            <v>7.38</v>
          </cell>
          <cell r="H48">
            <v>4</v>
          </cell>
          <cell r="I48">
            <v>15</v>
          </cell>
          <cell r="J48">
            <v>6</v>
          </cell>
          <cell r="K48">
            <v>22.68</v>
          </cell>
          <cell r="L48">
            <v>8</v>
          </cell>
          <cell r="M48">
            <v>30.88</v>
          </cell>
          <cell r="N48">
            <v>10</v>
          </cell>
          <cell r="O48">
            <v>38.5</v>
          </cell>
          <cell r="P48">
            <v>10</v>
          </cell>
          <cell r="Q48">
            <v>37.799999999999997</v>
          </cell>
          <cell r="R48">
            <v>8</v>
          </cell>
          <cell r="S48">
            <v>30</v>
          </cell>
          <cell r="T48">
            <v>5</v>
          </cell>
          <cell r="U48">
            <v>19</v>
          </cell>
          <cell r="V48">
            <v>5</v>
          </cell>
          <cell r="W48">
            <v>19.149999999999999</v>
          </cell>
          <cell r="X48">
            <v>1</v>
          </cell>
          <cell r="Y48">
            <v>3.86</v>
          </cell>
          <cell r="Z48">
            <v>4</v>
          </cell>
          <cell r="AA48">
            <v>15</v>
          </cell>
          <cell r="AB48">
            <v>1</v>
          </cell>
          <cell r="AC48">
            <v>3.64</v>
          </cell>
        </row>
        <row r="49">
          <cell r="F49">
            <v>29308.76</v>
          </cell>
          <cell r="H49">
            <v>32087.040000000001</v>
          </cell>
          <cell r="J49">
            <v>31088.85</v>
          </cell>
          <cell r="L49">
            <v>17158.78</v>
          </cell>
          <cell r="N49">
            <v>21917.73</v>
          </cell>
          <cell r="P49">
            <v>25008.42</v>
          </cell>
          <cell r="R49">
            <v>47659.05</v>
          </cell>
          <cell r="T49">
            <v>44007.5</v>
          </cell>
          <cell r="V49">
            <v>48275.11</v>
          </cell>
          <cell r="X49">
            <v>39097.47</v>
          </cell>
          <cell r="Z49">
            <v>21698.37</v>
          </cell>
          <cell r="AB49">
            <v>21782.48</v>
          </cell>
        </row>
        <row r="50">
          <cell r="F50">
            <v>4000</v>
          </cell>
          <cell r="H50">
            <v>4200</v>
          </cell>
          <cell r="J50">
            <v>12700</v>
          </cell>
          <cell r="L50">
            <v>7880</v>
          </cell>
          <cell r="N50">
            <v>5260</v>
          </cell>
          <cell r="P50">
            <v>5840</v>
          </cell>
          <cell r="R50">
            <v>7160</v>
          </cell>
          <cell r="T50">
            <v>4770</v>
          </cell>
          <cell r="V50">
            <v>5170</v>
          </cell>
          <cell r="X50">
            <v>4990</v>
          </cell>
          <cell r="Z50">
            <v>3460</v>
          </cell>
          <cell r="AB50">
            <v>2050</v>
          </cell>
        </row>
        <row r="51">
          <cell r="F51">
            <v>14850.05</v>
          </cell>
          <cell r="G51">
            <v>54796.684499999996</v>
          </cell>
          <cell r="H51">
            <v>16600.490000000002</v>
          </cell>
          <cell r="I51">
            <v>62251.837500000009</v>
          </cell>
          <cell r="J51">
            <v>18539.77</v>
          </cell>
          <cell r="K51">
            <v>70080.330600000001</v>
          </cell>
          <cell r="L51">
            <v>18527.78</v>
          </cell>
          <cell r="M51">
            <v>71517.23079999999</v>
          </cell>
          <cell r="N51">
            <v>22318.7</v>
          </cell>
          <cell r="O51">
            <v>85926.99500000001</v>
          </cell>
          <cell r="P51">
            <v>17739.009999999998</v>
          </cell>
          <cell r="Q51">
            <v>67053.457799999989</v>
          </cell>
          <cell r="R51">
            <v>18721.57</v>
          </cell>
          <cell r="S51">
            <v>70205.887499999997</v>
          </cell>
          <cell r="T51">
            <v>17695.27</v>
          </cell>
          <cell r="U51">
            <v>67242.025999999998</v>
          </cell>
          <cell r="V51">
            <v>18359.419999999998</v>
          </cell>
          <cell r="W51">
            <v>70316.578599999993</v>
          </cell>
          <cell r="X51">
            <v>17464.61</v>
          </cell>
          <cell r="Y51">
            <v>67413.3946</v>
          </cell>
          <cell r="Z51">
            <v>13650.31</v>
          </cell>
          <cell r="AA51">
            <v>51188.662499999999</v>
          </cell>
          <cell r="AB51">
            <v>11582.31</v>
          </cell>
          <cell r="AC51">
            <v>42159.608399999997</v>
          </cell>
        </row>
        <row r="52">
          <cell r="F52">
            <v>32120.97</v>
          </cell>
          <cell r="G52">
            <v>118526.3793</v>
          </cell>
          <cell r="H52">
            <v>32686.01</v>
          </cell>
          <cell r="I52">
            <v>122572.53749999999</v>
          </cell>
          <cell r="J52">
            <v>37247.730000000003</v>
          </cell>
          <cell r="K52">
            <v>140796.41940000001</v>
          </cell>
          <cell r="L52">
            <v>38051.47</v>
          </cell>
          <cell r="M52">
            <v>146878.67420000001</v>
          </cell>
          <cell r="N52">
            <v>54484.55</v>
          </cell>
          <cell r="O52">
            <v>209765.51750000002</v>
          </cell>
          <cell r="P52">
            <v>48499.41</v>
          </cell>
          <cell r="Q52">
            <v>183327.76980000001</v>
          </cell>
          <cell r="R52">
            <v>47775.44</v>
          </cell>
          <cell r="S52">
            <v>179157.90000000002</v>
          </cell>
          <cell r="T52">
            <v>48881.14</v>
          </cell>
          <cell r="U52">
            <v>185748.33199999999</v>
          </cell>
          <cell r="V52">
            <v>45155.35</v>
          </cell>
          <cell r="W52">
            <v>172944.99049999999</v>
          </cell>
          <cell r="X52">
            <v>40112.81</v>
          </cell>
          <cell r="Y52">
            <v>154835.4466</v>
          </cell>
          <cell r="Z52">
            <v>32773.18</v>
          </cell>
          <cell r="AA52">
            <v>122899.425</v>
          </cell>
          <cell r="AB52">
            <v>24690</v>
          </cell>
          <cell r="AC52">
            <v>89871.6</v>
          </cell>
        </row>
        <row r="53">
          <cell r="F53">
            <v>3</v>
          </cell>
          <cell r="G53">
            <v>11.07</v>
          </cell>
          <cell r="H53">
            <v>4</v>
          </cell>
          <cell r="I53">
            <v>15</v>
          </cell>
          <cell r="J53">
            <v>5</v>
          </cell>
          <cell r="K53">
            <v>18.899999999999999</v>
          </cell>
          <cell r="L53">
            <v>5</v>
          </cell>
          <cell r="M53">
            <v>19.3</v>
          </cell>
          <cell r="N53">
            <v>5</v>
          </cell>
          <cell r="O53">
            <v>19.25</v>
          </cell>
          <cell r="P53">
            <v>5</v>
          </cell>
          <cell r="Q53">
            <v>18.899999999999999</v>
          </cell>
          <cell r="R53">
            <v>4</v>
          </cell>
          <cell r="S53">
            <v>15</v>
          </cell>
          <cell r="T53">
            <v>4</v>
          </cell>
          <cell r="U53">
            <v>15.2</v>
          </cell>
          <cell r="V53">
            <v>3</v>
          </cell>
          <cell r="W53">
            <v>11.49</v>
          </cell>
          <cell r="X53">
            <v>3</v>
          </cell>
          <cell r="Y53">
            <v>11.58</v>
          </cell>
          <cell r="Z53">
            <v>3</v>
          </cell>
          <cell r="AA53">
            <v>11.25</v>
          </cell>
          <cell r="AB53">
            <v>1</v>
          </cell>
          <cell r="AC53">
            <v>3.64</v>
          </cell>
        </row>
        <row r="54">
          <cell r="F54">
            <v>4500</v>
          </cell>
          <cell r="G54">
            <v>16605</v>
          </cell>
          <cell r="H54">
            <v>4800</v>
          </cell>
          <cell r="I54">
            <v>18000</v>
          </cell>
          <cell r="J54">
            <v>6900</v>
          </cell>
          <cell r="K54">
            <v>26082</v>
          </cell>
          <cell r="L54">
            <v>6300</v>
          </cell>
          <cell r="M54">
            <v>24318</v>
          </cell>
          <cell r="N54">
            <v>5100</v>
          </cell>
          <cell r="O54">
            <v>19635</v>
          </cell>
          <cell r="P54">
            <v>5400</v>
          </cell>
          <cell r="Q54">
            <v>20412</v>
          </cell>
          <cell r="R54">
            <v>5700</v>
          </cell>
          <cell r="S54">
            <v>21375</v>
          </cell>
          <cell r="T54">
            <v>4800</v>
          </cell>
          <cell r="U54">
            <v>18240</v>
          </cell>
          <cell r="V54">
            <v>5400</v>
          </cell>
          <cell r="W54">
            <v>20682</v>
          </cell>
          <cell r="X54">
            <v>7800</v>
          </cell>
          <cell r="Y54">
            <v>30108</v>
          </cell>
          <cell r="Z54">
            <v>5100</v>
          </cell>
          <cell r="AA54">
            <v>19125</v>
          </cell>
          <cell r="AB54">
            <v>4500</v>
          </cell>
          <cell r="AC54">
            <v>16380</v>
          </cell>
        </row>
        <row r="55">
          <cell r="F55">
            <v>19320.77</v>
          </cell>
          <cell r="H55">
            <v>14663.65</v>
          </cell>
          <cell r="J55">
            <v>32160.63</v>
          </cell>
          <cell r="L55">
            <v>25851.88</v>
          </cell>
          <cell r="N55">
            <v>25520.69</v>
          </cell>
          <cell r="P55">
            <v>19518.07</v>
          </cell>
          <cell r="R55">
            <v>26611.51</v>
          </cell>
          <cell r="T55">
            <v>27116.28</v>
          </cell>
          <cell r="V55">
            <v>25749.81</v>
          </cell>
          <cell r="X55">
            <v>33314.660000000003</v>
          </cell>
          <cell r="Z55">
            <v>20038.25</v>
          </cell>
          <cell r="AB55">
            <v>12476.65</v>
          </cell>
        </row>
        <row r="56">
          <cell r="F56">
            <v>5225.7700000000004</v>
          </cell>
          <cell r="G56">
            <v>19283.0913</v>
          </cell>
          <cell r="H56">
            <v>11261.35</v>
          </cell>
          <cell r="I56">
            <v>42230.0625</v>
          </cell>
          <cell r="J56">
            <v>6486.05</v>
          </cell>
          <cell r="K56">
            <v>24517.269</v>
          </cell>
          <cell r="L56">
            <v>3526.05</v>
          </cell>
          <cell r="M56">
            <v>13610.553</v>
          </cell>
          <cell r="N56">
            <v>22603.64</v>
          </cell>
          <cell r="O56">
            <v>87024.013999999996</v>
          </cell>
          <cell r="P56">
            <v>63749.34</v>
          </cell>
          <cell r="Q56">
            <v>240972.50519999999</v>
          </cell>
          <cell r="R56">
            <v>21432.83</v>
          </cell>
          <cell r="S56">
            <v>80373.112500000003</v>
          </cell>
          <cell r="T56">
            <v>19529.919999999998</v>
          </cell>
          <cell r="U56">
            <v>74213.695999999996</v>
          </cell>
          <cell r="V56">
            <v>16856.95</v>
          </cell>
          <cell r="W56">
            <v>64562.118500000004</v>
          </cell>
          <cell r="X56">
            <v>10346.93</v>
          </cell>
          <cell r="Y56">
            <v>39939.149799999999</v>
          </cell>
          <cell r="Z56">
            <v>12289.61</v>
          </cell>
          <cell r="AA56">
            <v>46086.037500000006</v>
          </cell>
          <cell r="AB56">
            <v>9500.8799999999992</v>
          </cell>
          <cell r="AC56">
            <v>34583.203199999996</v>
          </cell>
        </row>
        <row r="57">
          <cell r="F57">
            <v>4748.3</v>
          </cell>
          <cell r="G57">
            <v>17521.226999999999</v>
          </cell>
          <cell r="H57">
            <v>10133.82</v>
          </cell>
          <cell r="I57">
            <v>38001.824999999997</v>
          </cell>
          <cell r="J57">
            <v>5910.1</v>
          </cell>
          <cell r="K57">
            <v>22340.178</v>
          </cell>
          <cell r="L57">
            <v>4027.74</v>
          </cell>
          <cell r="M57">
            <v>15547.076399999998</v>
          </cell>
          <cell r="N57">
            <v>15310.95</v>
          </cell>
          <cell r="O57">
            <v>58947.157500000001</v>
          </cell>
          <cell r="P57">
            <v>62040.72</v>
          </cell>
          <cell r="Q57">
            <v>234513.9216</v>
          </cell>
          <cell r="R57">
            <v>19043.38</v>
          </cell>
          <cell r="S57">
            <v>71412.675000000003</v>
          </cell>
          <cell r="T57">
            <v>18070.599999999999</v>
          </cell>
          <cell r="U57">
            <v>68668.279999999984</v>
          </cell>
          <cell r="V57">
            <v>15641.55</v>
          </cell>
          <cell r="W57">
            <v>59907.136500000001</v>
          </cell>
          <cell r="X57">
            <v>9019.73</v>
          </cell>
          <cell r="Y57">
            <v>34816.157799999994</v>
          </cell>
          <cell r="Z57">
            <v>10773.97</v>
          </cell>
          <cell r="AA57">
            <v>40402.387499999997</v>
          </cell>
          <cell r="AB57">
            <v>8671.4699999999993</v>
          </cell>
          <cell r="AC57">
            <v>31564.150799999999</v>
          </cell>
        </row>
        <row r="58">
          <cell r="F58">
            <v>3743.01</v>
          </cell>
          <cell r="G58">
            <v>13811.706900000001</v>
          </cell>
          <cell r="H58">
            <v>3685.01</v>
          </cell>
          <cell r="I58">
            <v>13818.7875</v>
          </cell>
          <cell r="J58">
            <v>4481.67</v>
          </cell>
          <cell r="K58">
            <v>16940.712599999999</v>
          </cell>
          <cell r="L58">
            <v>2888.79</v>
          </cell>
          <cell r="M58">
            <v>11150.7294</v>
          </cell>
          <cell r="N58">
            <v>3322.11</v>
          </cell>
          <cell r="O58">
            <v>12790.123500000002</v>
          </cell>
          <cell r="P58">
            <v>6505.61</v>
          </cell>
          <cell r="Q58">
            <v>24591.205799999996</v>
          </cell>
          <cell r="R58">
            <v>3009.95</v>
          </cell>
          <cell r="S58">
            <v>11287.3125</v>
          </cell>
          <cell r="T58">
            <v>2441.2199999999998</v>
          </cell>
          <cell r="U58">
            <v>9276.6359999999986</v>
          </cell>
          <cell r="V58">
            <v>3742.48</v>
          </cell>
          <cell r="W58">
            <v>14333.698400000001</v>
          </cell>
          <cell r="X58">
            <v>4167.7</v>
          </cell>
          <cell r="Y58">
            <v>16087.321999999998</v>
          </cell>
          <cell r="Z58">
            <v>4430.93</v>
          </cell>
          <cell r="AA58">
            <v>16615.987500000003</v>
          </cell>
          <cell r="AB58">
            <v>6105.14</v>
          </cell>
          <cell r="AC58">
            <v>22222.709600000002</v>
          </cell>
        </row>
        <row r="59">
          <cell r="F59">
            <v>139</v>
          </cell>
          <cell r="G59">
            <v>512.91</v>
          </cell>
          <cell r="H59">
            <v>132</v>
          </cell>
          <cell r="I59">
            <v>495</v>
          </cell>
          <cell r="J59">
            <v>154</v>
          </cell>
          <cell r="K59">
            <v>582.12</v>
          </cell>
          <cell r="L59">
            <v>170</v>
          </cell>
          <cell r="M59">
            <v>656.19999999999993</v>
          </cell>
          <cell r="N59">
            <v>155</v>
          </cell>
          <cell r="O59">
            <v>596.75</v>
          </cell>
          <cell r="P59">
            <v>205</v>
          </cell>
          <cell r="Q59">
            <v>774.9</v>
          </cell>
          <cell r="R59">
            <v>198</v>
          </cell>
          <cell r="S59">
            <v>742.5</v>
          </cell>
          <cell r="T59">
            <v>172</v>
          </cell>
          <cell r="U59">
            <v>653.6</v>
          </cell>
          <cell r="V59">
            <v>165</v>
          </cell>
          <cell r="W59">
            <v>631.95000000000005</v>
          </cell>
          <cell r="X59">
            <v>249</v>
          </cell>
          <cell r="Y59">
            <v>961.14</v>
          </cell>
          <cell r="Z59">
            <v>239</v>
          </cell>
          <cell r="AA59">
            <v>896.25</v>
          </cell>
          <cell r="AB59">
            <v>201</v>
          </cell>
          <cell r="AC59">
            <v>731.64</v>
          </cell>
        </row>
        <row r="62">
          <cell r="F62">
            <v>1206</v>
          </cell>
          <cell r="G62">
            <v>4450.1400000000003</v>
          </cell>
          <cell r="H62">
            <v>1447</v>
          </cell>
          <cell r="I62">
            <v>5426.25</v>
          </cell>
          <cell r="J62">
            <v>1942</v>
          </cell>
          <cell r="K62">
            <v>7340.7599999999993</v>
          </cell>
          <cell r="L62">
            <v>1967</v>
          </cell>
          <cell r="M62">
            <v>7592.62</v>
          </cell>
          <cell r="N62">
            <v>1951</v>
          </cell>
          <cell r="O62">
            <v>7511.35</v>
          </cell>
          <cell r="P62">
            <v>2164</v>
          </cell>
          <cell r="Q62">
            <v>8179.9199999999992</v>
          </cell>
          <cell r="R62">
            <v>2627</v>
          </cell>
          <cell r="S62">
            <v>9851.25</v>
          </cell>
          <cell r="T62">
            <v>150</v>
          </cell>
          <cell r="U62">
            <v>570</v>
          </cell>
          <cell r="V62">
            <v>163</v>
          </cell>
          <cell r="W62">
            <v>624.29</v>
          </cell>
          <cell r="X62">
            <v>178.5</v>
          </cell>
          <cell r="Y62">
            <v>689.01</v>
          </cell>
          <cell r="Z62">
            <v>122.5</v>
          </cell>
          <cell r="AA62">
            <v>459.375</v>
          </cell>
          <cell r="AB62">
            <v>73</v>
          </cell>
          <cell r="AC62">
            <v>265.72000000000003</v>
          </cell>
        </row>
        <row r="64">
          <cell r="F64">
            <v>466</v>
          </cell>
          <cell r="G64">
            <v>1719.54</v>
          </cell>
          <cell r="H64">
            <v>524</v>
          </cell>
          <cell r="I64">
            <v>1965</v>
          </cell>
          <cell r="J64">
            <v>605</v>
          </cell>
          <cell r="K64">
            <v>2286.9</v>
          </cell>
          <cell r="L64">
            <v>485</v>
          </cell>
          <cell r="M64">
            <v>1872.1</v>
          </cell>
          <cell r="N64">
            <v>502</v>
          </cell>
          <cell r="O64">
            <v>1932.7</v>
          </cell>
          <cell r="P64">
            <v>775</v>
          </cell>
          <cell r="Q64">
            <v>2929.5</v>
          </cell>
          <cell r="R64">
            <v>562</v>
          </cell>
          <cell r="S64">
            <v>2107.5</v>
          </cell>
          <cell r="T64">
            <v>475</v>
          </cell>
          <cell r="U64">
            <v>1805</v>
          </cell>
          <cell r="V64">
            <v>453</v>
          </cell>
          <cell r="W64">
            <v>1734.99</v>
          </cell>
          <cell r="X64">
            <v>618</v>
          </cell>
          <cell r="Y64">
            <v>2385.48</v>
          </cell>
          <cell r="Z64">
            <v>519</v>
          </cell>
          <cell r="AA64">
            <v>1946.25</v>
          </cell>
          <cell r="AB64">
            <v>340</v>
          </cell>
          <cell r="AC64">
            <v>1237.6000000000001</v>
          </cell>
        </row>
        <row r="67">
          <cell r="F67">
            <v>4225</v>
          </cell>
          <cell r="G67">
            <v>15590.25</v>
          </cell>
          <cell r="H67">
            <v>5136</v>
          </cell>
          <cell r="I67">
            <v>19260</v>
          </cell>
          <cell r="J67">
            <v>5212</v>
          </cell>
          <cell r="K67">
            <v>19701.36</v>
          </cell>
          <cell r="L67">
            <v>5513</v>
          </cell>
          <cell r="M67">
            <v>21280.18</v>
          </cell>
          <cell r="N67">
            <v>4543</v>
          </cell>
          <cell r="O67">
            <v>17490.55</v>
          </cell>
          <cell r="P67">
            <v>6369</v>
          </cell>
          <cell r="Q67">
            <v>24074.82</v>
          </cell>
          <cell r="R67">
            <v>6029</v>
          </cell>
          <cell r="S67">
            <v>22608.75</v>
          </cell>
          <cell r="T67">
            <v>4813</v>
          </cell>
          <cell r="U67">
            <v>18289.399999999998</v>
          </cell>
          <cell r="V67">
            <v>4546</v>
          </cell>
          <cell r="W67">
            <v>17411.18</v>
          </cell>
          <cell r="X67">
            <v>5724</v>
          </cell>
          <cell r="Y67">
            <v>22094.639999999999</v>
          </cell>
          <cell r="Z67">
            <v>4939</v>
          </cell>
          <cell r="AA67">
            <v>18521.25</v>
          </cell>
          <cell r="AB67">
            <v>5209</v>
          </cell>
          <cell r="AC67">
            <v>18960.760000000002</v>
          </cell>
        </row>
        <row r="68">
          <cell r="F68">
            <v>8847.4500000000007</v>
          </cell>
          <cell r="G68">
            <v>32647.090500000002</v>
          </cell>
          <cell r="H68">
            <v>8641.56</v>
          </cell>
          <cell r="I68">
            <v>32405.85</v>
          </cell>
          <cell r="J68">
            <v>9241.19</v>
          </cell>
          <cell r="K68">
            <v>34931.698199999999</v>
          </cell>
          <cell r="L68">
            <v>8631.25</v>
          </cell>
          <cell r="M68">
            <v>33316.625</v>
          </cell>
          <cell r="N68">
            <v>8909.67</v>
          </cell>
          <cell r="O68">
            <v>34302.229500000001</v>
          </cell>
          <cell r="P68">
            <v>10015.25</v>
          </cell>
          <cell r="Q68">
            <v>37857.644999999997</v>
          </cell>
          <cell r="R68">
            <v>10283.040000000001</v>
          </cell>
          <cell r="S68">
            <v>38561.4</v>
          </cell>
          <cell r="T68">
            <v>9410.9500000000007</v>
          </cell>
          <cell r="U68">
            <v>35761.61</v>
          </cell>
          <cell r="V68">
            <v>9550.65</v>
          </cell>
          <cell r="W68">
            <v>36578.989499999996</v>
          </cell>
          <cell r="X68">
            <v>9095.99</v>
          </cell>
          <cell r="Y68">
            <v>35110.521399999998</v>
          </cell>
          <cell r="Z68">
            <v>7783.83</v>
          </cell>
          <cell r="AA68">
            <v>29189.362499999999</v>
          </cell>
          <cell r="AB68">
            <v>9577.2199999999993</v>
          </cell>
          <cell r="AC68">
            <v>34861.080799999996</v>
          </cell>
        </row>
        <row r="69">
          <cell r="F69">
            <v>24</v>
          </cell>
          <cell r="G69">
            <v>88.56</v>
          </cell>
          <cell r="H69">
            <v>29</v>
          </cell>
          <cell r="I69">
            <v>108.75</v>
          </cell>
          <cell r="J69">
            <v>28</v>
          </cell>
          <cell r="K69">
            <v>105.83999999999999</v>
          </cell>
          <cell r="L69">
            <v>31</v>
          </cell>
          <cell r="M69">
            <v>119.66</v>
          </cell>
          <cell r="N69">
            <v>24</v>
          </cell>
          <cell r="O69">
            <v>92.4</v>
          </cell>
          <cell r="P69">
            <v>36</v>
          </cell>
          <cell r="Q69">
            <v>136.07999999999998</v>
          </cell>
          <cell r="R69">
            <v>33</v>
          </cell>
          <cell r="S69">
            <v>123.75</v>
          </cell>
          <cell r="T69">
            <v>27</v>
          </cell>
          <cell r="U69">
            <v>102.6</v>
          </cell>
          <cell r="V69">
            <v>25</v>
          </cell>
          <cell r="W69">
            <v>95.75</v>
          </cell>
          <cell r="X69">
            <v>32</v>
          </cell>
          <cell r="Y69">
            <v>123.52</v>
          </cell>
          <cell r="Z69">
            <v>22</v>
          </cell>
          <cell r="AA69">
            <v>82.5</v>
          </cell>
          <cell r="AB69">
            <v>20</v>
          </cell>
          <cell r="AC69">
            <v>72.8</v>
          </cell>
        </row>
        <row r="71">
          <cell r="F71">
            <v>800</v>
          </cell>
          <cell r="G71">
            <v>2952</v>
          </cell>
          <cell r="H71">
            <v>960</v>
          </cell>
          <cell r="I71">
            <v>3600</v>
          </cell>
          <cell r="J71">
            <v>1200</v>
          </cell>
          <cell r="K71">
            <v>4536</v>
          </cell>
          <cell r="L71">
            <v>800</v>
          </cell>
          <cell r="M71">
            <v>3088</v>
          </cell>
          <cell r="N71">
            <v>800</v>
          </cell>
          <cell r="O71">
            <v>3080</v>
          </cell>
          <cell r="P71">
            <v>1440</v>
          </cell>
          <cell r="Q71">
            <v>5443.2</v>
          </cell>
          <cell r="R71">
            <v>1360</v>
          </cell>
          <cell r="S71">
            <v>5100</v>
          </cell>
          <cell r="T71">
            <v>560</v>
          </cell>
          <cell r="U71">
            <v>2128</v>
          </cell>
          <cell r="V71">
            <v>960</v>
          </cell>
          <cell r="W71">
            <v>3676.8</v>
          </cell>
          <cell r="X71">
            <v>1760</v>
          </cell>
          <cell r="Y71">
            <v>6793.5999999999995</v>
          </cell>
          <cell r="Z71">
            <v>1600</v>
          </cell>
          <cell r="AA71">
            <v>6000</v>
          </cell>
          <cell r="AB71">
            <v>1600</v>
          </cell>
          <cell r="AC71">
            <v>5824</v>
          </cell>
        </row>
        <row r="72">
          <cell r="F72">
            <v>230</v>
          </cell>
          <cell r="G72">
            <v>848.69999999999993</v>
          </cell>
          <cell r="H72">
            <v>234</v>
          </cell>
          <cell r="I72">
            <v>877.5</v>
          </cell>
          <cell r="J72">
            <v>303</v>
          </cell>
          <cell r="K72">
            <v>1145.3399999999999</v>
          </cell>
          <cell r="L72">
            <v>323</v>
          </cell>
          <cell r="M72">
            <v>1246.78</v>
          </cell>
          <cell r="N72">
            <v>299</v>
          </cell>
          <cell r="O72">
            <v>1151.1500000000001</v>
          </cell>
          <cell r="P72">
            <v>398</v>
          </cell>
          <cell r="Q72">
            <v>1504.4399999999998</v>
          </cell>
          <cell r="R72">
            <v>380</v>
          </cell>
          <cell r="S72">
            <v>1425</v>
          </cell>
          <cell r="T72">
            <v>303</v>
          </cell>
          <cell r="U72">
            <v>1151.3999999999999</v>
          </cell>
          <cell r="V72">
            <v>262</v>
          </cell>
          <cell r="W72">
            <v>1003.46</v>
          </cell>
          <cell r="X72">
            <v>296</v>
          </cell>
          <cell r="Y72">
            <v>1142.56</v>
          </cell>
          <cell r="Z72">
            <v>289</v>
          </cell>
          <cell r="AA72">
            <v>1083.75</v>
          </cell>
          <cell r="AB72">
            <v>244</v>
          </cell>
          <cell r="AC72">
            <v>888.16000000000008</v>
          </cell>
        </row>
        <row r="73">
          <cell r="F73">
            <v>258</v>
          </cell>
          <cell r="G73">
            <v>952.02</v>
          </cell>
          <cell r="H73">
            <v>257</v>
          </cell>
          <cell r="I73">
            <v>963.75</v>
          </cell>
          <cell r="J73">
            <v>301</v>
          </cell>
          <cell r="K73">
            <v>1137.78</v>
          </cell>
          <cell r="L73">
            <v>323</v>
          </cell>
          <cell r="M73">
            <v>1246.78</v>
          </cell>
          <cell r="N73">
            <v>267</v>
          </cell>
          <cell r="O73">
            <v>1027.95</v>
          </cell>
          <cell r="P73">
            <v>313</v>
          </cell>
          <cell r="Q73">
            <v>1183.1399999999999</v>
          </cell>
          <cell r="R73">
            <v>335</v>
          </cell>
          <cell r="S73">
            <v>1256.25</v>
          </cell>
          <cell r="T73">
            <v>270</v>
          </cell>
          <cell r="U73">
            <v>1026</v>
          </cell>
          <cell r="V73">
            <v>237</v>
          </cell>
          <cell r="W73">
            <v>907.71</v>
          </cell>
          <cell r="X73">
            <v>324</v>
          </cell>
          <cell r="Y73">
            <v>1250.6399999999999</v>
          </cell>
          <cell r="Z73">
            <v>281</v>
          </cell>
          <cell r="AA73">
            <v>1053.75</v>
          </cell>
          <cell r="AB73">
            <v>278</v>
          </cell>
          <cell r="AC73">
            <v>1011.9200000000001</v>
          </cell>
        </row>
        <row r="74">
          <cell r="F74">
            <v>6</v>
          </cell>
          <cell r="G74">
            <v>22.14</v>
          </cell>
          <cell r="H74">
            <v>44</v>
          </cell>
          <cell r="I74">
            <v>165</v>
          </cell>
          <cell r="J74">
            <v>174</v>
          </cell>
          <cell r="K74">
            <v>657.71999999999991</v>
          </cell>
          <cell r="L74">
            <v>328</v>
          </cell>
          <cell r="M74">
            <v>1266.08</v>
          </cell>
          <cell r="N74">
            <v>261</v>
          </cell>
          <cell r="O74">
            <v>1004.85</v>
          </cell>
          <cell r="P74">
            <v>685</v>
          </cell>
          <cell r="Q74">
            <v>2589.2999999999997</v>
          </cell>
          <cell r="R74">
            <v>244</v>
          </cell>
          <cell r="S74">
            <v>915</v>
          </cell>
          <cell r="T74">
            <v>268</v>
          </cell>
          <cell r="U74">
            <v>1018.4</v>
          </cell>
          <cell r="V74">
            <v>133</v>
          </cell>
          <cell r="W74">
            <v>509.39</v>
          </cell>
          <cell r="X74">
            <v>7</v>
          </cell>
          <cell r="Y74">
            <v>27.02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</row>
        <row r="75">
          <cell r="F75">
            <v>72</v>
          </cell>
          <cell r="G75">
            <v>265.68</v>
          </cell>
          <cell r="H75">
            <v>87</v>
          </cell>
          <cell r="I75">
            <v>326.25</v>
          </cell>
          <cell r="J75">
            <v>94</v>
          </cell>
          <cell r="K75">
            <v>355.32</v>
          </cell>
          <cell r="L75">
            <v>92</v>
          </cell>
          <cell r="M75">
            <v>355.12</v>
          </cell>
          <cell r="N75">
            <v>98</v>
          </cell>
          <cell r="O75">
            <v>377.3</v>
          </cell>
          <cell r="P75">
            <v>155</v>
          </cell>
          <cell r="Q75">
            <v>585.9</v>
          </cell>
          <cell r="R75">
            <v>109</v>
          </cell>
          <cell r="S75">
            <v>408.75</v>
          </cell>
          <cell r="T75">
            <v>113</v>
          </cell>
          <cell r="U75">
            <v>429.4</v>
          </cell>
          <cell r="V75">
            <v>57</v>
          </cell>
          <cell r="W75">
            <v>218.31</v>
          </cell>
          <cell r="X75">
            <v>184</v>
          </cell>
          <cell r="Y75">
            <v>710.24</v>
          </cell>
          <cell r="Z75">
            <v>145</v>
          </cell>
          <cell r="AA75">
            <v>543.75</v>
          </cell>
          <cell r="AB75">
            <v>163</v>
          </cell>
          <cell r="AC75">
            <v>593.32000000000005</v>
          </cell>
        </row>
        <row r="76">
          <cell r="F76">
            <v>8250</v>
          </cell>
          <cell r="G76">
            <v>30442.5</v>
          </cell>
          <cell r="H76">
            <v>9350</v>
          </cell>
          <cell r="I76">
            <v>35062.5</v>
          </cell>
          <cell r="J76">
            <v>9800</v>
          </cell>
          <cell r="K76">
            <v>37044</v>
          </cell>
          <cell r="L76">
            <v>9600</v>
          </cell>
          <cell r="M76">
            <v>37056</v>
          </cell>
          <cell r="N76">
            <v>8600</v>
          </cell>
          <cell r="O76">
            <v>33110</v>
          </cell>
          <cell r="P76">
            <v>11600</v>
          </cell>
          <cell r="Q76">
            <v>43848</v>
          </cell>
          <cell r="R76">
            <v>12450</v>
          </cell>
          <cell r="S76">
            <v>46687.5</v>
          </cell>
          <cell r="T76">
            <v>11650</v>
          </cell>
          <cell r="U76">
            <v>44270</v>
          </cell>
          <cell r="V76">
            <v>11250</v>
          </cell>
          <cell r="W76">
            <v>43087.5</v>
          </cell>
          <cell r="X76">
            <v>14050</v>
          </cell>
          <cell r="Y76">
            <v>54233</v>
          </cell>
          <cell r="Z76">
            <v>11800</v>
          </cell>
          <cell r="AA76">
            <v>44250</v>
          </cell>
          <cell r="AB76">
            <v>10400</v>
          </cell>
          <cell r="AC76">
            <v>37856</v>
          </cell>
        </row>
        <row r="78">
          <cell r="F78">
            <v>213</v>
          </cell>
          <cell r="G78">
            <v>785.97</v>
          </cell>
          <cell r="H78">
            <v>304</v>
          </cell>
          <cell r="I78">
            <v>1140</v>
          </cell>
          <cell r="J78">
            <v>126</v>
          </cell>
          <cell r="K78">
            <v>476.28</v>
          </cell>
          <cell r="L78">
            <v>135</v>
          </cell>
          <cell r="M78">
            <v>521.1</v>
          </cell>
          <cell r="N78">
            <v>128</v>
          </cell>
          <cell r="O78">
            <v>492.8</v>
          </cell>
          <cell r="P78">
            <v>20</v>
          </cell>
          <cell r="Q78">
            <v>75.599999999999994</v>
          </cell>
          <cell r="R78">
            <v>86</v>
          </cell>
          <cell r="S78">
            <v>322.5</v>
          </cell>
          <cell r="T78">
            <v>71</v>
          </cell>
          <cell r="U78">
            <v>269.8</v>
          </cell>
          <cell r="V78">
            <v>110</v>
          </cell>
          <cell r="W78">
            <v>421.3</v>
          </cell>
          <cell r="X78">
            <v>328</v>
          </cell>
          <cell r="Y78">
            <v>1266.08</v>
          </cell>
          <cell r="Z78">
            <v>182</v>
          </cell>
          <cell r="AA78">
            <v>682.5</v>
          </cell>
          <cell r="AB78">
            <v>401</v>
          </cell>
          <cell r="AC78">
            <v>1459.64</v>
          </cell>
        </row>
        <row r="79">
          <cell r="F79">
            <v>3</v>
          </cell>
          <cell r="G79">
            <v>11.07</v>
          </cell>
          <cell r="H79">
            <v>2</v>
          </cell>
          <cell r="I79">
            <v>7.5</v>
          </cell>
          <cell r="J79">
            <v>3</v>
          </cell>
          <cell r="K79">
            <v>11.34</v>
          </cell>
          <cell r="L79">
            <v>2</v>
          </cell>
          <cell r="M79">
            <v>7.72</v>
          </cell>
          <cell r="N79">
            <v>0</v>
          </cell>
          <cell r="O79">
            <v>0</v>
          </cell>
          <cell r="P79">
            <v>1</v>
          </cell>
          <cell r="Q79">
            <v>3.78</v>
          </cell>
          <cell r="R79">
            <v>0</v>
          </cell>
          <cell r="S79">
            <v>0</v>
          </cell>
          <cell r="T79">
            <v>1</v>
          </cell>
          <cell r="U79">
            <v>3.8</v>
          </cell>
          <cell r="V79">
            <v>4</v>
          </cell>
          <cell r="W79">
            <v>15.32</v>
          </cell>
          <cell r="X79">
            <v>14</v>
          </cell>
          <cell r="Y79">
            <v>54.04</v>
          </cell>
          <cell r="Z79">
            <v>13</v>
          </cell>
          <cell r="AA79">
            <v>48.75</v>
          </cell>
          <cell r="AB79">
            <v>13</v>
          </cell>
          <cell r="AC79">
            <v>47.32</v>
          </cell>
        </row>
        <row r="80">
          <cell r="F80">
            <v>35</v>
          </cell>
          <cell r="G80">
            <v>129.15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</v>
          </cell>
          <cell r="M80">
            <v>3.86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</row>
        <row r="83">
          <cell r="F83">
            <v>1840</v>
          </cell>
          <cell r="G83">
            <v>6789.5999999999995</v>
          </cell>
          <cell r="H83">
            <v>2400</v>
          </cell>
          <cell r="I83">
            <v>9000</v>
          </cell>
          <cell r="J83">
            <v>2960</v>
          </cell>
          <cell r="K83">
            <v>11188.8</v>
          </cell>
          <cell r="L83">
            <v>3120</v>
          </cell>
          <cell r="M83">
            <v>12043.199999999999</v>
          </cell>
          <cell r="N83">
            <v>3280</v>
          </cell>
          <cell r="O83">
            <v>12628</v>
          </cell>
          <cell r="P83">
            <v>3440</v>
          </cell>
          <cell r="Q83">
            <v>13003.199999999999</v>
          </cell>
          <cell r="R83">
            <v>3520</v>
          </cell>
          <cell r="S83">
            <v>13200</v>
          </cell>
          <cell r="T83">
            <v>3120</v>
          </cell>
          <cell r="U83">
            <v>11856</v>
          </cell>
          <cell r="V83">
            <v>4160</v>
          </cell>
          <cell r="W83">
            <v>15932.800000000001</v>
          </cell>
          <cell r="X83">
            <v>2880</v>
          </cell>
          <cell r="Y83">
            <v>11116.8</v>
          </cell>
          <cell r="Z83">
            <v>3520</v>
          </cell>
          <cell r="AA83">
            <v>13200</v>
          </cell>
          <cell r="AB83">
            <v>2960</v>
          </cell>
          <cell r="AC83">
            <v>10774.4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1807.5</v>
          </cell>
          <cell r="K84">
            <v>6832.3499999999995</v>
          </cell>
          <cell r="L84">
            <v>157.29999999999998</v>
          </cell>
          <cell r="M84">
            <v>607.17799999999988</v>
          </cell>
          <cell r="N84">
            <v>1143.4999999999998</v>
          </cell>
          <cell r="O84">
            <v>4402.4749999999995</v>
          </cell>
          <cell r="P84">
            <v>4376.3</v>
          </cell>
          <cell r="Q84">
            <v>16542.414000000001</v>
          </cell>
          <cell r="R84">
            <v>8755.3999999999978</v>
          </cell>
          <cell r="S84">
            <v>32832.749999999993</v>
          </cell>
          <cell r="T84">
            <v>7297.0000000000009</v>
          </cell>
          <cell r="U84">
            <v>27728.600000000002</v>
          </cell>
          <cell r="V84">
            <v>6916</v>
          </cell>
          <cell r="W84">
            <v>26488.28</v>
          </cell>
          <cell r="X84">
            <v>7056.0000000000009</v>
          </cell>
          <cell r="Y84">
            <v>27236.160000000003</v>
          </cell>
          <cell r="Z84">
            <v>7408.0000000000009</v>
          </cell>
          <cell r="AA84">
            <v>27780.000000000004</v>
          </cell>
          <cell r="AB84">
            <v>5442</v>
          </cell>
          <cell r="AC84">
            <v>19808.88</v>
          </cell>
        </row>
        <row r="85">
          <cell r="F85">
            <v>10946.12</v>
          </cell>
          <cell r="G85">
            <v>40391.182800000002</v>
          </cell>
          <cell r="H85">
            <v>12537.81</v>
          </cell>
          <cell r="I85">
            <v>47016.787499999999</v>
          </cell>
          <cell r="J85">
            <v>19608.88</v>
          </cell>
          <cell r="K85">
            <v>74121.566399999996</v>
          </cell>
          <cell r="L85">
            <v>19407.509999999998</v>
          </cell>
          <cell r="M85">
            <v>74912.988599999997</v>
          </cell>
          <cell r="N85">
            <v>27917.27</v>
          </cell>
          <cell r="O85">
            <v>107481.48950000001</v>
          </cell>
          <cell r="P85">
            <v>26710.78</v>
          </cell>
          <cell r="Q85">
            <v>100966.7484</v>
          </cell>
          <cell r="R85">
            <v>20983.98</v>
          </cell>
          <cell r="S85">
            <v>78689.925000000003</v>
          </cell>
          <cell r="T85">
            <v>20542.78</v>
          </cell>
          <cell r="U85">
            <v>78062.563999999998</v>
          </cell>
          <cell r="V85">
            <v>21572.75</v>
          </cell>
          <cell r="W85">
            <v>82623.632500000007</v>
          </cell>
          <cell r="X85">
            <v>21968.23</v>
          </cell>
          <cell r="Y85">
            <v>84797.367799999993</v>
          </cell>
          <cell r="Z85">
            <v>15651.46</v>
          </cell>
          <cell r="AA85">
            <v>58692.974999999999</v>
          </cell>
          <cell r="AB85">
            <v>9985.35</v>
          </cell>
          <cell r="AC85">
            <v>36346.673999999999</v>
          </cell>
        </row>
        <row r="86">
          <cell r="F86">
            <v>686</v>
          </cell>
          <cell r="G86">
            <v>2531.34</v>
          </cell>
          <cell r="H86">
            <v>765</v>
          </cell>
          <cell r="I86">
            <v>2868.75</v>
          </cell>
          <cell r="J86">
            <v>1409</v>
          </cell>
          <cell r="K86">
            <v>5326.0199999999995</v>
          </cell>
          <cell r="L86">
            <v>1447</v>
          </cell>
          <cell r="M86">
            <v>5585.42</v>
          </cell>
          <cell r="N86">
            <v>1003</v>
          </cell>
          <cell r="O86">
            <v>3861.55</v>
          </cell>
          <cell r="P86">
            <v>1103</v>
          </cell>
          <cell r="Q86">
            <v>4169.34</v>
          </cell>
          <cell r="R86">
            <v>882</v>
          </cell>
          <cell r="S86">
            <v>3307.5</v>
          </cell>
          <cell r="T86">
            <v>551</v>
          </cell>
          <cell r="U86">
            <v>2093.7999999999997</v>
          </cell>
          <cell r="V86">
            <v>629</v>
          </cell>
          <cell r="W86">
            <v>2409.0700000000002</v>
          </cell>
          <cell r="X86">
            <v>1179</v>
          </cell>
          <cell r="Y86">
            <v>4550.9399999999996</v>
          </cell>
          <cell r="Z86">
            <v>897</v>
          </cell>
          <cell r="AA86">
            <v>3363.75</v>
          </cell>
          <cell r="AB86">
            <v>553</v>
          </cell>
          <cell r="AC86">
            <v>2012.92</v>
          </cell>
        </row>
        <row r="87">
          <cell r="F87">
            <v>4800</v>
          </cell>
          <cell r="H87">
            <v>6000</v>
          </cell>
          <cell r="J87">
            <v>7150</v>
          </cell>
          <cell r="L87">
            <v>7550</v>
          </cell>
          <cell r="N87">
            <v>7150</v>
          </cell>
          <cell r="P87">
            <v>8650</v>
          </cell>
          <cell r="R87">
            <v>9400</v>
          </cell>
          <cell r="T87">
            <v>7700</v>
          </cell>
          <cell r="V87">
            <v>8050</v>
          </cell>
          <cell r="X87">
            <v>9150</v>
          </cell>
          <cell r="Z87">
            <v>10550</v>
          </cell>
          <cell r="AB87">
            <v>3200</v>
          </cell>
        </row>
        <row r="88">
          <cell r="F88">
            <v>11360.000000000015</v>
          </cell>
          <cell r="G88">
            <v>41918.400000000052</v>
          </cell>
          <cell r="H88">
            <v>13340.000000000033</v>
          </cell>
          <cell r="I88">
            <v>50025.000000000124</v>
          </cell>
          <cell r="J88">
            <v>11439.999999999942</v>
          </cell>
          <cell r="K88">
            <v>43243.199999999779</v>
          </cell>
          <cell r="L88">
            <v>7810.0000000000591</v>
          </cell>
          <cell r="M88">
            <v>30146.600000000228</v>
          </cell>
          <cell r="N88">
            <v>8539.9999999999636</v>
          </cell>
          <cell r="O88">
            <v>32878.999999999862</v>
          </cell>
          <cell r="P88">
            <v>10420.000000000073</v>
          </cell>
          <cell r="Q88">
            <v>39387.600000000275</v>
          </cell>
          <cell r="R88">
            <v>27849.999999999909</v>
          </cell>
          <cell r="S88">
            <v>104437.49999999967</v>
          </cell>
          <cell r="T88">
            <v>20910.00000000008</v>
          </cell>
          <cell r="U88">
            <v>79458.000000000306</v>
          </cell>
          <cell r="V88">
            <v>24349.999999999909</v>
          </cell>
          <cell r="W88">
            <v>93260.499999999651</v>
          </cell>
          <cell r="X88">
            <v>20940.000000000055</v>
          </cell>
          <cell r="Y88">
            <v>80828.400000000212</v>
          </cell>
          <cell r="Z88">
            <v>14049.999999999955</v>
          </cell>
          <cell r="AA88">
            <v>52687.499999999833</v>
          </cell>
          <cell r="AB88">
            <v>10300.000000000069</v>
          </cell>
          <cell r="AC88">
            <v>37492.000000000255</v>
          </cell>
        </row>
        <row r="89">
          <cell r="F89">
            <v>3181</v>
          </cell>
          <cell r="G89">
            <v>11737.89</v>
          </cell>
          <cell r="H89">
            <v>1931</v>
          </cell>
          <cell r="I89">
            <v>7241.25</v>
          </cell>
          <cell r="J89">
            <v>1477</v>
          </cell>
          <cell r="K89">
            <v>5583.0599999999995</v>
          </cell>
          <cell r="L89">
            <v>2275</v>
          </cell>
          <cell r="M89">
            <v>8781.5</v>
          </cell>
          <cell r="N89">
            <v>1470</v>
          </cell>
          <cell r="O89">
            <v>5659.5</v>
          </cell>
          <cell r="P89">
            <v>1468</v>
          </cell>
          <cell r="Q89">
            <v>5549.04</v>
          </cell>
          <cell r="R89">
            <v>673</v>
          </cell>
          <cell r="S89">
            <v>2523.75</v>
          </cell>
          <cell r="T89">
            <v>616</v>
          </cell>
          <cell r="U89">
            <v>2340.7999999999997</v>
          </cell>
          <cell r="V89">
            <v>3</v>
          </cell>
          <cell r="W89">
            <v>11.49</v>
          </cell>
          <cell r="X89">
            <v>1415</v>
          </cell>
          <cell r="Y89">
            <v>5461.9</v>
          </cell>
          <cell r="Z89">
            <v>3040</v>
          </cell>
          <cell r="AA89">
            <v>11400</v>
          </cell>
          <cell r="AB89">
            <v>1486</v>
          </cell>
          <cell r="AC89">
            <v>5409.04</v>
          </cell>
        </row>
        <row r="91">
          <cell r="F91">
            <v>480</v>
          </cell>
          <cell r="G91">
            <v>1771.2</v>
          </cell>
          <cell r="H91">
            <v>880</v>
          </cell>
          <cell r="I91">
            <v>3300</v>
          </cell>
          <cell r="J91">
            <v>2000</v>
          </cell>
          <cell r="K91">
            <v>7560</v>
          </cell>
          <cell r="L91">
            <v>2640</v>
          </cell>
          <cell r="M91">
            <v>10190.4</v>
          </cell>
          <cell r="N91">
            <v>2160</v>
          </cell>
          <cell r="O91">
            <v>8316</v>
          </cell>
          <cell r="P91">
            <v>2640</v>
          </cell>
          <cell r="Q91">
            <v>9979.1999999999989</v>
          </cell>
          <cell r="R91">
            <v>2240</v>
          </cell>
          <cell r="S91">
            <v>8400</v>
          </cell>
          <cell r="T91">
            <v>1920</v>
          </cell>
          <cell r="U91">
            <v>7296</v>
          </cell>
          <cell r="V91">
            <v>1920</v>
          </cell>
          <cell r="W91">
            <v>7353.6</v>
          </cell>
          <cell r="X91">
            <v>2480</v>
          </cell>
          <cell r="Y91">
            <v>9572.7999999999993</v>
          </cell>
          <cell r="Z91">
            <v>1600</v>
          </cell>
          <cell r="AA91">
            <v>6000</v>
          </cell>
          <cell r="AB91">
            <v>480</v>
          </cell>
          <cell r="AC91">
            <v>1747.2</v>
          </cell>
        </row>
        <row r="92">
          <cell r="F92">
            <v>2320</v>
          </cell>
          <cell r="H92">
            <v>2880</v>
          </cell>
          <cell r="J92">
            <v>4320</v>
          </cell>
          <cell r="L92">
            <v>5600</v>
          </cell>
          <cell r="P92">
            <v>5520</v>
          </cell>
          <cell r="R92">
            <v>4880</v>
          </cell>
          <cell r="T92">
            <v>3920</v>
          </cell>
          <cell r="V92">
            <v>4240</v>
          </cell>
          <cell r="X92">
            <v>5200</v>
          </cell>
          <cell r="Z92">
            <v>4240</v>
          </cell>
          <cell r="AB92">
            <v>2880</v>
          </cell>
        </row>
        <row r="93">
          <cell r="F93">
            <v>1320</v>
          </cell>
          <cell r="G93">
            <v>4870.8</v>
          </cell>
          <cell r="H93">
            <v>1860</v>
          </cell>
          <cell r="I93">
            <v>6975</v>
          </cell>
          <cell r="J93">
            <v>2400</v>
          </cell>
          <cell r="K93">
            <v>9072</v>
          </cell>
          <cell r="L93">
            <v>2520</v>
          </cell>
          <cell r="M93">
            <v>9727.1999999999989</v>
          </cell>
          <cell r="N93">
            <v>2880</v>
          </cell>
          <cell r="O93">
            <v>11088</v>
          </cell>
          <cell r="P93">
            <v>3000</v>
          </cell>
          <cell r="Q93">
            <v>11340</v>
          </cell>
          <cell r="R93">
            <v>3300</v>
          </cell>
          <cell r="S93">
            <v>12375</v>
          </cell>
          <cell r="T93">
            <v>2400</v>
          </cell>
          <cell r="U93">
            <v>9120</v>
          </cell>
          <cell r="V93">
            <v>2580</v>
          </cell>
          <cell r="W93">
            <v>9881.4</v>
          </cell>
          <cell r="X93">
            <v>3000</v>
          </cell>
          <cell r="Y93">
            <v>11580</v>
          </cell>
          <cell r="Z93">
            <v>2100</v>
          </cell>
          <cell r="AA93">
            <v>7875</v>
          </cell>
          <cell r="AB93">
            <v>1620</v>
          </cell>
          <cell r="AC93">
            <v>5896.8</v>
          </cell>
        </row>
        <row r="94">
          <cell r="F94">
            <v>6154.54</v>
          </cell>
          <cell r="H94">
            <v>6473.58</v>
          </cell>
          <cell r="J94">
            <v>8277.89</v>
          </cell>
          <cell r="L94">
            <v>8514.8700000000008</v>
          </cell>
          <cell r="N94">
            <v>10464.57</v>
          </cell>
          <cell r="P94">
            <v>9923.81</v>
          </cell>
          <cell r="R94">
            <v>9741.91</v>
          </cell>
          <cell r="T94">
            <v>9096.7199999999993</v>
          </cell>
          <cell r="V94">
            <v>8934.5300000000007</v>
          </cell>
          <cell r="X94">
            <v>8619.31</v>
          </cell>
          <cell r="Z94">
            <v>6669.18</v>
          </cell>
          <cell r="AB94">
            <v>5179.0600000000004</v>
          </cell>
        </row>
        <row r="96">
          <cell r="F96">
            <v>2400</v>
          </cell>
          <cell r="G96">
            <v>8856</v>
          </cell>
          <cell r="H96">
            <v>2100</v>
          </cell>
          <cell r="I96">
            <v>7875</v>
          </cell>
          <cell r="J96">
            <v>3300</v>
          </cell>
          <cell r="K96">
            <v>12474</v>
          </cell>
          <cell r="L96">
            <v>2760</v>
          </cell>
          <cell r="M96">
            <v>10653.6</v>
          </cell>
          <cell r="N96">
            <v>780</v>
          </cell>
          <cell r="O96">
            <v>3003</v>
          </cell>
          <cell r="P96">
            <v>900</v>
          </cell>
          <cell r="Q96">
            <v>3402</v>
          </cell>
          <cell r="R96">
            <v>1380</v>
          </cell>
          <cell r="S96">
            <v>5175</v>
          </cell>
          <cell r="T96">
            <v>900</v>
          </cell>
          <cell r="U96">
            <v>3420</v>
          </cell>
          <cell r="V96">
            <v>1200</v>
          </cell>
          <cell r="W96">
            <v>4596</v>
          </cell>
          <cell r="X96">
            <v>1320</v>
          </cell>
          <cell r="Y96">
            <v>5095.2</v>
          </cell>
          <cell r="Z96">
            <v>780</v>
          </cell>
          <cell r="AA96">
            <v>2925</v>
          </cell>
          <cell r="AB96">
            <v>420</v>
          </cell>
          <cell r="AC96">
            <v>1528.8</v>
          </cell>
        </row>
        <row r="100">
          <cell r="F100">
            <v>240</v>
          </cell>
          <cell r="G100">
            <v>885.6</v>
          </cell>
          <cell r="H100">
            <v>180</v>
          </cell>
          <cell r="I100">
            <v>675</v>
          </cell>
          <cell r="J100">
            <v>180</v>
          </cell>
          <cell r="K100">
            <v>680.4</v>
          </cell>
          <cell r="L100">
            <v>300</v>
          </cell>
          <cell r="M100">
            <v>1158</v>
          </cell>
          <cell r="N100">
            <v>360</v>
          </cell>
          <cell r="O100">
            <v>1386</v>
          </cell>
          <cell r="P100">
            <v>120</v>
          </cell>
          <cell r="Q100">
            <v>453.59999999999997</v>
          </cell>
          <cell r="R100">
            <v>240</v>
          </cell>
          <cell r="S100">
            <v>900</v>
          </cell>
          <cell r="T100">
            <v>180</v>
          </cell>
          <cell r="U100">
            <v>684</v>
          </cell>
          <cell r="V100">
            <v>900</v>
          </cell>
          <cell r="W100">
            <v>3447</v>
          </cell>
          <cell r="X100">
            <v>660</v>
          </cell>
          <cell r="Y100">
            <v>2547.6</v>
          </cell>
          <cell r="Z100">
            <v>300</v>
          </cell>
          <cell r="AA100">
            <v>1125</v>
          </cell>
          <cell r="AB100">
            <v>180</v>
          </cell>
          <cell r="AC100">
            <v>655.20000000000005</v>
          </cell>
        </row>
        <row r="101">
          <cell r="F101">
            <v>16661.88</v>
          </cell>
          <cell r="H101">
            <v>18586.310000000001</v>
          </cell>
          <cell r="J101">
            <v>0</v>
          </cell>
          <cell r="L101">
            <v>13316.73</v>
          </cell>
          <cell r="N101">
            <v>22810.91</v>
          </cell>
          <cell r="P101">
            <v>18901.97</v>
          </cell>
          <cell r="R101">
            <v>26824.62</v>
          </cell>
          <cell r="T101">
            <v>23509.03</v>
          </cell>
          <cell r="V101">
            <v>25400.95</v>
          </cell>
          <cell r="X101">
            <v>25090.75</v>
          </cell>
          <cell r="Z101">
            <v>18134.7</v>
          </cell>
          <cell r="AB101">
            <v>16423.82</v>
          </cell>
        </row>
        <row r="102">
          <cell r="F102">
            <v>460</v>
          </cell>
          <cell r="G102">
            <v>1697.3999999999999</v>
          </cell>
          <cell r="H102">
            <v>574</v>
          </cell>
          <cell r="I102">
            <v>2152.5</v>
          </cell>
          <cell r="J102">
            <v>777</v>
          </cell>
          <cell r="K102">
            <v>2937.06</v>
          </cell>
          <cell r="L102">
            <v>878</v>
          </cell>
          <cell r="M102">
            <v>3389.08</v>
          </cell>
          <cell r="N102">
            <v>606</v>
          </cell>
          <cell r="O102">
            <v>2333.1</v>
          </cell>
          <cell r="P102">
            <v>857</v>
          </cell>
          <cell r="Q102">
            <v>3239.46</v>
          </cell>
          <cell r="R102">
            <v>963</v>
          </cell>
          <cell r="S102">
            <v>3611.25</v>
          </cell>
          <cell r="T102">
            <v>668</v>
          </cell>
          <cell r="U102">
            <v>2538.4</v>
          </cell>
          <cell r="V102">
            <v>698</v>
          </cell>
          <cell r="W102">
            <v>2673.34</v>
          </cell>
          <cell r="X102">
            <v>845</v>
          </cell>
          <cell r="Y102">
            <v>3261.7</v>
          </cell>
          <cell r="Z102">
            <v>838</v>
          </cell>
          <cell r="AA102">
            <v>3142.5</v>
          </cell>
          <cell r="AB102">
            <v>578</v>
          </cell>
          <cell r="AC102">
            <v>2103.92</v>
          </cell>
        </row>
        <row r="104">
          <cell r="F104">
            <v>1646</v>
          </cell>
          <cell r="G104">
            <v>6073.74</v>
          </cell>
          <cell r="H104">
            <v>2054</v>
          </cell>
          <cell r="I104">
            <v>7702.5</v>
          </cell>
          <cell r="J104">
            <v>2561</v>
          </cell>
          <cell r="K104">
            <v>9680.58</v>
          </cell>
          <cell r="L104">
            <v>3233</v>
          </cell>
          <cell r="M104">
            <v>12479.38</v>
          </cell>
          <cell r="N104">
            <v>2737</v>
          </cell>
          <cell r="O104">
            <v>10537.45</v>
          </cell>
          <cell r="P104">
            <v>2798</v>
          </cell>
          <cell r="Q104">
            <v>10576.439999999999</v>
          </cell>
          <cell r="R104">
            <v>3443</v>
          </cell>
          <cell r="S104">
            <v>12911.25</v>
          </cell>
          <cell r="T104">
            <v>2728</v>
          </cell>
          <cell r="U104">
            <v>10366.4</v>
          </cell>
          <cell r="V104">
            <v>2628</v>
          </cell>
          <cell r="W104">
            <v>10065.24</v>
          </cell>
          <cell r="X104">
            <v>3589</v>
          </cell>
          <cell r="Y104">
            <v>13853.539999999999</v>
          </cell>
          <cell r="Z104">
            <v>2680</v>
          </cell>
          <cell r="AA104">
            <v>10050</v>
          </cell>
          <cell r="AB104">
            <v>2096</v>
          </cell>
          <cell r="AC104">
            <v>7629.4400000000005</v>
          </cell>
        </row>
        <row r="107">
          <cell r="F107">
            <v>0</v>
          </cell>
          <cell r="G107">
            <v>0</v>
          </cell>
          <cell r="H107">
            <v>10</v>
          </cell>
          <cell r="I107">
            <v>37.5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2</v>
          </cell>
          <cell r="S107">
            <v>7.5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5</v>
          </cell>
          <cell r="AA107">
            <v>18.75</v>
          </cell>
          <cell r="AB107">
            <v>18</v>
          </cell>
          <cell r="AC107">
            <v>65.52</v>
          </cell>
        </row>
        <row r="108">
          <cell r="F108">
            <v>205</v>
          </cell>
          <cell r="G108">
            <v>756.45</v>
          </cell>
          <cell r="H108">
            <v>210</v>
          </cell>
          <cell r="I108">
            <v>787.5</v>
          </cell>
          <cell r="J108">
            <v>249</v>
          </cell>
          <cell r="K108">
            <v>941.21999999999991</v>
          </cell>
          <cell r="L108">
            <v>263</v>
          </cell>
          <cell r="M108">
            <v>1015.18</v>
          </cell>
          <cell r="N108">
            <v>231</v>
          </cell>
          <cell r="O108">
            <v>889.35</v>
          </cell>
          <cell r="P108">
            <v>283</v>
          </cell>
          <cell r="Q108">
            <v>1069.74</v>
          </cell>
          <cell r="R108">
            <v>294</v>
          </cell>
          <cell r="S108">
            <v>1102.5</v>
          </cell>
          <cell r="T108">
            <v>232</v>
          </cell>
          <cell r="U108">
            <v>881.59999999999991</v>
          </cell>
          <cell r="V108">
            <v>169</v>
          </cell>
          <cell r="W108">
            <v>647.27</v>
          </cell>
          <cell r="X108">
            <v>205</v>
          </cell>
          <cell r="Y108">
            <v>791.3</v>
          </cell>
          <cell r="Z108">
            <v>184</v>
          </cell>
          <cell r="AA108">
            <v>690</v>
          </cell>
          <cell r="AB108">
            <v>171</v>
          </cell>
          <cell r="AC108">
            <v>622.44000000000005</v>
          </cell>
        </row>
        <row r="109">
          <cell r="F109">
            <v>42</v>
          </cell>
          <cell r="G109">
            <v>154.97999999999999</v>
          </cell>
          <cell r="H109">
            <v>42</v>
          </cell>
          <cell r="I109">
            <v>157.5</v>
          </cell>
          <cell r="J109">
            <v>53</v>
          </cell>
          <cell r="K109">
            <v>200.34</v>
          </cell>
          <cell r="L109">
            <v>34</v>
          </cell>
          <cell r="M109">
            <v>131.24</v>
          </cell>
          <cell r="N109">
            <v>23</v>
          </cell>
          <cell r="O109">
            <v>88.55</v>
          </cell>
          <cell r="P109">
            <v>51</v>
          </cell>
          <cell r="Q109">
            <v>192.78</v>
          </cell>
          <cell r="R109">
            <v>28</v>
          </cell>
          <cell r="S109">
            <v>105</v>
          </cell>
          <cell r="T109">
            <v>27</v>
          </cell>
          <cell r="U109">
            <v>102.6</v>
          </cell>
          <cell r="V109">
            <v>49</v>
          </cell>
          <cell r="W109">
            <v>187.67000000000002</v>
          </cell>
          <cell r="X109">
            <v>98</v>
          </cell>
          <cell r="Y109">
            <v>378.28</v>
          </cell>
          <cell r="Z109">
            <v>40</v>
          </cell>
          <cell r="AA109">
            <v>150</v>
          </cell>
          <cell r="AB109">
            <v>58</v>
          </cell>
          <cell r="AC109">
            <v>211.12</v>
          </cell>
        </row>
        <row r="110">
          <cell r="F110">
            <v>12</v>
          </cell>
          <cell r="G110">
            <v>44.28</v>
          </cell>
          <cell r="H110">
            <v>14</v>
          </cell>
          <cell r="I110">
            <v>52.5</v>
          </cell>
          <cell r="J110">
            <v>17</v>
          </cell>
          <cell r="K110">
            <v>64.259999999999991</v>
          </cell>
          <cell r="L110">
            <v>11</v>
          </cell>
          <cell r="M110">
            <v>42.46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</v>
          </cell>
          <cell r="M111">
            <v>3.86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5">
          <cell r="F115">
            <v>1040</v>
          </cell>
          <cell r="G115">
            <v>3837.6</v>
          </cell>
          <cell r="H115">
            <v>1280</v>
          </cell>
          <cell r="I115">
            <v>4800</v>
          </cell>
          <cell r="J115">
            <v>2000</v>
          </cell>
          <cell r="K115">
            <v>7560</v>
          </cell>
          <cell r="L115">
            <v>2400</v>
          </cell>
          <cell r="M115">
            <v>9264</v>
          </cell>
          <cell r="N115">
            <v>1440</v>
          </cell>
          <cell r="O115">
            <v>5544</v>
          </cell>
          <cell r="P115">
            <v>1440</v>
          </cell>
          <cell r="Q115">
            <v>5443.2</v>
          </cell>
          <cell r="R115">
            <v>1440</v>
          </cell>
          <cell r="S115">
            <v>5400</v>
          </cell>
          <cell r="T115">
            <v>1120</v>
          </cell>
          <cell r="U115">
            <v>4256</v>
          </cell>
          <cell r="V115">
            <v>1120</v>
          </cell>
          <cell r="W115">
            <v>4289.6000000000004</v>
          </cell>
          <cell r="X115">
            <v>1280</v>
          </cell>
          <cell r="Y115">
            <v>4940.8</v>
          </cell>
          <cell r="Z115">
            <v>1040</v>
          </cell>
          <cell r="AA115">
            <v>3900</v>
          </cell>
          <cell r="AB115">
            <v>880</v>
          </cell>
          <cell r="AC115">
            <v>3203.2000000000003</v>
          </cell>
        </row>
        <row r="116">
          <cell r="F116">
            <v>720</v>
          </cell>
          <cell r="G116">
            <v>2656.8</v>
          </cell>
          <cell r="H116">
            <v>1020</v>
          </cell>
          <cell r="I116">
            <v>3825</v>
          </cell>
          <cell r="J116">
            <v>1480</v>
          </cell>
          <cell r="K116">
            <v>5594.4</v>
          </cell>
          <cell r="L116">
            <v>1720</v>
          </cell>
          <cell r="M116">
            <v>6639.2</v>
          </cell>
          <cell r="N116">
            <v>1660</v>
          </cell>
          <cell r="O116">
            <v>6391</v>
          </cell>
          <cell r="P116">
            <v>1760</v>
          </cell>
          <cell r="Q116">
            <v>6652.7999999999993</v>
          </cell>
          <cell r="R116">
            <v>1780</v>
          </cell>
          <cell r="S116">
            <v>6675</v>
          </cell>
          <cell r="T116">
            <v>1420</v>
          </cell>
          <cell r="U116">
            <v>5396</v>
          </cell>
          <cell r="V116">
            <v>1480</v>
          </cell>
          <cell r="W116">
            <v>5668.4000000000005</v>
          </cell>
          <cell r="X116">
            <v>1860</v>
          </cell>
          <cell r="Y116">
            <v>7179.5999999999995</v>
          </cell>
          <cell r="Z116">
            <v>1320</v>
          </cell>
          <cell r="AA116">
            <v>4950</v>
          </cell>
          <cell r="AB116">
            <v>840</v>
          </cell>
          <cell r="AC116">
            <v>3057.6</v>
          </cell>
        </row>
        <row r="117">
          <cell r="F117">
            <v>23</v>
          </cell>
          <cell r="G117">
            <v>84.87</v>
          </cell>
          <cell r="H117">
            <v>26</v>
          </cell>
          <cell r="I117">
            <v>97.5</v>
          </cell>
          <cell r="J117">
            <v>34</v>
          </cell>
          <cell r="K117">
            <v>128.51999999999998</v>
          </cell>
          <cell r="L117">
            <v>33</v>
          </cell>
          <cell r="M117">
            <v>127.38</v>
          </cell>
          <cell r="N117">
            <v>35</v>
          </cell>
          <cell r="O117">
            <v>134.75</v>
          </cell>
          <cell r="P117">
            <v>35</v>
          </cell>
          <cell r="Q117">
            <v>132.29999999999998</v>
          </cell>
          <cell r="R117">
            <v>35</v>
          </cell>
          <cell r="S117">
            <v>131.25</v>
          </cell>
          <cell r="T117">
            <v>29</v>
          </cell>
          <cell r="U117">
            <v>110.19999999999999</v>
          </cell>
          <cell r="V117">
            <v>30</v>
          </cell>
          <cell r="W117">
            <v>114.9</v>
          </cell>
          <cell r="X117">
            <v>37</v>
          </cell>
          <cell r="Y117">
            <v>142.82</v>
          </cell>
          <cell r="Z117">
            <v>20</v>
          </cell>
          <cell r="AA117">
            <v>75</v>
          </cell>
          <cell r="AB117">
            <v>23</v>
          </cell>
          <cell r="AC117">
            <v>83.72</v>
          </cell>
        </row>
        <row r="118">
          <cell r="F118">
            <v>4</v>
          </cell>
          <cell r="G118">
            <v>14.76</v>
          </cell>
          <cell r="H118">
            <v>50</v>
          </cell>
          <cell r="I118">
            <v>187.5</v>
          </cell>
          <cell r="J118">
            <v>66</v>
          </cell>
          <cell r="K118">
            <v>249.48</v>
          </cell>
          <cell r="L118">
            <v>32</v>
          </cell>
          <cell r="M118">
            <v>123.52</v>
          </cell>
          <cell r="N118">
            <v>32</v>
          </cell>
          <cell r="O118">
            <v>123.2</v>
          </cell>
          <cell r="P118">
            <v>9</v>
          </cell>
          <cell r="Q118">
            <v>34.019999999999996</v>
          </cell>
          <cell r="R118">
            <v>22</v>
          </cell>
          <cell r="S118">
            <v>82.5</v>
          </cell>
          <cell r="T118">
            <v>18</v>
          </cell>
          <cell r="U118">
            <v>68.399999999999991</v>
          </cell>
          <cell r="V118">
            <v>14</v>
          </cell>
          <cell r="W118">
            <v>53.620000000000005</v>
          </cell>
          <cell r="X118">
            <v>67</v>
          </cell>
          <cell r="Y118">
            <v>258.62</v>
          </cell>
          <cell r="Z118">
            <v>64</v>
          </cell>
          <cell r="AA118">
            <v>240</v>
          </cell>
          <cell r="AB118">
            <v>19</v>
          </cell>
          <cell r="AC118">
            <v>69.16</v>
          </cell>
        </row>
        <row r="119">
          <cell r="F119">
            <v>113</v>
          </cell>
          <cell r="G119">
            <v>416.96999999999997</v>
          </cell>
          <cell r="H119">
            <v>173</v>
          </cell>
          <cell r="I119">
            <v>648.75</v>
          </cell>
          <cell r="J119">
            <v>189</v>
          </cell>
          <cell r="K119">
            <v>714.42</v>
          </cell>
          <cell r="L119">
            <v>196</v>
          </cell>
          <cell r="M119">
            <v>756.56</v>
          </cell>
          <cell r="N119">
            <v>198</v>
          </cell>
          <cell r="O119">
            <v>762.30000000000007</v>
          </cell>
          <cell r="P119">
            <v>163</v>
          </cell>
          <cell r="Q119">
            <v>616.14</v>
          </cell>
          <cell r="R119">
            <v>126</v>
          </cell>
          <cell r="S119">
            <v>472.5</v>
          </cell>
          <cell r="T119">
            <v>126</v>
          </cell>
          <cell r="U119">
            <v>478.79999999999995</v>
          </cell>
          <cell r="V119">
            <v>98</v>
          </cell>
          <cell r="W119">
            <v>375.34000000000003</v>
          </cell>
          <cell r="X119">
            <v>114</v>
          </cell>
          <cell r="Y119">
            <v>440.03999999999996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1">
          <cell r="F121">
            <v>1464</v>
          </cell>
          <cell r="G121">
            <v>5402.16</v>
          </cell>
          <cell r="H121">
            <v>1683</v>
          </cell>
          <cell r="I121">
            <v>6311.25</v>
          </cell>
          <cell r="J121">
            <v>2181</v>
          </cell>
          <cell r="K121">
            <v>8244.18</v>
          </cell>
          <cell r="L121">
            <v>2816</v>
          </cell>
          <cell r="M121">
            <v>10869.76</v>
          </cell>
          <cell r="N121">
            <v>1904</v>
          </cell>
          <cell r="O121">
            <v>7330.4000000000005</v>
          </cell>
          <cell r="P121">
            <v>1820</v>
          </cell>
          <cell r="Q121">
            <v>6879.5999999999995</v>
          </cell>
          <cell r="R121">
            <v>1028</v>
          </cell>
          <cell r="S121">
            <v>3855</v>
          </cell>
          <cell r="T121">
            <v>2353</v>
          </cell>
          <cell r="U121">
            <v>8941.4</v>
          </cell>
          <cell r="V121">
            <v>2705</v>
          </cell>
          <cell r="W121">
            <v>10360.15</v>
          </cell>
          <cell r="X121">
            <v>4533</v>
          </cell>
          <cell r="Y121">
            <v>17497.38</v>
          </cell>
          <cell r="Z121">
            <v>971</v>
          </cell>
          <cell r="AA121">
            <v>3641.25</v>
          </cell>
          <cell r="AB121">
            <v>2769</v>
          </cell>
          <cell r="AC121">
            <v>10079.16</v>
          </cell>
        </row>
        <row r="122">
          <cell r="F122">
            <v>259</v>
          </cell>
          <cell r="G122">
            <v>955.71</v>
          </cell>
          <cell r="H122">
            <v>246</v>
          </cell>
          <cell r="I122">
            <v>922.5</v>
          </cell>
          <cell r="J122">
            <v>162</v>
          </cell>
          <cell r="K122">
            <v>612.36</v>
          </cell>
          <cell r="L122">
            <v>202</v>
          </cell>
          <cell r="M122">
            <v>779.72</v>
          </cell>
          <cell r="N122">
            <v>232</v>
          </cell>
          <cell r="O122">
            <v>893.2</v>
          </cell>
          <cell r="P122">
            <v>105</v>
          </cell>
          <cell r="Q122">
            <v>396.9</v>
          </cell>
          <cell r="R122">
            <v>145</v>
          </cell>
          <cell r="S122">
            <v>543.75</v>
          </cell>
          <cell r="T122">
            <v>110</v>
          </cell>
          <cell r="U122">
            <v>418</v>
          </cell>
          <cell r="V122">
            <v>216</v>
          </cell>
          <cell r="W122">
            <v>827.28</v>
          </cell>
          <cell r="X122">
            <v>343</v>
          </cell>
          <cell r="Y122">
            <v>1323.98</v>
          </cell>
          <cell r="Z122">
            <v>150</v>
          </cell>
          <cell r="AA122">
            <v>562.5</v>
          </cell>
          <cell r="AB122">
            <v>158</v>
          </cell>
          <cell r="AC122">
            <v>575.12</v>
          </cell>
        </row>
        <row r="123">
          <cell r="F123">
            <v>60</v>
          </cell>
          <cell r="G123">
            <v>221.4</v>
          </cell>
          <cell r="H123">
            <v>80</v>
          </cell>
          <cell r="I123">
            <v>300</v>
          </cell>
          <cell r="J123">
            <v>100</v>
          </cell>
          <cell r="K123">
            <v>378</v>
          </cell>
          <cell r="L123">
            <v>90</v>
          </cell>
          <cell r="M123">
            <v>347.4</v>
          </cell>
          <cell r="N123">
            <v>95</v>
          </cell>
          <cell r="O123">
            <v>365.75</v>
          </cell>
          <cell r="P123">
            <v>110</v>
          </cell>
          <cell r="Q123">
            <v>415.79999999999995</v>
          </cell>
          <cell r="R123">
            <v>160</v>
          </cell>
          <cell r="S123">
            <v>600</v>
          </cell>
          <cell r="T123">
            <v>95</v>
          </cell>
          <cell r="U123">
            <v>361</v>
          </cell>
          <cell r="V123">
            <v>100</v>
          </cell>
          <cell r="W123">
            <v>383</v>
          </cell>
          <cell r="X123">
            <v>125</v>
          </cell>
          <cell r="Y123">
            <v>482.5</v>
          </cell>
          <cell r="Z123">
            <v>90</v>
          </cell>
          <cell r="AA123">
            <v>337.5</v>
          </cell>
          <cell r="AB123">
            <v>65</v>
          </cell>
          <cell r="AC123">
            <v>236.6</v>
          </cell>
        </row>
        <row r="124">
          <cell r="F124">
            <v>3700</v>
          </cell>
          <cell r="G124">
            <v>13653</v>
          </cell>
          <cell r="H124">
            <v>4600</v>
          </cell>
          <cell r="I124">
            <v>17250</v>
          </cell>
          <cell r="J124">
            <v>5700</v>
          </cell>
          <cell r="K124">
            <v>21546</v>
          </cell>
          <cell r="L124">
            <v>6600</v>
          </cell>
          <cell r="M124">
            <v>25476</v>
          </cell>
          <cell r="N124">
            <v>6200</v>
          </cell>
          <cell r="O124">
            <v>23870</v>
          </cell>
          <cell r="P124">
            <v>7000</v>
          </cell>
          <cell r="Q124">
            <v>26460</v>
          </cell>
          <cell r="R124">
            <v>6100</v>
          </cell>
          <cell r="S124">
            <v>22875</v>
          </cell>
          <cell r="T124">
            <v>4900</v>
          </cell>
          <cell r="U124">
            <v>18620</v>
          </cell>
          <cell r="V124">
            <v>4900</v>
          </cell>
          <cell r="W124">
            <v>18767</v>
          </cell>
          <cell r="X124">
            <v>6000</v>
          </cell>
          <cell r="Y124">
            <v>23160</v>
          </cell>
          <cell r="Z124">
            <v>4400</v>
          </cell>
          <cell r="AA124">
            <v>16500</v>
          </cell>
          <cell r="AB124">
            <v>4100</v>
          </cell>
          <cell r="AC124">
            <v>14924</v>
          </cell>
        </row>
        <row r="125">
          <cell r="F125">
            <v>89</v>
          </cell>
          <cell r="G125">
            <v>328.40999999999997</v>
          </cell>
          <cell r="H125">
            <v>92</v>
          </cell>
          <cell r="I125">
            <v>345</v>
          </cell>
          <cell r="J125">
            <v>133</v>
          </cell>
          <cell r="K125">
            <v>502.73999999999995</v>
          </cell>
          <cell r="L125">
            <v>146</v>
          </cell>
          <cell r="M125">
            <v>563.55999999999995</v>
          </cell>
          <cell r="N125">
            <v>135</v>
          </cell>
          <cell r="O125">
            <v>519.75</v>
          </cell>
          <cell r="P125">
            <v>192</v>
          </cell>
          <cell r="Q125">
            <v>725.76</v>
          </cell>
          <cell r="R125">
            <v>221</v>
          </cell>
          <cell r="S125">
            <v>828.75</v>
          </cell>
          <cell r="T125">
            <v>193</v>
          </cell>
          <cell r="U125">
            <v>733.4</v>
          </cell>
          <cell r="V125">
            <v>219</v>
          </cell>
          <cell r="W125">
            <v>838.77</v>
          </cell>
          <cell r="X125">
            <v>253</v>
          </cell>
          <cell r="Y125">
            <v>976.57999999999993</v>
          </cell>
          <cell r="Z125">
            <v>188</v>
          </cell>
          <cell r="AA125">
            <v>705</v>
          </cell>
          <cell r="AB125">
            <v>130</v>
          </cell>
          <cell r="AC125">
            <v>473.2</v>
          </cell>
        </row>
        <row r="126">
          <cell r="F126">
            <v>1325</v>
          </cell>
          <cell r="G126">
            <v>4889.25</v>
          </cell>
          <cell r="H126">
            <v>1443</v>
          </cell>
          <cell r="I126">
            <v>5411.25</v>
          </cell>
          <cell r="J126">
            <v>1733</v>
          </cell>
          <cell r="K126">
            <v>6550.74</v>
          </cell>
          <cell r="L126">
            <v>2020</v>
          </cell>
          <cell r="M126">
            <v>7797.2</v>
          </cell>
          <cell r="N126">
            <v>1897</v>
          </cell>
          <cell r="O126">
            <v>7303.45</v>
          </cell>
          <cell r="P126">
            <v>2072</v>
          </cell>
          <cell r="Q126">
            <v>7832.16</v>
          </cell>
          <cell r="R126">
            <v>1858</v>
          </cell>
          <cell r="S126">
            <v>6967.5</v>
          </cell>
          <cell r="T126">
            <v>1413</v>
          </cell>
          <cell r="U126">
            <v>5369.4</v>
          </cell>
          <cell r="V126">
            <v>1479</v>
          </cell>
          <cell r="W126">
            <v>5664.57</v>
          </cell>
          <cell r="X126">
            <v>1940</v>
          </cell>
          <cell r="Y126">
            <v>7488.4</v>
          </cell>
          <cell r="Z126">
            <v>1345</v>
          </cell>
          <cell r="AA126">
            <v>5043.75</v>
          </cell>
          <cell r="AB126">
            <v>853</v>
          </cell>
          <cell r="AC126">
            <v>3104.92</v>
          </cell>
        </row>
        <row r="127">
          <cell r="F127">
            <v>0</v>
          </cell>
          <cell r="G127">
            <v>0</v>
          </cell>
          <cell r="H127">
            <v>32727</v>
          </cell>
          <cell r="I127">
            <v>122726.25</v>
          </cell>
          <cell r="J127">
            <v>323</v>
          </cell>
          <cell r="K127">
            <v>1220.9399999999998</v>
          </cell>
          <cell r="L127">
            <v>251</v>
          </cell>
          <cell r="M127">
            <v>968.86</v>
          </cell>
          <cell r="N127">
            <v>218</v>
          </cell>
          <cell r="O127">
            <v>839.30000000000007</v>
          </cell>
          <cell r="P127">
            <v>582</v>
          </cell>
          <cell r="Q127">
            <v>2199.96</v>
          </cell>
          <cell r="R127">
            <v>350</v>
          </cell>
          <cell r="S127">
            <v>1312.5</v>
          </cell>
          <cell r="T127">
            <v>74</v>
          </cell>
          <cell r="U127">
            <v>281.2</v>
          </cell>
          <cell r="V127">
            <v>177</v>
          </cell>
          <cell r="W127">
            <v>677.91</v>
          </cell>
          <cell r="X127">
            <v>294</v>
          </cell>
          <cell r="Y127">
            <v>1134.8399999999999</v>
          </cell>
          <cell r="Z127">
            <v>324</v>
          </cell>
          <cell r="AA127">
            <v>1215</v>
          </cell>
          <cell r="AB127">
            <v>272</v>
          </cell>
          <cell r="AC127">
            <v>990.08</v>
          </cell>
        </row>
        <row r="128">
          <cell r="F128">
            <v>38047</v>
          </cell>
          <cell r="G128">
            <v>140393.43</v>
          </cell>
          <cell r="H128">
            <v>5991</v>
          </cell>
          <cell r="I128">
            <v>22466.25</v>
          </cell>
          <cell r="J128">
            <v>8373</v>
          </cell>
          <cell r="K128">
            <v>31649.94</v>
          </cell>
          <cell r="L128">
            <v>7985</v>
          </cell>
          <cell r="M128">
            <v>30822.1</v>
          </cell>
          <cell r="N128">
            <v>7011</v>
          </cell>
          <cell r="O128">
            <v>26992.350000000002</v>
          </cell>
          <cell r="P128">
            <v>526</v>
          </cell>
          <cell r="Q128">
            <v>1988.28</v>
          </cell>
          <cell r="R128">
            <v>12306</v>
          </cell>
          <cell r="S128">
            <v>46147.5</v>
          </cell>
          <cell r="T128">
            <v>5450</v>
          </cell>
          <cell r="U128">
            <v>20710</v>
          </cell>
          <cell r="V128">
            <v>5002</v>
          </cell>
          <cell r="W128">
            <v>19157.66</v>
          </cell>
          <cell r="X128">
            <v>6578</v>
          </cell>
          <cell r="Y128">
            <v>25391.079999999998</v>
          </cell>
          <cell r="Z128">
            <v>7203</v>
          </cell>
          <cell r="AA128">
            <v>27011.25</v>
          </cell>
          <cell r="AB128">
            <v>6214</v>
          </cell>
          <cell r="AC128">
            <v>22618.959999999999</v>
          </cell>
        </row>
        <row r="130">
          <cell r="F130">
            <v>2</v>
          </cell>
          <cell r="G130">
            <v>7.38</v>
          </cell>
          <cell r="H130">
            <v>25</v>
          </cell>
          <cell r="I130">
            <v>93.75</v>
          </cell>
          <cell r="J130">
            <v>3</v>
          </cell>
          <cell r="K130">
            <v>11.34</v>
          </cell>
          <cell r="L130">
            <v>4</v>
          </cell>
          <cell r="M130">
            <v>15.44</v>
          </cell>
          <cell r="N130">
            <v>34</v>
          </cell>
          <cell r="O130">
            <v>130.9</v>
          </cell>
          <cell r="P130">
            <v>4</v>
          </cell>
          <cell r="Q130">
            <v>15.12</v>
          </cell>
          <cell r="R130">
            <v>15</v>
          </cell>
          <cell r="S130">
            <v>56.25</v>
          </cell>
          <cell r="T130">
            <v>3</v>
          </cell>
          <cell r="U130">
            <v>11.399999999999999</v>
          </cell>
          <cell r="V130">
            <v>2</v>
          </cell>
          <cell r="W130">
            <v>7.66</v>
          </cell>
          <cell r="X130">
            <v>1</v>
          </cell>
          <cell r="Y130">
            <v>3.86</v>
          </cell>
          <cell r="Z130">
            <v>16</v>
          </cell>
          <cell r="AA130">
            <v>60</v>
          </cell>
          <cell r="AB130">
            <v>26</v>
          </cell>
          <cell r="AC130">
            <v>94.64</v>
          </cell>
        </row>
        <row r="131">
          <cell r="F131">
            <v>56</v>
          </cell>
          <cell r="G131">
            <v>206.64</v>
          </cell>
          <cell r="H131">
            <v>44</v>
          </cell>
          <cell r="I131">
            <v>165</v>
          </cell>
          <cell r="J131">
            <v>98</v>
          </cell>
          <cell r="K131">
            <v>370.44</v>
          </cell>
          <cell r="L131">
            <v>92</v>
          </cell>
          <cell r="M131">
            <v>355.12</v>
          </cell>
          <cell r="N131">
            <v>147</v>
          </cell>
          <cell r="O131">
            <v>565.95000000000005</v>
          </cell>
          <cell r="P131">
            <v>80</v>
          </cell>
          <cell r="Q131">
            <v>302.39999999999998</v>
          </cell>
          <cell r="R131">
            <v>108</v>
          </cell>
          <cell r="S131">
            <v>405</v>
          </cell>
          <cell r="T131">
            <v>96</v>
          </cell>
          <cell r="U131">
            <v>364.79999999999995</v>
          </cell>
          <cell r="V131">
            <v>93</v>
          </cell>
          <cell r="W131">
            <v>356.19</v>
          </cell>
          <cell r="X131">
            <v>123</v>
          </cell>
          <cell r="Y131">
            <v>474.78</v>
          </cell>
          <cell r="Z131">
            <v>70.699999999999818</v>
          </cell>
          <cell r="AA131">
            <v>265.12499999999932</v>
          </cell>
          <cell r="AB131">
            <v>49.300000000000182</v>
          </cell>
          <cell r="AC131">
            <v>179.45200000000068</v>
          </cell>
        </row>
        <row r="132">
          <cell r="F132">
            <v>84</v>
          </cell>
          <cell r="G132">
            <v>309.95999999999998</v>
          </cell>
          <cell r="H132">
            <v>91</v>
          </cell>
          <cell r="I132">
            <v>341.25</v>
          </cell>
          <cell r="J132">
            <v>115</v>
          </cell>
          <cell r="K132">
            <v>434.7</v>
          </cell>
          <cell r="L132">
            <v>130</v>
          </cell>
          <cell r="M132">
            <v>501.8</v>
          </cell>
          <cell r="N132">
            <v>121</v>
          </cell>
          <cell r="O132">
            <v>465.85</v>
          </cell>
          <cell r="P132">
            <v>146</v>
          </cell>
          <cell r="Q132">
            <v>551.88</v>
          </cell>
          <cell r="R132">
            <v>123</v>
          </cell>
          <cell r="S132">
            <v>461.25</v>
          </cell>
          <cell r="T132">
            <v>133</v>
          </cell>
          <cell r="U132">
            <v>505.4</v>
          </cell>
          <cell r="V132">
            <v>102</v>
          </cell>
          <cell r="W132">
            <v>390.66</v>
          </cell>
          <cell r="X132">
            <v>152</v>
          </cell>
          <cell r="Y132">
            <v>586.72</v>
          </cell>
          <cell r="Z132">
            <v>113</v>
          </cell>
          <cell r="AA132">
            <v>423.75</v>
          </cell>
          <cell r="AB132">
            <v>72</v>
          </cell>
          <cell r="AC132">
            <v>262.08</v>
          </cell>
        </row>
        <row r="134">
          <cell r="F134">
            <v>5200</v>
          </cell>
          <cell r="G134">
            <v>19188</v>
          </cell>
          <cell r="H134">
            <v>4700</v>
          </cell>
          <cell r="I134">
            <v>17625</v>
          </cell>
          <cell r="J134">
            <v>6600</v>
          </cell>
          <cell r="K134">
            <v>24948</v>
          </cell>
          <cell r="L134">
            <v>7900</v>
          </cell>
          <cell r="M134">
            <v>30494</v>
          </cell>
          <cell r="N134">
            <v>7200</v>
          </cell>
          <cell r="O134">
            <v>27720</v>
          </cell>
          <cell r="P134">
            <v>9900</v>
          </cell>
          <cell r="Q134">
            <v>37422</v>
          </cell>
          <cell r="R134">
            <v>8200</v>
          </cell>
          <cell r="S134">
            <v>30750</v>
          </cell>
          <cell r="T134">
            <v>9000</v>
          </cell>
          <cell r="U134">
            <v>34200</v>
          </cell>
          <cell r="V134">
            <v>8100</v>
          </cell>
          <cell r="W134">
            <v>31023</v>
          </cell>
          <cell r="X134">
            <v>9400</v>
          </cell>
          <cell r="Y134">
            <v>36284</v>
          </cell>
          <cell r="Z134">
            <v>6900</v>
          </cell>
          <cell r="AA134">
            <v>25875</v>
          </cell>
          <cell r="AB134">
            <v>4900</v>
          </cell>
          <cell r="AC134">
            <v>17836</v>
          </cell>
        </row>
        <row r="135">
          <cell r="F135">
            <v>8357.74</v>
          </cell>
          <cell r="G135">
            <v>30840.060599999997</v>
          </cell>
          <cell r="H135">
            <v>9273.0499999999993</v>
          </cell>
          <cell r="I135">
            <v>34773.9375</v>
          </cell>
          <cell r="J135">
            <v>8120.7</v>
          </cell>
          <cell r="K135">
            <v>30696.245999999999</v>
          </cell>
          <cell r="L135">
            <v>4451.9399999999996</v>
          </cell>
          <cell r="M135">
            <v>17184.488399999998</v>
          </cell>
          <cell r="N135">
            <v>5667.89</v>
          </cell>
          <cell r="O135">
            <v>21821.376500000002</v>
          </cell>
          <cell r="P135">
            <v>6428.4</v>
          </cell>
          <cell r="Q135">
            <v>24299.351999999999</v>
          </cell>
          <cell r="R135">
            <v>16006.52</v>
          </cell>
          <cell r="S135">
            <v>60024.450000000004</v>
          </cell>
          <cell r="T135">
            <v>13866.5</v>
          </cell>
          <cell r="U135">
            <v>52692.7</v>
          </cell>
          <cell r="V135">
            <v>16947.740000000002</v>
          </cell>
          <cell r="W135">
            <v>64909.844200000007</v>
          </cell>
          <cell r="X135">
            <v>11869.22</v>
          </cell>
          <cell r="Y135">
            <v>45815.189199999993</v>
          </cell>
          <cell r="Z135">
            <v>7437.19</v>
          </cell>
          <cell r="AA135">
            <v>27889.462499999998</v>
          </cell>
          <cell r="AB135">
            <v>6652.22</v>
          </cell>
          <cell r="AC135">
            <v>24214.080800000003</v>
          </cell>
        </row>
        <row r="137">
          <cell r="F137">
            <v>920</v>
          </cell>
          <cell r="G137">
            <v>3394.7999999999997</v>
          </cell>
          <cell r="H137">
            <v>640</v>
          </cell>
          <cell r="I137">
            <v>2400</v>
          </cell>
          <cell r="J137">
            <v>1280</v>
          </cell>
          <cell r="K137">
            <v>4838.3999999999996</v>
          </cell>
          <cell r="L137">
            <v>1640</v>
          </cell>
          <cell r="M137">
            <v>6330.4</v>
          </cell>
          <cell r="N137">
            <v>1640</v>
          </cell>
          <cell r="O137">
            <v>6314</v>
          </cell>
          <cell r="P137">
            <v>3880</v>
          </cell>
          <cell r="Q137">
            <v>14666.4</v>
          </cell>
          <cell r="R137">
            <v>2200</v>
          </cell>
          <cell r="S137">
            <v>8250</v>
          </cell>
          <cell r="T137">
            <v>2520</v>
          </cell>
          <cell r="U137">
            <v>9576</v>
          </cell>
          <cell r="V137">
            <v>720</v>
          </cell>
          <cell r="W137">
            <v>2757.6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40">
          <cell r="F140">
            <v>1080</v>
          </cell>
          <cell r="G140">
            <v>3985.2</v>
          </cell>
          <cell r="H140">
            <v>1320</v>
          </cell>
          <cell r="I140">
            <v>4950</v>
          </cell>
          <cell r="J140">
            <v>2000</v>
          </cell>
          <cell r="K140">
            <v>7560</v>
          </cell>
          <cell r="L140">
            <v>3240</v>
          </cell>
          <cell r="M140">
            <v>12506.4</v>
          </cell>
          <cell r="N140">
            <v>2960</v>
          </cell>
          <cell r="O140">
            <v>11396</v>
          </cell>
          <cell r="P140">
            <v>2760</v>
          </cell>
          <cell r="Q140">
            <v>10432.799999999999</v>
          </cell>
          <cell r="R140">
            <v>2880</v>
          </cell>
          <cell r="S140">
            <v>10800</v>
          </cell>
          <cell r="T140">
            <v>1880</v>
          </cell>
          <cell r="U140">
            <v>7144</v>
          </cell>
          <cell r="V140">
            <v>2200</v>
          </cell>
          <cell r="W140">
            <v>8426</v>
          </cell>
          <cell r="X140">
            <v>2560</v>
          </cell>
          <cell r="Y140">
            <v>9881.6</v>
          </cell>
          <cell r="Z140">
            <v>1920</v>
          </cell>
          <cell r="AA140">
            <v>7200</v>
          </cell>
          <cell r="AB140">
            <v>1240</v>
          </cell>
          <cell r="AC140">
            <v>4513.6000000000004</v>
          </cell>
        </row>
        <row r="141">
          <cell r="F141">
            <v>11221.81</v>
          </cell>
          <cell r="G141">
            <v>41408.478899999995</v>
          </cell>
          <cell r="H141">
            <v>10259.64</v>
          </cell>
          <cell r="I141">
            <v>38473.649999999994</v>
          </cell>
          <cell r="J141">
            <v>15036.47</v>
          </cell>
          <cell r="K141">
            <v>56837.856599999992</v>
          </cell>
          <cell r="L141">
            <v>13759.9</v>
          </cell>
          <cell r="M141">
            <v>53113.214</v>
          </cell>
          <cell r="N141">
            <v>21715.48</v>
          </cell>
          <cell r="O141">
            <v>83604.597999999998</v>
          </cell>
          <cell r="P141">
            <v>21514.6</v>
          </cell>
          <cell r="Q141">
            <v>81325.187999999995</v>
          </cell>
          <cell r="R141">
            <v>15307.56</v>
          </cell>
          <cell r="S141">
            <v>57403.35</v>
          </cell>
          <cell r="T141">
            <v>15070.58</v>
          </cell>
          <cell r="U141">
            <v>57268.203999999998</v>
          </cell>
          <cell r="V141">
            <v>15176.97</v>
          </cell>
          <cell r="W141">
            <v>58127.795099999996</v>
          </cell>
          <cell r="X141">
            <v>14531.27</v>
          </cell>
          <cell r="Y141">
            <v>56090.7022</v>
          </cell>
          <cell r="Z141">
            <v>13390</v>
          </cell>
          <cell r="AA141">
            <v>50212.5</v>
          </cell>
          <cell r="AB141">
            <v>11897.09</v>
          </cell>
          <cell r="AC141">
            <v>43305.407599999999</v>
          </cell>
        </row>
        <row r="142">
          <cell r="F142">
            <v>981</v>
          </cell>
          <cell r="G142">
            <v>3619.89</v>
          </cell>
          <cell r="H142">
            <v>1627</v>
          </cell>
          <cell r="I142">
            <v>6101.25</v>
          </cell>
          <cell r="J142">
            <v>2035</v>
          </cell>
          <cell r="K142">
            <v>7692.2999999999993</v>
          </cell>
          <cell r="L142">
            <v>3214</v>
          </cell>
          <cell r="M142">
            <v>12406.039999999999</v>
          </cell>
          <cell r="N142">
            <v>3988</v>
          </cell>
          <cell r="O142">
            <v>15353.800000000001</v>
          </cell>
          <cell r="P142">
            <v>4169</v>
          </cell>
          <cell r="Q142">
            <v>15758.82</v>
          </cell>
          <cell r="R142">
            <v>3933</v>
          </cell>
          <cell r="S142">
            <v>14748.75</v>
          </cell>
          <cell r="T142">
            <v>3143</v>
          </cell>
          <cell r="U142">
            <v>11943.4</v>
          </cell>
          <cell r="V142">
            <v>2328</v>
          </cell>
          <cell r="W142">
            <v>8916.24</v>
          </cell>
          <cell r="X142">
            <v>2624</v>
          </cell>
          <cell r="Y142">
            <v>10128.64</v>
          </cell>
          <cell r="Z142">
            <v>1802</v>
          </cell>
          <cell r="AA142">
            <v>6757.5</v>
          </cell>
          <cell r="AB142">
            <v>1199</v>
          </cell>
          <cell r="AC142">
            <v>4364.3600000000006</v>
          </cell>
        </row>
        <row r="143">
          <cell r="F143">
            <v>187</v>
          </cell>
          <cell r="G143">
            <v>690.03</v>
          </cell>
          <cell r="H143">
            <v>125</v>
          </cell>
          <cell r="I143">
            <v>468.75</v>
          </cell>
          <cell r="J143">
            <v>200</v>
          </cell>
          <cell r="K143">
            <v>756</v>
          </cell>
          <cell r="L143">
            <v>147</v>
          </cell>
          <cell r="M143">
            <v>567.41999999999996</v>
          </cell>
          <cell r="N143">
            <v>163</v>
          </cell>
          <cell r="O143">
            <v>627.55000000000007</v>
          </cell>
          <cell r="P143">
            <v>303</v>
          </cell>
          <cell r="Q143">
            <v>1145.3399999999999</v>
          </cell>
          <cell r="R143">
            <v>235</v>
          </cell>
          <cell r="S143">
            <v>881.25</v>
          </cell>
          <cell r="T143">
            <v>126</v>
          </cell>
          <cell r="U143">
            <v>478.79999999999995</v>
          </cell>
          <cell r="V143">
            <v>118</v>
          </cell>
          <cell r="W143">
            <v>451.94</v>
          </cell>
          <cell r="X143">
            <v>176</v>
          </cell>
          <cell r="Y143">
            <v>679.36</v>
          </cell>
          <cell r="Z143">
            <v>166</v>
          </cell>
          <cell r="AA143">
            <v>622.5</v>
          </cell>
          <cell r="AB143">
            <v>187</v>
          </cell>
          <cell r="AC143">
            <v>680.68000000000006</v>
          </cell>
        </row>
        <row r="145">
          <cell r="F145">
            <v>32890.620000000003</v>
          </cell>
          <cell r="H145">
            <v>30885.09</v>
          </cell>
          <cell r="J145">
            <v>37720.629999999997</v>
          </cell>
          <cell r="L145">
            <v>38744.769999999997</v>
          </cell>
          <cell r="N145">
            <v>44257.1</v>
          </cell>
          <cell r="P145">
            <v>37472.5</v>
          </cell>
          <cell r="R145">
            <v>48513.88</v>
          </cell>
          <cell r="T145">
            <v>44325.62</v>
          </cell>
          <cell r="V145">
            <v>38045.86</v>
          </cell>
          <cell r="X145">
            <v>29075.71</v>
          </cell>
          <cell r="Z145" t="str">
            <v>ชำรุด</v>
          </cell>
          <cell r="AB145">
            <v>10244.879999999999</v>
          </cell>
        </row>
        <row r="146">
          <cell r="F146">
            <v>28838.69</v>
          </cell>
          <cell r="G146">
            <v>106414.76609999999</v>
          </cell>
          <cell r="H146">
            <v>27715.84</v>
          </cell>
          <cell r="I146">
            <v>103934.39999999999</v>
          </cell>
          <cell r="J146">
            <v>37215.79</v>
          </cell>
          <cell r="K146">
            <v>140675.6862</v>
          </cell>
          <cell r="L146">
            <v>23479.040000000001</v>
          </cell>
          <cell r="M146">
            <v>90629.094400000002</v>
          </cell>
          <cell r="N146">
            <v>39770.910000000003</v>
          </cell>
          <cell r="O146">
            <v>153118.00350000002</v>
          </cell>
          <cell r="P146">
            <v>41107.120000000003</v>
          </cell>
          <cell r="Q146">
            <v>155384.9136</v>
          </cell>
          <cell r="R146">
            <v>46535.01</v>
          </cell>
          <cell r="S146">
            <v>174506.28750000001</v>
          </cell>
          <cell r="T146">
            <v>42663.4</v>
          </cell>
          <cell r="U146">
            <v>162120.91999999998</v>
          </cell>
          <cell r="V146">
            <v>43274.96</v>
          </cell>
          <cell r="W146">
            <v>165743.0968</v>
          </cell>
          <cell r="X146">
            <v>48405.34</v>
          </cell>
          <cell r="Y146">
            <v>186844.61239999998</v>
          </cell>
          <cell r="Z146">
            <v>58038.7</v>
          </cell>
          <cell r="AB146">
            <v>33537.410000000003</v>
          </cell>
        </row>
        <row r="147">
          <cell r="F147">
            <v>5674.27</v>
          </cell>
          <cell r="G147">
            <v>20938.0563</v>
          </cell>
          <cell r="H147">
            <v>5459.36</v>
          </cell>
          <cell r="I147">
            <v>20472.599999999999</v>
          </cell>
          <cell r="J147">
            <v>5861.68</v>
          </cell>
          <cell r="K147">
            <v>22157.150399999999</v>
          </cell>
          <cell r="L147">
            <v>5581.86</v>
          </cell>
          <cell r="M147">
            <v>21545.979599999999</v>
          </cell>
          <cell r="N147">
            <v>7837.8</v>
          </cell>
          <cell r="O147">
            <v>30175.530000000002</v>
          </cell>
          <cell r="P147">
            <v>5783.4</v>
          </cell>
          <cell r="Q147">
            <v>21861.251999999997</v>
          </cell>
          <cell r="R147">
            <v>8324.25</v>
          </cell>
          <cell r="S147">
            <v>31215.9375</v>
          </cell>
          <cell r="T147">
            <v>8146.58</v>
          </cell>
          <cell r="U147">
            <v>30957.003999999997</v>
          </cell>
          <cell r="V147">
            <v>8748.44</v>
          </cell>
          <cell r="W147">
            <v>33506.525200000004</v>
          </cell>
          <cell r="X147">
            <v>6975.71</v>
          </cell>
          <cell r="Y147">
            <v>26926.240600000001</v>
          </cell>
          <cell r="Z147">
            <v>5708.21</v>
          </cell>
          <cell r="AA147">
            <v>21405.787499999999</v>
          </cell>
          <cell r="AB147">
            <v>4807.51</v>
          </cell>
          <cell r="AC147">
            <v>17499.3364</v>
          </cell>
        </row>
        <row r="148">
          <cell r="F148">
            <v>12106.27</v>
          </cell>
          <cell r="H148">
            <v>13338.42</v>
          </cell>
          <cell r="J148">
            <v>16411.990000000002</v>
          </cell>
          <cell r="L148">
            <v>14209.7</v>
          </cell>
          <cell r="N148">
            <v>18010.03</v>
          </cell>
          <cell r="P148">
            <v>14841.62</v>
          </cell>
          <cell r="R148">
            <v>20512.71</v>
          </cell>
          <cell r="T148">
            <v>19434.349999999999</v>
          </cell>
          <cell r="V148">
            <v>20409.650000000001</v>
          </cell>
          <cell r="X148">
            <v>19061.400000000001</v>
          </cell>
          <cell r="Z148">
            <v>14645.18</v>
          </cell>
          <cell r="AB148">
            <v>10881.64</v>
          </cell>
        </row>
        <row r="149">
          <cell r="F149">
            <v>10439.65</v>
          </cell>
          <cell r="G149">
            <v>38522.308499999999</v>
          </cell>
          <cell r="H149">
            <v>10931.71</v>
          </cell>
          <cell r="I149">
            <v>40993.912499999999</v>
          </cell>
          <cell r="J149">
            <v>15466.25</v>
          </cell>
          <cell r="K149">
            <v>58462.424999999996</v>
          </cell>
          <cell r="L149">
            <v>15258.06</v>
          </cell>
          <cell r="M149">
            <v>58896.111599999997</v>
          </cell>
          <cell r="N149">
            <v>18481.78</v>
          </cell>
          <cell r="O149">
            <v>71154.853000000003</v>
          </cell>
          <cell r="P149">
            <v>17055.439999999999</v>
          </cell>
          <cell r="Q149">
            <v>64469.56319999999</v>
          </cell>
          <cell r="R149">
            <v>19047.89</v>
          </cell>
          <cell r="S149">
            <v>71429.587499999994</v>
          </cell>
          <cell r="T149">
            <v>18005.46</v>
          </cell>
          <cell r="U149">
            <v>68420.747999999992</v>
          </cell>
          <cell r="V149">
            <v>20007.36</v>
          </cell>
          <cell r="W149">
            <v>76628.188800000004</v>
          </cell>
          <cell r="X149">
            <v>16343.45</v>
          </cell>
          <cell r="Y149">
            <v>63085.717000000004</v>
          </cell>
          <cell r="Z149">
            <v>13846.82</v>
          </cell>
          <cell r="AA149">
            <v>51925.574999999997</v>
          </cell>
          <cell r="AB149">
            <v>10947.44</v>
          </cell>
          <cell r="AC149">
            <v>39848.681600000004</v>
          </cell>
        </row>
        <row r="150">
          <cell r="F150">
            <v>3000</v>
          </cell>
          <cell r="G150">
            <v>11070</v>
          </cell>
          <cell r="H150">
            <v>3300</v>
          </cell>
          <cell r="I150">
            <v>12375</v>
          </cell>
          <cell r="J150">
            <v>3800</v>
          </cell>
          <cell r="K150">
            <v>14364</v>
          </cell>
          <cell r="L150">
            <v>3200</v>
          </cell>
          <cell r="M150">
            <v>12352</v>
          </cell>
          <cell r="N150">
            <v>3000</v>
          </cell>
          <cell r="O150">
            <v>11550</v>
          </cell>
          <cell r="P150">
            <v>3800</v>
          </cell>
          <cell r="Q150">
            <v>14364</v>
          </cell>
          <cell r="R150">
            <v>4400</v>
          </cell>
          <cell r="S150">
            <v>16500</v>
          </cell>
          <cell r="T150">
            <v>3600</v>
          </cell>
          <cell r="U150">
            <v>13680</v>
          </cell>
          <cell r="V150">
            <v>3600</v>
          </cell>
          <cell r="W150">
            <v>13788</v>
          </cell>
          <cell r="X150">
            <v>4400</v>
          </cell>
          <cell r="Y150">
            <v>16984</v>
          </cell>
          <cell r="Z150">
            <v>4600</v>
          </cell>
          <cell r="AA150">
            <v>17250</v>
          </cell>
          <cell r="AB150">
            <v>4100</v>
          </cell>
          <cell r="AC150">
            <v>14924</v>
          </cell>
        </row>
        <row r="152">
          <cell r="F152">
            <v>11832.62</v>
          </cell>
          <cell r="H152">
            <v>12754.12</v>
          </cell>
          <cell r="J152">
            <v>18193.54</v>
          </cell>
          <cell r="L152">
            <v>16071.28</v>
          </cell>
          <cell r="N152">
            <v>19060.63</v>
          </cell>
          <cell r="P152">
            <v>22431.39</v>
          </cell>
          <cell r="R152">
            <v>23166.46</v>
          </cell>
          <cell r="T152">
            <v>20274.2</v>
          </cell>
          <cell r="V152">
            <v>22977.88</v>
          </cell>
          <cell r="X152">
            <v>22480.43</v>
          </cell>
          <cell r="Z152">
            <v>15180.93</v>
          </cell>
          <cell r="AB152">
            <v>11518.42</v>
          </cell>
        </row>
        <row r="153">
          <cell r="F153">
            <v>2900</v>
          </cell>
          <cell r="G153">
            <v>10701</v>
          </cell>
          <cell r="H153">
            <v>2900</v>
          </cell>
          <cell r="I153">
            <v>10875</v>
          </cell>
          <cell r="J153">
            <v>3200</v>
          </cell>
          <cell r="K153">
            <v>12096</v>
          </cell>
          <cell r="L153">
            <v>3800</v>
          </cell>
          <cell r="M153">
            <v>14668</v>
          </cell>
          <cell r="N153">
            <v>4000</v>
          </cell>
          <cell r="O153">
            <v>15400</v>
          </cell>
          <cell r="P153">
            <v>4600</v>
          </cell>
          <cell r="Q153">
            <v>17388</v>
          </cell>
          <cell r="R153">
            <v>4800</v>
          </cell>
          <cell r="S153">
            <v>18000</v>
          </cell>
          <cell r="T153">
            <v>5400</v>
          </cell>
          <cell r="U153">
            <v>20520</v>
          </cell>
          <cell r="V153">
            <v>5500</v>
          </cell>
          <cell r="W153">
            <v>21065</v>
          </cell>
          <cell r="X153">
            <v>7500</v>
          </cell>
          <cell r="Y153">
            <v>28950</v>
          </cell>
          <cell r="Z153">
            <v>7100</v>
          </cell>
          <cell r="AA153">
            <v>26625</v>
          </cell>
          <cell r="AB153">
            <v>4700</v>
          </cell>
          <cell r="AC153">
            <v>17108</v>
          </cell>
        </row>
        <row r="155">
          <cell r="F155">
            <v>10049.18</v>
          </cell>
          <cell r="H155">
            <v>9625.77</v>
          </cell>
          <cell r="J155">
            <v>11881.58</v>
          </cell>
          <cell r="L155">
            <v>10338.4</v>
          </cell>
          <cell r="N155">
            <v>12176.68</v>
          </cell>
          <cell r="P155">
            <v>11843.63</v>
          </cell>
          <cell r="R155">
            <v>13321.65</v>
          </cell>
          <cell r="T155">
            <v>13621.1</v>
          </cell>
          <cell r="V155">
            <v>14245.71</v>
          </cell>
          <cell r="X155">
            <v>14103.43</v>
          </cell>
          <cell r="Z155">
            <v>11121.42</v>
          </cell>
          <cell r="AB155">
            <v>11263.15</v>
          </cell>
        </row>
        <row r="156">
          <cell r="F156">
            <v>1800</v>
          </cell>
          <cell r="G156">
            <v>6642</v>
          </cell>
          <cell r="H156">
            <v>2000</v>
          </cell>
          <cell r="I156">
            <v>7500</v>
          </cell>
          <cell r="J156">
            <v>2800</v>
          </cell>
          <cell r="K156">
            <v>10584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2800</v>
          </cell>
          <cell r="S156">
            <v>10500</v>
          </cell>
          <cell r="T156">
            <v>2200</v>
          </cell>
          <cell r="U156">
            <v>8360</v>
          </cell>
          <cell r="V156">
            <v>2400</v>
          </cell>
          <cell r="W156">
            <v>9192</v>
          </cell>
          <cell r="X156">
            <v>3800</v>
          </cell>
          <cell r="Y156">
            <v>14668</v>
          </cell>
          <cell r="Z156">
            <v>2200</v>
          </cell>
          <cell r="AA156">
            <v>8250</v>
          </cell>
          <cell r="AB156">
            <v>2200</v>
          </cell>
          <cell r="AC156">
            <v>8008</v>
          </cell>
        </row>
        <row r="157">
          <cell r="F157">
            <v>1320</v>
          </cell>
          <cell r="H157">
            <v>1560</v>
          </cell>
          <cell r="J157">
            <v>2340</v>
          </cell>
          <cell r="L157">
            <v>2340</v>
          </cell>
          <cell r="N157">
            <v>2160</v>
          </cell>
          <cell r="P157">
            <v>2760</v>
          </cell>
          <cell r="R157">
            <v>2460</v>
          </cell>
          <cell r="T157">
            <v>2100</v>
          </cell>
          <cell r="V157">
            <v>2160</v>
          </cell>
          <cell r="X157">
            <v>2520</v>
          </cell>
          <cell r="Z157">
            <v>2100</v>
          </cell>
          <cell r="AB157">
            <v>1140</v>
          </cell>
        </row>
        <row r="158">
          <cell r="F158">
            <v>200</v>
          </cell>
          <cell r="G158">
            <v>738</v>
          </cell>
          <cell r="H158">
            <v>200</v>
          </cell>
          <cell r="I158">
            <v>750</v>
          </cell>
          <cell r="J158">
            <v>200</v>
          </cell>
          <cell r="K158">
            <v>756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200</v>
          </cell>
          <cell r="S158">
            <v>750</v>
          </cell>
          <cell r="T158">
            <v>0</v>
          </cell>
          <cell r="U158">
            <v>0</v>
          </cell>
          <cell r="V158">
            <v>200</v>
          </cell>
          <cell r="W158">
            <v>766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400</v>
          </cell>
          <cell r="AC158">
            <v>1456</v>
          </cell>
        </row>
        <row r="160">
          <cell r="F160">
            <v>5120</v>
          </cell>
          <cell r="H160">
            <v>7040</v>
          </cell>
          <cell r="J160">
            <v>7840</v>
          </cell>
          <cell r="L160">
            <v>7520</v>
          </cell>
          <cell r="N160">
            <v>8000</v>
          </cell>
          <cell r="P160">
            <v>8320</v>
          </cell>
          <cell r="R160">
            <v>9440</v>
          </cell>
          <cell r="T160">
            <v>7840</v>
          </cell>
          <cell r="V160">
            <v>7520</v>
          </cell>
          <cell r="X160">
            <v>8800</v>
          </cell>
          <cell r="Z160">
            <v>6240</v>
          </cell>
          <cell r="AB160">
            <v>5120</v>
          </cell>
        </row>
        <row r="161">
          <cell r="F161">
            <v>4640</v>
          </cell>
          <cell r="G161">
            <v>17121.599999999999</v>
          </cell>
          <cell r="H161">
            <v>5920</v>
          </cell>
          <cell r="I161">
            <v>22200</v>
          </cell>
          <cell r="J161">
            <v>9440</v>
          </cell>
          <cell r="K161">
            <v>35683.199999999997</v>
          </cell>
          <cell r="L161">
            <v>10400</v>
          </cell>
          <cell r="M161">
            <v>40144</v>
          </cell>
          <cell r="N161">
            <v>9760</v>
          </cell>
          <cell r="O161">
            <v>37576</v>
          </cell>
          <cell r="P161">
            <v>9280</v>
          </cell>
          <cell r="Q161">
            <v>35078.400000000001</v>
          </cell>
          <cell r="R161">
            <v>11200</v>
          </cell>
          <cell r="S161">
            <v>42000</v>
          </cell>
          <cell r="T161">
            <v>8320</v>
          </cell>
          <cell r="U161">
            <v>31616</v>
          </cell>
          <cell r="V161">
            <v>8960</v>
          </cell>
          <cell r="W161">
            <v>34316.800000000003</v>
          </cell>
          <cell r="X161">
            <v>10560</v>
          </cell>
          <cell r="Y161">
            <v>40761.599999999999</v>
          </cell>
          <cell r="Z161">
            <v>7520</v>
          </cell>
          <cell r="AA161">
            <v>28200</v>
          </cell>
          <cell r="AB161">
            <v>4960</v>
          </cell>
          <cell r="AC161">
            <v>18054.400000000001</v>
          </cell>
        </row>
        <row r="170">
          <cell r="F170">
            <v>1912</v>
          </cell>
          <cell r="G170">
            <v>7055.28</v>
          </cell>
          <cell r="H170">
            <v>2000</v>
          </cell>
          <cell r="I170">
            <v>7500</v>
          </cell>
          <cell r="J170">
            <v>1779</v>
          </cell>
          <cell r="K170">
            <v>6724.62</v>
          </cell>
          <cell r="L170">
            <v>1942</v>
          </cell>
          <cell r="M170">
            <v>7496.12</v>
          </cell>
          <cell r="N170">
            <v>1595</v>
          </cell>
          <cell r="O170">
            <v>6140.75</v>
          </cell>
          <cell r="P170">
            <v>1915</v>
          </cell>
          <cell r="Q170">
            <v>7238.7</v>
          </cell>
          <cell r="R170">
            <v>2095</v>
          </cell>
          <cell r="S170">
            <v>7856.25</v>
          </cell>
          <cell r="T170">
            <v>2141</v>
          </cell>
          <cell r="U170">
            <v>8135.7999999999993</v>
          </cell>
          <cell r="V170">
            <v>2049</v>
          </cell>
          <cell r="W170">
            <v>7847.67</v>
          </cell>
          <cell r="X170">
            <v>2660</v>
          </cell>
          <cell r="Y170">
            <v>10267.6</v>
          </cell>
          <cell r="Z170">
            <v>2239</v>
          </cell>
          <cell r="AA170">
            <v>8396.25</v>
          </cell>
          <cell r="AB170">
            <v>1731</v>
          </cell>
          <cell r="AC170">
            <v>6300.84</v>
          </cell>
        </row>
        <row r="172">
          <cell r="F172">
            <v>7306.17</v>
          </cell>
          <cell r="H172">
            <v>8188.73</v>
          </cell>
          <cell r="J172">
            <v>10980.97</v>
          </cell>
          <cell r="L172">
            <v>7493.22</v>
          </cell>
          <cell r="N172">
            <v>10619.11</v>
          </cell>
          <cell r="P172">
            <v>9374.5300000000007</v>
          </cell>
          <cell r="R172">
            <v>18321.78</v>
          </cell>
          <cell r="T172">
            <v>15990.45</v>
          </cell>
          <cell r="V172">
            <v>18130.400000000001</v>
          </cell>
          <cell r="X172">
            <v>15070</v>
          </cell>
          <cell r="Z172">
            <v>9957.5400000000009</v>
          </cell>
          <cell r="AB172">
            <v>7177.34</v>
          </cell>
        </row>
        <row r="174">
          <cell r="F174">
            <v>5375.68</v>
          </cell>
          <cell r="H174">
            <v>5834.46</v>
          </cell>
          <cell r="J174">
            <v>9207.51</v>
          </cell>
          <cell r="L174">
            <v>7876.27</v>
          </cell>
          <cell r="N174">
            <v>10075.450000000001</v>
          </cell>
          <cell r="P174">
            <v>8592.02</v>
          </cell>
          <cell r="R174">
            <v>13837.51</v>
          </cell>
          <cell r="T174">
            <v>12372.37</v>
          </cell>
          <cell r="V174">
            <v>12431.89</v>
          </cell>
          <cell r="X174">
            <v>10152.950000000001</v>
          </cell>
          <cell r="Z174">
            <v>6558.06</v>
          </cell>
          <cell r="AB174">
            <v>4701.09</v>
          </cell>
        </row>
        <row r="176">
          <cell r="F176">
            <v>640</v>
          </cell>
          <cell r="H176">
            <v>960</v>
          </cell>
          <cell r="J176">
            <v>2898</v>
          </cell>
          <cell r="L176">
            <v>2906</v>
          </cell>
          <cell r="N176">
            <v>1440</v>
          </cell>
          <cell r="P176">
            <v>2928</v>
          </cell>
          <cell r="R176">
            <v>2941</v>
          </cell>
          <cell r="T176">
            <v>2951</v>
          </cell>
          <cell r="V176">
            <v>2962</v>
          </cell>
          <cell r="X176">
            <v>2974</v>
          </cell>
          <cell r="Z176">
            <v>2984</v>
          </cell>
          <cell r="AB176">
            <v>2987</v>
          </cell>
        </row>
        <row r="177">
          <cell r="F177">
            <v>6531.17</v>
          </cell>
          <cell r="G177">
            <v>24100.0173</v>
          </cell>
          <cell r="H177">
            <v>7640.34</v>
          </cell>
          <cell r="I177">
            <v>28651.275000000001</v>
          </cell>
          <cell r="J177">
            <v>9721.0499999999993</v>
          </cell>
          <cell r="K177">
            <v>36745.568999999996</v>
          </cell>
          <cell r="L177">
            <v>9025.3700000000008</v>
          </cell>
          <cell r="M177">
            <v>34837.928200000002</v>
          </cell>
          <cell r="N177">
            <v>8914.7000000000007</v>
          </cell>
          <cell r="O177">
            <v>34321.595000000001</v>
          </cell>
          <cell r="P177">
            <v>10078.23</v>
          </cell>
          <cell r="Q177">
            <v>38095.7094</v>
          </cell>
          <cell r="R177">
            <v>13127.37</v>
          </cell>
          <cell r="S177">
            <v>49227.637500000004</v>
          </cell>
          <cell r="T177">
            <v>13209.69</v>
          </cell>
          <cell r="U177">
            <v>50196.822</v>
          </cell>
          <cell r="V177">
            <v>13298.9</v>
          </cell>
          <cell r="W177">
            <v>50934.786999999997</v>
          </cell>
          <cell r="X177">
            <v>13130.81</v>
          </cell>
          <cell r="Y177">
            <v>50684.926599999999</v>
          </cell>
          <cell r="Z177">
            <v>9259.2199999999993</v>
          </cell>
          <cell r="AA177">
            <v>34722.074999999997</v>
          </cell>
          <cell r="AB177">
            <v>6627.16</v>
          </cell>
          <cell r="AC177">
            <v>24122.862400000002</v>
          </cell>
        </row>
        <row r="179">
          <cell r="F179">
            <v>8417.14</v>
          </cell>
          <cell r="G179">
            <v>31059.246599999999</v>
          </cell>
          <cell r="H179">
            <v>9699.6299999999992</v>
          </cell>
          <cell r="I179">
            <v>36373.612499999996</v>
          </cell>
          <cell r="J179">
            <v>12013.12</v>
          </cell>
          <cell r="K179">
            <v>45409.5936</v>
          </cell>
          <cell r="L179">
            <v>9399.5400000000009</v>
          </cell>
          <cell r="M179">
            <v>36282.224399999999</v>
          </cell>
          <cell r="N179">
            <v>13902.24</v>
          </cell>
          <cell r="O179">
            <v>53523.624000000003</v>
          </cell>
          <cell r="P179">
            <v>14017.49</v>
          </cell>
          <cell r="Q179">
            <v>52986.112199999996</v>
          </cell>
          <cell r="R179">
            <v>18295.400000000001</v>
          </cell>
          <cell r="S179">
            <v>68607.75</v>
          </cell>
          <cell r="T179">
            <v>17381.07</v>
          </cell>
          <cell r="U179">
            <v>66048.065999999992</v>
          </cell>
          <cell r="V179">
            <v>17476.73</v>
          </cell>
          <cell r="W179">
            <v>66935.875899999999</v>
          </cell>
          <cell r="X179">
            <v>16506.8</v>
          </cell>
          <cell r="Y179">
            <v>63716.247999999992</v>
          </cell>
          <cell r="Z179">
            <v>9543.94</v>
          </cell>
          <cell r="AA179">
            <v>35789.775000000001</v>
          </cell>
          <cell r="AB179">
            <v>7205.02</v>
          </cell>
          <cell r="AC179">
            <v>26226.272800000002</v>
          </cell>
        </row>
        <row r="181">
          <cell r="F181">
            <v>929.64000000001397</v>
          </cell>
          <cell r="G181">
            <v>3430.3716000000513</v>
          </cell>
          <cell r="H181">
            <v>1951.5200000000186</v>
          </cell>
          <cell r="I181">
            <v>7318.2000000000698</v>
          </cell>
          <cell r="J181">
            <v>3303.7399999999907</v>
          </cell>
          <cell r="K181">
            <v>12488.137199999965</v>
          </cell>
          <cell r="L181">
            <v>2866.2600000000093</v>
          </cell>
          <cell r="M181">
            <v>11063.763600000035</v>
          </cell>
          <cell r="N181">
            <v>3075.0799999999581</v>
          </cell>
          <cell r="O181">
            <v>11839.057999999839</v>
          </cell>
          <cell r="P181">
            <v>3816</v>
          </cell>
          <cell r="Q181">
            <v>14424.48</v>
          </cell>
          <cell r="R181">
            <v>3643</v>
          </cell>
          <cell r="S181">
            <v>13661.25</v>
          </cell>
          <cell r="T181">
            <v>3609.320000000007</v>
          </cell>
          <cell r="U181">
            <v>13715.416000000027</v>
          </cell>
          <cell r="V181">
            <v>3482.0200000000186</v>
          </cell>
          <cell r="W181">
            <v>13336.136600000071</v>
          </cell>
          <cell r="X181">
            <v>3295.0599999999977</v>
          </cell>
          <cell r="Y181">
            <v>12718.931599999991</v>
          </cell>
          <cell r="Z181">
            <v>2240.2000000000116</v>
          </cell>
          <cell r="AA181">
            <v>8400.7500000000437</v>
          </cell>
          <cell r="AB181">
            <v>811.35999999998603</v>
          </cell>
          <cell r="AC181">
            <v>2953.3503999999493</v>
          </cell>
        </row>
      </sheetData>
      <sheetData sheetId="1"/>
      <sheetData sheetId="2"/>
      <sheetData sheetId="3">
        <row r="5">
          <cell r="N5">
            <v>3.6928143499999999</v>
          </cell>
          <cell r="X5">
            <v>3.75120699</v>
          </cell>
          <cell r="AH5">
            <v>3.7822563699999998</v>
          </cell>
          <cell r="AR5">
            <v>3.86735731</v>
          </cell>
          <cell r="BB5">
            <v>3.84785925</v>
          </cell>
          <cell r="BL5">
            <v>3.7797812300000002</v>
          </cell>
          <cell r="BV5">
            <v>3.7518663000000001</v>
          </cell>
          <cell r="CF5">
            <v>3.8037888199999998</v>
          </cell>
          <cell r="CP5">
            <v>3.8275355800000002</v>
          </cell>
          <cell r="CZ5">
            <v>3.8226662899999999</v>
          </cell>
          <cell r="DJ5">
            <v>3.7545419299999998</v>
          </cell>
          <cell r="DT5">
            <v>3.65214858</v>
          </cell>
        </row>
      </sheetData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2 "/>
      <sheetName val="มกราคม 63"/>
      <sheetName val="กุมภาพันธ์ 63"/>
      <sheetName val="มีนาคม 63"/>
      <sheetName val="เมษายน 63"/>
      <sheetName val="พฤษภาคม 63"/>
      <sheetName val="มิถุนายน 63"/>
      <sheetName val="กรกฏาคม 63"/>
      <sheetName val="สิงหาคม 63"/>
      <sheetName val="กันยายน 63"/>
      <sheetName val="ตุลาคม 63"/>
      <sheetName val="พฤศจิกายน 63"/>
      <sheetName val="ธันวาคม 63"/>
      <sheetName val="คำนวณหน่วย"/>
      <sheetName val="ค่าไฟฟ้า-2563"/>
    </sheetNames>
    <sheetDataSet>
      <sheetData sheetId="0">
        <row r="5">
          <cell r="A5">
            <v>1</v>
          </cell>
          <cell r="B5" t="str">
            <v>อาคารเทพศาสตร์สถิตย์(มิเตอร์หมุนกลับทาง)</v>
          </cell>
          <cell r="C5">
            <v>0</v>
          </cell>
          <cell r="E5">
            <v>8419187</v>
          </cell>
        </row>
        <row r="6">
          <cell r="A6">
            <v>2</v>
          </cell>
          <cell r="B6" t="str">
            <v>สนามบาสเกตบอล</v>
          </cell>
          <cell r="C6">
            <v>0</v>
          </cell>
          <cell r="E6">
            <v>8419168</v>
          </cell>
        </row>
        <row r="7">
          <cell r="A7">
            <v>3</v>
          </cell>
          <cell r="B7" t="str">
            <v>โรงประชุม (รวมอาคารห้องน้ำ) (ชูติวัตร เดิม)</v>
          </cell>
          <cell r="C7">
            <v>0</v>
          </cell>
          <cell r="E7">
            <v>8708273</v>
          </cell>
        </row>
        <row r="8">
          <cell r="A8">
            <v>4</v>
          </cell>
          <cell r="B8" t="str">
            <v>สนามเทนนิส</v>
          </cell>
          <cell r="C8">
            <v>0</v>
          </cell>
          <cell r="E8">
            <v>8586262</v>
          </cell>
        </row>
        <row r="9">
          <cell r="A9">
            <v>5</v>
          </cell>
          <cell r="B9" t="str">
            <v>ลานจตุรัสนานาชาติ</v>
          </cell>
          <cell r="C9">
            <v>0</v>
          </cell>
          <cell r="E9">
            <v>9842044</v>
          </cell>
        </row>
        <row r="10">
          <cell r="A10">
            <v>6</v>
          </cell>
          <cell r="B10" t="str">
            <v>อาคารแผ่พืชน์</v>
          </cell>
          <cell r="C10">
            <v>0</v>
          </cell>
          <cell r="E10">
            <v>41293</v>
          </cell>
        </row>
        <row r="11">
          <cell r="A11">
            <v>7</v>
          </cell>
          <cell r="B11" t="str">
            <v>อาคารวุฒากาศ</v>
          </cell>
          <cell r="C11">
            <v>0</v>
          </cell>
          <cell r="E11">
            <v>9860772</v>
          </cell>
        </row>
        <row r="12">
          <cell r="A12">
            <v>8</v>
          </cell>
          <cell r="B12" t="str">
            <v>อาคารเฉลิมพระเกียรติ  โซน  A , B  มิเตอร์ตัวที่ 1</v>
          </cell>
          <cell r="C12">
            <v>0</v>
          </cell>
          <cell r="E12">
            <v>8419207</v>
          </cell>
        </row>
        <row r="13">
          <cell r="A13">
            <v>9</v>
          </cell>
          <cell r="B13" t="str">
            <v>อาคารเฉลิมพระเกียรติ  โซน  A , B  มิเตอร์ตัวที่ 2</v>
          </cell>
          <cell r="C13">
            <v>0</v>
          </cell>
          <cell r="E13">
            <v>8419191</v>
          </cell>
        </row>
        <row r="14">
          <cell r="A14">
            <v>10</v>
          </cell>
          <cell r="B14" t="str">
            <v>สนามกีฬาอินทนิล (อัฒจัททร์ 2 หลัง)</v>
          </cell>
          <cell r="C14">
            <v>0</v>
          </cell>
          <cell r="E14">
            <v>8279819</v>
          </cell>
        </row>
        <row r="15">
          <cell r="A15">
            <v>11</v>
          </cell>
          <cell r="B15" t="str">
            <v>โรงประปา 2</v>
          </cell>
          <cell r="C15">
            <v>0</v>
          </cell>
          <cell r="E15">
            <v>9846196</v>
          </cell>
        </row>
        <row r="16">
          <cell r="A16">
            <v>12</v>
          </cell>
          <cell r="B16" t="str">
            <v>อาคารเรือนธรรม</v>
          </cell>
          <cell r="C16">
            <v>0</v>
          </cell>
          <cell r="E16">
            <v>9100349</v>
          </cell>
        </row>
        <row r="17">
          <cell r="A17">
            <v>13</v>
          </cell>
          <cell r="B17" t="str">
            <v>อาคารพิพิธภัณฑ์เกษตรไทย</v>
          </cell>
          <cell r="C17">
            <v>0</v>
          </cell>
          <cell r="E17">
            <v>8011304</v>
          </cell>
        </row>
        <row r="18">
          <cell r="A18">
            <v>14</v>
          </cell>
          <cell r="B18" t="str">
            <v>อาคารเรียนรวมแม่โจ้  70  ปี</v>
          </cell>
          <cell r="C18">
            <v>0</v>
          </cell>
          <cell r="E18">
            <v>27425</v>
          </cell>
        </row>
        <row r="19">
          <cell r="A19">
            <v>15</v>
          </cell>
          <cell r="B19" t="str">
            <v>อาคารเฉลิมพระเกียรติสมเด็จพระเทพรัตนราชสุดา</v>
          </cell>
          <cell r="E19">
            <v>8662045</v>
          </cell>
        </row>
        <row r="20">
          <cell r="A20">
            <v>16</v>
          </cell>
          <cell r="B20" t="str">
            <v>อาคารเรือนกระจก</v>
          </cell>
          <cell r="C20">
            <v>0</v>
          </cell>
          <cell r="E20">
            <v>9841446</v>
          </cell>
        </row>
        <row r="21">
          <cell r="A21">
            <v>17</v>
          </cell>
          <cell r="B21" t="str">
            <v>อาคาร 80 ปี</v>
          </cell>
          <cell r="C21" t="str">
            <v>MWh</v>
          </cell>
          <cell r="E21" t="str">
            <v>Digital</v>
          </cell>
        </row>
        <row r="22">
          <cell r="A22">
            <v>18</v>
          </cell>
          <cell r="B22" t="str">
            <v>อาคารเกษตรทฤษฎีใหม่</v>
          </cell>
          <cell r="C22">
            <v>0</v>
          </cell>
          <cell r="E22">
            <v>8673816</v>
          </cell>
        </row>
        <row r="23">
          <cell r="A23">
            <v>19</v>
          </cell>
          <cell r="B23" t="str">
            <v>อาคารโรงสูบน้ำแรงดันต่ำ</v>
          </cell>
          <cell r="C23">
            <v>0</v>
          </cell>
          <cell r="E23">
            <v>8673823</v>
          </cell>
        </row>
        <row r="24">
          <cell r="A24">
            <v>20</v>
          </cell>
          <cell r="B24" t="str">
            <v>อาคารโรงสูบน้ำแรงดันสูง</v>
          </cell>
          <cell r="C24">
            <v>0</v>
          </cell>
          <cell r="E24">
            <v>8661987</v>
          </cell>
        </row>
        <row r="25">
          <cell r="A25">
            <v>21</v>
          </cell>
          <cell r="B25" t="str">
            <v>อาคารจ่ายสารเคมีและเก็บสารเคมี</v>
          </cell>
          <cell r="C25">
            <v>0</v>
          </cell>
          <cell r="E25">
            <v>8648698</v>
          </cell>
        </row>
        <row r="26">
          <cell r="A26">
            <v>22</v>
          </cell>
          <cell r="B26" t="str">
            <v>ป้าย LED หน้ามหาวิทยาลัยแม่โจ้</v>
          </cell>
          <cell r="C26">
            <v>0</v>
          </cell>
          <cell r="E26">
            <v>9769127</v>
          </cell>
        </row>
        <row r="27">
          <cell r="A27">
            <v>23</v>
          </cell>
          <cell r="B27" t="str">
            <v>อาคารช่วงเกษตรศิลป์</v>
          </cell>
          <cell r="C27">
            <v>0</v>
          </cell>
          <cell r="E27">
            <v>8142008</v>
          </cell>
        </row>
        <row r="28">
          <cell r="A28" t="str">
            <v>สำนักงานมหาวิทยาลัย</v>
          </cell>
        </row>
        <row r="29">
          <cell r="A29">
            <v>24</v>
          </cell>
          <cell r="B29" t="str">
            <v>อาคารสำนักงานมหาวิทยาลัย 1 (สำนักมาตราฐานการศึกษา เดิม)</v>
          </cell>
          <cell r="C29">
            <v>0</v>
          </cell>
          <cell r="E29">
            <v>8509795</v>
          </cell>
        </row>
        <row r="30">
          <cell r="A30">
            <v>25</v>
          </cell>
          <cell r="B30" t="str">
            <v>อาคารสำนักงานมหาวิทยาลัย 2 (สำนักงานอธิการบดี เดิม)</v>
          </cell>
          <cell r="C30">
            <v>0</v>
          </cell>
          <cell r="E30">
            <v>8379366</v>
          </cell>
        </row>
        <row r="31">
          <cell r="A31">
            <v>26</v>
          </cell>
          <cell r="B31" t="str">
            <v>อาคารสำนักงานมหาวิทยาลัย 3  มิเตอร์ตัวที่ 1 (อิงคศรีกสิการ เดิม)</v>
          </cell>
          <cell r="C31">
            <v>0</v>
          </cell>
          <cell r="E31">
            <v>8752785</v>
          </cell>
        </row>
        <row r="32">
          <cell r="A32">
            <v>27</v>
          </cell>
          <cell r="B32" t="str">
            <v>อาคารสำนักงานมหาวิทยาลัย 3  มิเตอร์ตัวที่ 2  (อิงคศรีกสิการ เดิม)</v>
          </cell>
          <cell r="C32">
            <v>0</v>
          </cell>
          <cell r="E32">
            <v>8752914</v>
          </cell>
        </row>
        <row r="33">
          <cell r="A33">
            <v>28</v>
          </cell>
          <cell r="B33" t="str">
            <v>โรงจอดรถกองกิจการนักศึกษา</v>
          </cell>
          <cell r="C33">
            <v>0</v>
          </cell>
          <cell r="E33">
            <v>8753464</v>
          </cell>
        </row>
        <row r="34">
          <cell r="A34">
            <v>29</v>
          </cell>
          <cell r="B34" t="str">
            <v>ชมรมวิทยุสมัครเล่น</v>
          </cell>
          <cell r="C34">
            <v>0</v>
          </cell>
          <cell r="E34">
            <v>8882712</v>
          </cell>
        </row>
        <row r="35">
          <cell r="A35">
            <v>30</v>
          </cell>
          <cell r="B35" t="str">
            <v>อาคารอำนวย  ยศสุข</v>
          </cell>
          <cell r="C35">
            <v>0</v>
          </cell>
          <cell r="E35">
            <v>9208358</v>
          </cell>
        </row>
        <row r="36">
          <cell r="A36">
            <v>31</v>
          </cell>
          <cell r="B36" t="str">
            <v>อาคารหน่วยอาคารและสถานที่</v>
          </cell>
          <cell r="C36">
            <v>0</v>
          </cell>
          <cell r="E36">
            <v>9123113</v>
          </cell>
        </row>
        <row r="37">
          <cell r="A37">
            <v>32</v>
          </cell>
          <cell r="B37" t="str">
            <v>อาคารสำนักงานประปาและสุขาภิบาล</v>
          </cell>
          <cell r="C37">
            <v>0</v>
          </cell>
          <cell r="E37">
            <v>8648696</v>
          </cell>
        </row>
        <row r="38">
          <cell r="A38">
            <v>33</v>
          </cell>
          <cell r="B38" t="str">
            <v>อาคารงานไฟฟ้า</v>
          </cell>
          <cell r="C38">
            <v>0</v>
          </cell>
          <cell r="E38">
            <v>8673782</v>
          </cell>
        </row>
        <row r="39">
          <cell r="A39">
            <v>34</v>
          </cell>
          <cell r="B39" t="str">
            <v>อาคารซ่อมบำรุงอาคารและสถานที่</v>
          </cell>
          <cell r="C39">
            <v>0</v>
          </cell>
          <cell r="E39">
            <v>8673804</v>
          </cell>
        </row>
        <row r="40">
          <cell r="A40">
            <v>35</v>
          </cell>
          <cell r="B40" t="str">
            <v>อาคารยานพาหนะ</v>
          </cell>
          <cell r="C40">
            <v>0</v>
          </cell>
          <cell r="E40">
            <v>9843160</v>
          </cell>
        </row>
        <row r="41">
          <cell r="A41">
            <v>36</v>
          </cell>
          <cell r="B41" t="str">
            <v>อาคารโรงจอดรถ</v>
          </cell>
          <cell r="C41">
            <v>0</v>
          </cell>
          <cell r="E41">
            <v>8674108</v>
          </cell>
        </row>
        <row r="42">
          <cell r="A42">
            <v>37</v>
          </cell>
          <cell r="B42" t="str">
            <v>อาคารสำนักงานระบบบำบัดน้ำเสียรวม (รวมอาคารห้องน้ำ)</v>
          </cell>
          <cell r="C42">
            <v>0</v>
          </cell>
          <cell r="E42">
            <v>8576438</v>
          </cell>
        </row>
        <row r="43">
          <cell r="A43" t="str">
            <v>สระว่ายน้ำ</v>
          </cell>
        </row>
        <row r="44">
          <cell r="A44">
            <v>38</v>
          </cell>
          <cell r="B44" t="str">
            <v>อาคารสระว่ายน้ำ</v>
          </cell>
          <cell r="C44">
            <v>0</v>
          </cell>
          <cell r="E44">
            <v>9243867</v>
          </cell>
        </row>
        <row r="45">
          <cell r="A45" t="str">
            <v>โรงอาหาร</v>
          </cell>
        </row>
        <row r="46">
          <cell r="A46">
            <v>39</v>
          </cell>
          <cell r="B46" t="str">
            <v>อาคารโรงอาหารเทิดกสิกร</v>
          </cell>
          <cell r="C46">
            <v>0</v>
          </cell>
          <cell r="E46">
            <v>8419171</v>
          </cell>
        </row>
        <row r="47">
          <cell r="A47" t="str">
            <v>หอพักนักศึกษา</v>
          </cell>
        </row>
        <row r="48">
          <cell r="A48">
            <v>40</v>
          </cell>
          <cell r="B48" t="str">
            <v>อาคารหอพักนักศึกษานานาชาติ</v>
          </cell>
          <cell r="C48">
            <v>0</v>
          </cell>
          <cell r="E48">
            <v>8419200</v>
          </cell>
        </row>
        <row r="49">
          <cell r="A49">
            <v>41</v>
          </cell>
          <cell r="B49" t="str">
            <v>อาคารหอพักนักศึกษาชาย 2</v>
          </cell>
          <cell r="C49">
            <v>0</v>
          </cell>
          <cell r="E49">
            <v>8419154</v>
          </cell>
        </row>
        <row r="50">
          <cell r="A50">
            <v>42</v>
          </cell>
          <cell r="B50" t="str">
            <v>อาคารหอพักนักศึกษาชาย 3 (รวมอาคารห้องน้ำ)</v>
          </cell>
          <cell r="C50">
            <v>0</v>
          </cell>
          <cell r="E50">
            <v>8419175</v>
          </cell>
        </row>
        <row r="51">
          <cell r="A51">
            <v>43</v>
          </cell>
          <cell r="B51" t="str">
            <v>อาคารหอพักนักศึกษาชาย 4 (รวมอาคารโรงจอดรถ ข้างหอ)</v>
          </cell>
          <cell r="C51">
            <v>0</v>
          </cell>
          <cell r="E51">
            <v>8419174</v>
          </cell>
        </row>
        <row r="52">
          <cell r="A52">
            <v>44</v>
          </cell>
          <cell r="B52" t="str">
            <v>อาคารหอพักนักศึกษาชาย 5 (รวมอาคารห้องน้ำ)</v>
          </cell>
          <cell r="C52">
            <v>0</v>
          </cell>
          <cell r="E52">
            <v>8419178</v>
          </cell>
        </row>
        <row r="53">
          <cell r="A53">
            <v>45</v>
          </cell>
          <cell r="B53" t="str">
            <v>อาคารหอพักนักศึกษาหญิง 6 (รวมอาคารโรงจอดรถ ข้างหอ)</v>
          </cell>
          <cell r="C53">
            <v>0</v>
          </cell>
          <cell r="E53">
            <v>8409829</v>
          </cell>
        </row>
        <row r="54">
          <cell r="A54">
            <v>46</v>
          </cell>
          <cell r="B54" t="str">
            <v>อาคารหอพักนักศึกษาหญิง 7</v>
          </cell>
          <cell r="C54">
            <v>0</v>
          </cell>
          <cell r="E54">
            <v>8409835</v>
          </cell>
        </row>
        <row r="55">
          <cell r="A55">
            <v>47</v>
          </cell>
          <cell r="B55" t="str">
            <v>อาคารหอพักนักศึกษาหญิง 8</v>
          </cell>
          <cell r="C55">
            <v>0</v>
          </cell>
          <cell r="E55">
            <v>8379616</v>
          </cell>
        </row>
        <row r="56">
          <cell r="A56">
            <v>48</v>
          </cell>
          <cell r="B56" t="str">
            <v>อาคารหอพักนักศึกษาหญิง 9</v>
          </cell>
          <cell r="C56">
            <v>0</v>
          </cell>
          <cell r="E56">
            <v>8399168</v>
          </cell>
        </row>
        <row r="57">
          <cell r="A57">
            <v>49</v>
          </cell>
          <cell r="B57" t="str">
            <v>อาคารหอพักนักศึกษาหญิง 10</v>
          </cell>
          <cell r="C57">
            <v>0</v>
          </cell>
          <cell r="E57">
            <v>9243992</v>
          </cell>
        </row>
        <row r="58">
          <cell r="A58">
            <v>50</v>
          </cell>
          <cell r="B58" t="str">
            <v>อาคารหอพักนักศึกษาหญิง 11</v>
          </cell>
          <cell r="C58" t="str">
            <v>MWh</v>
          </cell>
          <cell r="E58" t="str">
            <v>Digital</v>
          </cell>
        </row>
        <row r="59">
          <cell r="A59" t="str">
            <v>คณะพัฒนาการท่องเที่ยว</v>
          </cell>
        </row>
        <row r="60">
          <cell r="A60">
            <v>51</v>
          </cell>
          <cell r="B60" t="str">
            <v xml:space="preserve">อาคารเรียนรวมสุวรรณวาจกกสิกิจ </v>
          </cell>
          <cell r="C60">
            <v>0</v>
          </cell>
          <cell r="E60" t="str">
            <v>-</v>
          </cell>
        </row>
        <row r="61">
          <cell r="A61">
            <v>52</v>
          </cell>
          <cell r="B61" t="str">
            <v>อาคารพัฒนาวิสัยทัศน์  ชั้น 1 มิเตอร์ตัวที่ 1</v>
          </cell>
          <cell r="C61">
            <v>0</v>
          </cell>
          <cell r="E61">
            <v>9109282</v>
          </cell>
        </row>
        <row r="62">
          <cell r="A62">
            <v>53</v>
          </cell>
          <cell r="B62" t="str">
            <v>อาคารพัฒนาวิสัยทัศน์  ชั้น 2 มิเตอร์ตัวที่ 2</v>
          </cell>
          <cell r="C62" t="str">
            <v>MWh</v>
          </cell>
          <cell r="E62" t="str">
            <v>Digital</v>
          </cell>
        </row>
        <row r="63">
          <cell r="A63" t="str">
            <v>คณะศิลป์ศาสตร์</v>
          </cell>
        </row>
        <row r="64">
          <cell r="A64">
            <v>54</v>
          </cell>
          <cell r="B64" t="str">
            <v>อาคารประเสริฐ ณ.นคร</v>
          </cell>
          <cell r="C64">
            <v>0</v>
          </cell>
          <cell r="E64">
            <v>8155345</v>
          </cell>
        </row>
        <row r="65">
          <cell r="A65" t="str">
            <v>สำนักหอสมุด</v>
          </cell>
        </row>
        <row r="66">
          <cell r="A66">
            <v>55</v>
          </cell>
          <cell r="B66" t="str">
            <v>อาคารวิภาต  บุญศรี  วังซ้าย  มิเตอร์ตัวที่ 1</v>
          </cell>
          <cell r="C66">
            <v>0</v>
          </cell>
          <cell r="E66">
            <v>8666263</v>
          </cell>
        </row>
        <row r="67">
          <cell r="A67">
            <v>56</v>
          </cell>
          <cell r="B67" t="str">
            <v>อาคารวิภาต  บุญศรี  วังซ้าย  มิเตอร์ตัวที่ 2</v>
          </cell>
          <cell r="C67">
            <v>0</v>
          </cell>
          <cell r="E67">
            <v>9068918</v>
          </cell>
        </row>
        <row r="68">
          <cell r="A68" t="str">
            <v>คณะบริหารธุรกิจ</v>
          </cell>
        </row>
        <row r="69">
          <cell r="A69">
            <v>57</v>
          </cell>
          <cell r="B69" t="str">
            <v>อาคารพิทยาลงกรณ์</v>
          </cell>
          <cell r="C69">
            <v>0</v>
          </cell>
          <cell r="E69">
            <v>8142142</v>
          </cell>
        </row>
        <row r="70">
          <cell r="A70">
            <v>58</v>
          </cell>
          <cell r="B70" t="str">
            <v>อาคาร 25 ปี  คณะบริหารธุรกิจ</v>
          </cell>
          <cell r="C70">
            <v>0</v>
          </cell>
          <cell r="E70">
            <v>8306827</v>
          </cell>
        </row>
        <row r="71">
          <cell r="A71" t="str">
            <v>วิทยาลัยบริหารศาสตร์</v>
          </cell>
        </row>
        <row r="72">
          <cell r="A72">
            <v>59</v>
          </cell>
          <cell r="B72" t="str">
            <v>อาคารเทพ  พงษ์พานิช</v>
          </cell>
          <cell r="C72">
            <v>0</v>
          </cell>
          <cell r="E72">
            <v>9237675</v>
          </cell>
        </row>
        <row r="73">
          <cell r="A73" t="str">
            <v>ศูนย์กล้วยไม้</v>
          </cell>
        </row>
        <row r="74">
          <cell r="A74">
            <v>60</v>
          </cell>
          <cell r="B74" t="str">
            <v>อาคารเฉลิมพระเกียรติสมเด็จพระศรีนครินทราบรมราชนี</v>
          </cell>
          <cell r="C74">
            <v>0</v>
          </cell>
          <cell r="E74">
            <v>8642034</v>
          </cell>
        </row>
        <row r="75">
          <cell r="A75" t="str">
            <v>คณะวิทยาศาสตร์</v>
          </cell>
        </row>
        <row r="76">
          <cell r="A76">
            <v>61</v>
          </cell>
          <cell r="B76" t="str">
            <v>อาคารแม่โจ้  60  ปี  มิเตอร์ตัวที่ 1</v>
          </cell>
          <cell r="C76">
            <v>0</v>
          </cell>
          <cell r="E76">
            <v>4886040</v>
          </cell>
        </row>
        <row r="77">
          <cell r="A77">
            <v>62</v>
          </cell>
          <cell r="B77" t="str">
            <v>อาคารแม่โจ้  60  ปี  มิเตอร์ตัวที่ 2</v>
          </cell>
          <cell r="C77">
            <v>0</v>
          </cell>
          <cell r="E77">
            <v>4886038</v>
          </cell>
        </row>
        <row r="78">
          <cell r="A78">
            <v>63</v>
          </cell>
          <cell r="B78" t="str">
            <v>อาคารเสาวรัจนิตยวรรธนะ</v>
          </cell>
          <cell r="C78">
            <v>0</v>
          </cell>
          <cell r="E78">
            <v>8125072</v>
          </cell>
        </row>
        <row r="79">
          <cell r="A79">
            <v>64</v>
          </cell>
          <cell r="B79" t="str">
            <v>อาคารจุฬาภรณ์    มิเตอร์ตัวที่ 1</v>
          </cell>
          <cell r="C79">
            <v>0</v>
          </cell>
          <cell r="E79">
            <v>9123200</v>
          </cell>
        </row>
        <row r="80">
          <cell r="A80">
            <v>65</v>
          </cell>
          <cell r="B80" t="str">
            <v>อาคารจุฬาภรณ์    มิเตอร์ตัวที่ 2</v>
          </cell>
          <cell r="C80">
            <v>0</v>
          </cell>
          <cell r="E80">
            <v>9115014</v>
          </cell>
        </row>
        <row r="81">
          <cell r="A81">
            <v>66</v>
          </cell>
          <cell r="B81" t="str">
            <v>อาคารจุฬาภรณ์    มิเตอร์ตัวที่ 3 (ATS)</v>
          </cell>
          <cell r="C81">
            <v>0</v>
          </cell>
          <cell r="E81">
            <v>9115012</v>
          </cell>
        </row>
        <row r="82">
          <cell r="A82" t="str">
            <v>คณะเศรษฐศาสตร์</v>
          </cell>
        </row>
        <row r="83">
          <cell r="A83">
            <v>67</v>
          </cell>
          <cell r="B83" t="str">
            <v>อาคารยรรยง  สิทธิชัย</v>
          </cell>
          <cell r="C83">
            <v>0</v>
          </cell>
          <cell r="E83">
            <v>9064295</v>
          </cell>
        </row>
        <row r="84">
          <cell r="A84" t="str">
            <v>คณะเทคโนโลยีสารสนเทศและการสื่อสาร</v>
          </cell>
        </row>
        <row r="85">
          <cell r="A85">
            <v>68</v>
          </cell>
          <cell r="B85" t="str">
            <v>อาคาร  75  ปี  แม่โจ้</v>
          </cell>
          <cell r="C85">
            <v>400</v>
          </cell>
          <cell r="E85" t="str">
            <v>-</v>
          </cell>
        </row>
        <row r="86">
          <cell r="A86" t="str">
            <v>คณะสถาปัตยกรรมศาสตร์และการออกแบบสิ่งแวดล้อม</v>
          </cell>
        </row>
        <row r="87">
          <cell r="A87">
            <v>69</v>
          </cell>
          <cell r="B87" t="str">
            <v>อาคารคณะสถาปัตยกรรมศาสตร์และการออกแบบสิ่งแวดล้อม</v>
          </cell>
          <cell r="C87">
            <v>0</v>
          </cell>
          <cell r="E87">
            <v>8124161</v>
          </cell>
        </row>
        <row r="88">
          <cell r="A88">
            <v>70</v>
          </cell>
          <cell r="B88" t="str">
            <v>อาคารคณะสถาปัตยกรรมศาสตร์และการออกแบบสิ่งแวดล้อม (ใหม่)</v>
          </cell>
          <cell r="C88">
            <v>0</v>
          </cell>
          <cell r="E88">
            <v>9628701</v>
          </cell>
        </row>
        <row r="89">
          <cell r="A89" t="str">
            <v>คณะผลิตกรรมการเกษตร</v>
          </cell>
        </row>
        <row r="90">
          <cell r="A90">
            <v>71</v>
          </cell>
          <cell r="B90" t="str">
            <v>อาคารรัตนโกสินทร์ 200 ปี  มิเตอร์ตัวที่ 1</v>
          </cell>
          <cell r="C90">
            <v>0</v>
          </cell>
          <cell r="E90">
            <v>8752940</v>
          </cell>
        </row>
        <row r="91">
          <cell r="A91">
            <v>72</v>
          </cell>
          <cell r="B91" t="str">
            <v>อาคารรัตนโกสินทร์ 200 ปี  มิเตอร์ตัวที่ 2</v>
          </cell>
          <cell r="C91">
            <v>0</v>
          </cell>
          <cell r="E91">
            <v>8142022</v>
          </cell>
        </row>
        <row r="92">
          <cell r="A92">
            <v>73</v>
          </cell>
          <cell r="B92" t="str">
            <v>อาคารเรียนและปฏิบัติการรวมทางปฐพีวิทยาและฝึกอบรมทางดินและปุ๋ยชั้นสูง</v>
          </cell>
          <cell r="C92">
            <v>0</v>
          </cell>
          <cell r="E92">
            <v>8434584</v>
          </cell>
        </row>
        <row r="93">
          <cell r="A93">
            <v>74</v>
          </cell>
          <cell r="B93" t="str">
            <v>อาคารปฏิบัติการไม้ผล</v>
          </cell>
          <cell r="C93">
            <v>0</v>
          </cell>
          <cell r="E93">
            <v>8142040</v>
          </cell>
        </row>
        <row r="94">
          <cell r="A94">
            <v>75</v>
          </cell>
          <cell r="B94" t="str">
            <v>อาคารสำนักงานพืชไร่(พักอาจารย์)</v>
          </cell>
          <cell r="C94">
            <v>0</v>
          </cell>
          <cell r="E94">
            <v>9860771</v>
          </cell>
        </row>
        <row r="95">
          <cell r="A95">
            <v>76</v>
          </cell>
          <cell r="B95" t="str">
            <v>อาคารเพาะเลี้ยงเนื้อเยื่อ  ฝ่ายพัฒนาเกษตรที่สูง</v>
          </cell>
          <cell r="C95">
            <v>0</v>
          </cell>
          <cell r="E95">
            <v>8385474</v>
          </cell>
        </row>
        <row r="96">
          <cell r="A96">
            <v>77</v>
          </cell>
          <cell r="B96" t="str">
            <v xml:space="preserve">อาคารเพิ่มพูล  </v>
          </cell>
          <cell r="C96">
            <v>0</v>
          </cell>
          <cell r="E96">
            <v>8783517</v>
          </cell>
        </row>
        <row r="97">
          <cell r="A97">
            <v>78</v>
          </cell>
          <cell r="B97" t="str">
            <v>อาคารปฏิบัติการและคัดเมล็ดพันธุ์พืชไร่</v>
          </cell>
          <cell r="C97">
            <v>0</v>
          </cell>
          <cell r="E97">
            <v>8142148</v>
          </cell>
        </row>
        <row r="98">
          <cell r="A98">
            <v>79</v>
          </cell>
          <cell r="B98" t="str">
            <v>อาคารอบเมล็ดพันธุ์พืช (ไซโล)</v>
          </cell>
          <cell r="C98">
            <v>0</v>
          </cell>
          <cell r="E98">
            <v>9866505</v>
          </cell>
        </row>
        <row r="99">
          <cell r="A99">
            <v>80</v>
          </cell>
          <cell r="B99" t="str">
            <v>อาคารกำจร  บุญแปง</v>
          </cell>
          <cell r="C99">
            <v>0</v>
          </cell>
          <cell r="E99">
            <v>8313525</v>
          </cell>
        </row>
        <row r="100">
          <cell r="A100">
            <v>81</v>
          </cell>
          <cell r="B100" t="str">
            <v>ฐานการเรียนรู้เห็ด</v>
          </cell>
          <cell r="C100">
            <v>0</v>
          </cell>
          <cell r="E100">
            <v>8416887</v>
          </cell>
        </row>
        <row r="101">
          <cell r="A101">
            <v>82</v>
          </cell>
          <cell r="B101" t="str">
            <v>อาคารเนื้อเยื่อ  มิเตอร์ตัวที่ 1</v>
          </cell>
          <cell r="C101">
            <v>0</v>
          </cell>
          <cell r="E101">
            <v>8488561</v>
          </cell>
        </row>
        <row r="102">
          <cell r="A102">
            <v>83</v>
          </cell>
          <cell r="B102" t="str">
            <v>อาคารเนื้อเยื่อ  มิเตอร์ตัวที่ 2</v>
          </cell>
          <cell r="C102">
            <v>0</v>
          </cell>
          <cell r="E102">
            <v>8419210</v>
          </cell>
        </row>
        <row r="103">
          <cell r="A103">
            <v>84</v>
          </cell>
          <cell r="B103" t="str">
            <v>อาคารปฏิบัติการพืชผัก</v>
          </cell>
          <cell r="C103">
            <v>0</v>
          </cell>
          <cell r="E103">
            <v>8142069</v>
          </cell>
        </row>
        <row r="104">
          <cell r="A104">
            <v>85</v>
          </cell>
          <cell r="B104" t="str">
            <v>อาคารจัดเก็บวัสดุพืชผัก</v>
          </cell>
          <cell r="C104">
            <v>0</v>
          </cell>
          <cell r="E104">
            <v>8417059</v>
          </cell>
        </row>
        <row r="105">
          <cell r="A105">
            <v>86</v>
          </cell>
          <cell r="B105" t="str">
            <v>อาคารสำนักงานพืชผัก</v>
          </cell>
          <cell r="C105">
            <v>0</v>
          </cell>
          <cell r="E105">
            <v>13070991</v>
          </cell>
        </row>
        <row r="106">
          <cell r="A106">
            <v>87</v>
          </cell>
          <cell r="B106" t="str">
            <v>โรงเรือนพืช-ผัก</v>
          </cell>
          <cell r="C106">
            <v>0</v>
          </cell>
          <cell r="E106">
            <v>1105255</v>
          </cell>
        </row>
        <row r="107">
          <cell r="A107">
            <v>88</v>
          </cell>
          <cell r="B107" t="str">
            <v>โรงเพาะพืช-ผัก</v>
          </cell>
          <cell r="C107">
            <v>0</v>
          </cell>
          <cell r="E107">
            <v>8006721</v>
          </cell>
        </row>
        <row r="108">
          <cell r="A108">
            <v>89</v>
          </cell>
          <cell r="B108" t="str">
            <v>ฐานการเรียนรู้การผลิตเห็ดเศรษฐกิจ</v>
          </cell>
          <cell r="C108">
            <v>0</v>
          </cell>
          <cell r="E108">
            <v>0</v>
          </cell>
        </row>
        <row r="109">
          <cell r="A109">
            <v>90</v>
          </cell>
          <cell r="B109" t="str">
            <v>โรงเรือนเพาะเมล็ดพันธ์และขยายพันธุ์ไม้ดอกไม้ประดับ</v>
          </cell>
          <cell r="C109">
            <v>0</v>
          </cell>
          <cell r="E109">
            <v>8385459</v>
          </cell>
        </row>
        <row r="110">
          <cell r="A110">
            <v>91</v>
          </cell>
          <cell r="B110" t="str">
            <v>อาคารเทคโนโลยีด้านการผลิตไม้ดอกไม้ประดับ</v>
          </cell>
          <cell r="C110">
            <v>0</v>
          </cell>
          <cell r="E110">
            <v>8399218</v>
          </cell>
        </row>
        <row r="111">
          <cell r="A111">
            <v>92</v>
          </cell>
          <cell r="B111" t="str">
            <v>อาคารโดมจัดแสดงกล้วยไม้และไม้ดอกไม้ประดับ</v>
          </cell>
          <cell r="C111">
            <v>0</v>
          </cell>
          <cell r="E111">
            <v>8882737</v>
          </cell>
        </row>
        <row r="112">
          <cell r="A112">
            <v>93</v>
          </cell>
          <cell r="B112" t="str">
            <v>อาคารกล้วยไม้ไทย</v>
          </cell>
          <cell r="C112">
            <v>0</v>
          </cell>
          <cell r="E112">
            <v>8882962</v>
          </cell>
        </row>
        <row r="113">
          <cell r="A113">
            <v>94</v>
          </cell>
          <cell r="B113" t="str">
            <v>อาคารอนุบาลต้นอ่อน</v>
          </cell>
          <cell r="C113">
            <v>0</v>
          </cell>
          <cell r="E113">
            <v>8882746</v>
          </cell>
        </row>
        <row r="114">
          <cell r="A114">
            <v>95</v>
          </cell>
          <cell r="B114" t="str">
            <v>อาคารชั้นเรียนการจัดและแต่งดอกไม้</v>
          </cell>
          <cell r="C114">
            <v>0</v>
          </cell>
          <cell r="E114">
            <v>8320209</v>
          </cell>
        </row>
        <row r="115">
          <cell r="A115">
            <v>96</v>
          </cell>
          <cell r="B115" t="str">
            <v>อาคารโรงสีข้าวเก่า</v>
          </cell>
          <cell r="C115">
            <v>0</v>
          </cell>
          <cell r="E115">
            <v>8882703</v>
          </cell>
        </row>
        <row r="116">
          <cell r="A116">
            <v>97</v>
          </cell>
          <cell r="B116" t="str">
            <v>อาคารเลี้ยงไส้เดือนดิน</v>
          </cell>
          <cell r="C116">
            <v>0</v>
          </cell>
          <cell r="E116">
            <v>80545</v>
          </cell>
        </row>
        <row r="117">
          <cell r="A117">
            <v>98</v>
          </cell>
          <cell r="B117" t="str">
            <v>อาคารหม่อนไหม 1  มิเตอร์ตัวที่ 1</v>
          </cell>
          <cell r="C117">
            <v>0</v>
          </cell>
          <cell r="E117">
            <v>8304740</v>
          </cell>
        </row>
        <row r="118">
          <cell r="A118">
            <v>99</v>
          </cell>
          <cell r="B118" t="str">
            <v>อาคารหม่อนไหม 1  มิเตอร์ตัวที่ 2</v>
          </cell>
          <cell r="C118">
            <v>0</v>
          </cell>
          <cell r="E118">
            <v>8304741</v>
          </cell>
        </row>
        <row r="119">
          <cell r="A119">
            <v>100</v>
          </cell>
          <cell r="B119" t="str">
            <v>อาคารหม่อนไหม 1  มิเตอร์ตัวที่ 3</v>
          </cell>
          <cell r="C119">
            <v>0</v>
          </cell>
          <cell r="E119">
            <v>8304742</v>
          </cell>
        </row>
        <row r="120">
          <cell r="A120" t="str">
            <v>สำนักวิจัยและส่งเสริมการเกษตร</v>
          </cell>
        </row>
        <row r="121">
          <cell r="A121">
            <v>101</v>
          </cell>
          <cell r="B121" t="str">
            <v>อาคารธรรมศักดิ์มนตรี</v>
          </cell>
          <cell r="C121">
            <v>0</v>
          </cell>
          <cell r="E121">
            <v>8409822</v>
          </cell>
        </row>
        <row r="122">
          <cell r="A122">
            <v>102</v>
          </cell>
          <cell r="B122" t="str">
            <v>อาคารมงคลชัยสิทธิ์</v>
          </cell>
          <cell r="C122">
            <v>0</v>
          </cell>
          <cell r="E122">
            <v>8161523</v>
          </cell>
        </row>
        <row r="123">
          <cell r="A123">
            <v>103</v>
          </cell>
          <cell r="B123" t="str">
            <v>ฐานการเรียนรู้การผลิตไม้และไม้ดอกไม้ประดับครบวงจร</v>
          </cell>
          <cell r="C123">
            <v>0</v>
          </cell>
          <cell r="E123">
            <v>8493542</v>
          </cell>
        </row>
        <row r="124">
          <cell r="A124">
            <v>104</v>
          </cell>
          <cell r="B124" t="str">
            <v>แปลงสาธิตปลูกข้าว  ผศ. ดร.วราภรณ์ แสงทอง</v>
          </cell>
          <cell r="C124">
            <v>0</v>
          </cell>
          <cell r="E124">
            <v>1924751</v>
          </cell>
        </row>
        <row r="125">
          <cell r="A125" t="str">
            <v>ศูนย์วิจัยพลังงาน</v>
          </cell>
        </row>
        <row r="126">
          <cell r="A126">
            <v>105</v>
          </cell>
          <cell r="B126" t="str">
            <v>อาคารศูนย์วิจัยพลังงาน 1</v>
          </cell>
          <cell r="C126">
            <v>0</v>
          </cell>
          <cell r="E126">
            <v>8673844</v>
          </cell>
        </row>
        <row r="127">
          <cell r="A127" t="str">
            <v>ศูนย์อาคารที่พัก</v>
          </cell>
        </row>
        <row r="128">
          <cell r="A128">
            <v>106</v>
          </cell>
          <cell r="B128" t="str">
            <v>อาคารศูนย์การศึกษาและอบรมนานาชาติ</v>
          </cell>
          <cell r="C128">
            <v>0</v>
          </cell>
          <cell r="E128">
            <v>1030</v>
          </cell>
        </row>
        <row r="129">
          <cell r="A129" t="str">
            <v>คณะวิศวกรรมศาสตร์</v>
          </cell>
        </row>
        <row r="130">
          <cell r="A130">
            <v>107</v>
          </cell>
          <cell r="B130" t="str">
            <v>อาคารเรียนรวมสาขาวิศวกรรมศาสตร์</v>
          </cell>
          <cell r="C130">
            <v>0</v>
          </cell>
          <cell r="E130">
            <v>8391762</v>
          </cell>
        </row>
        <row r="131">
          <cell r="A131">
            <v>108</v>
          </cell>
          <cell r="B131" t="str">
            <v>อาคารปฏิบัติการวิศวกรรมทั่วไป</v>
          </cell>
          <cell r="E131">
            <v>8510876</v>
          </cell>
        </row>
        <row r="132">
          <cell r="A132">
            <v>109</v>
          </cell>
          <cell r="B132" t="str">
            <v>อาคารสมิตานนท์</v>
          </cell>
          <cell r="C132">
            <v>0</v>
          </cell>
          <cell r="E132">
            <v>8195975</v>
          </cell>
        </row>
        <row r="133">
          <cell r="A133">
            <v>110</v>
          </cell>
          <cell r="B133" t="str">
            <v>อาคารโรงงานนำร่อง</v>
          </cell>
          <cell r="C133">
            <v>0</v>
          </cell>
          <cell r="E133">
            <v>8389601</v>
          </cell>
        </row>
        <row r="134">
          <cell r="A134">
            <v>111</v>
          </cell>
          <cell r="B134" t="str">
            <v>อาคารคัดบรรจุผลิตผลเกษตร</v>
          </cell>
          <cell r="C134">
            <v>0</v>
          </cell>
          <cell r="E134">
            <v>8142023</v>
          </cell>
        </row>
        <row r="135">
          <cell r="A135">
            <v>112</v>
          </cell>
          <cell r="B135" t="str">
            <v>อาคารปฏิบัติเทคโนโลยียางและพอลิเมอร์</v>
          </cell>
          <cell r="C135">
            <v>0</v>
          </cell>
          <cell r="E135">
            <v>9011628</v>
          </cell>
        </row>
        <row r="136">
          <cell r="A136" t="str">
            <v>คณะเทคโนโลยีการประมง</v>
          </cell>
        </row>
        <row r="137">
          <cell r="A137">
            <v>113</v>
          </cell>
          <cell r="B137" t="str">
            <v>อาคารเทคโนโลยีการประมง มิเตอร์ตัวที่ 1</v>
          </cell>
          <cell r="C137">
            <v>0</v>
          </cell>
          <cell r="E137">
            <v>9264072</v>
          </cell>
        </row>
        <row r="138">
          <cell r="A138">
            <v>114</v>
          </cell>
          <cell r="B138" t="str">
            <v>อาคารเทคโนโลยีการประมง มิเตอร์ตัวที่ 2</v>
          </cell>
          <cell r="C138">
            <v>0</v>
          </cell>
          <cell r="E138">
            <v>9264102</v>
          </cell>
        </row>
        <row r="139">
          <cell r="A139">
            <v>115</v>
          </cell>
          <cell r="B139" t="str">
            <v>การเพาะเลี้ยงสาหร่าย</v>
          </cell>
          <cell r="C139">
            <v>0</v>
          </cell>
          <cell r="E139">
            <v>8708215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A4" t="str">
            <v>ส่วนกลาง</v>
          </cell>
        </row>
      </sheetData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ธันวาคม 61 "/>
      <sheetName val="มกราคม 62"/>
      <sheetName val="กุมภาพันธ์ 62"/>
      <sheetName val="มีนาคม 62"/>
      <sheetName val="เมษายน 62 "/>
      <sheetName val="พฤษภาคม 62"/>
      <sheetName val="มิถุนายน 62 "/>
      <sheetName val="กรกฏาคม 62 "/>
      <sheetName val="สิงหาคม 62 "/>
      <sheetName val="กันยายน 62 "/>
      <sheetName val="ตุลาคม 62 "/>
      <sheetName val="พฤศจิกายน 62"/>
      <sheetName val="ธันวาคม 62"/>
      <sheetName val="คำนวณ"/>
      <sheetName val="คำนวณ (รวมแต่ละอาคาร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I18">
            <v>2806</v>
          </cell>
          <cell r="L18">
            <v>2983</v>
          </cell>
          <cell r="O18">
            <v>2705</v>
          </cell>
          <cell r="R18">
            <v>2588</v>
          </cell>
          <cell r="U18">
            <v>2084</v>
          </cell>
          <cell r="X18">
            <v>2557</v>
          </cell>
          <cell r="AA18">
            <v>3198</v>
          </cell>
          <cell r="AD18">
            <v>3678</v>
          </cell>
          <cell r="AG18">
            <v>4163</v>
          </cell>
          <cell r="AJ18">
            <v>3717</v>
          </cell>
          <cell r="AM18">
            <v>2898</v>
          </cell>
          <cell r="AP18">
            <v>2646</v>
          </cell>
        </row>
        <row r="22">
          <cell r="I22">
            <v>61</v>
          </cell>
          <cell r="L22">
            <v>69</v>
          </cell>
          <cell r="O22">
            <v>0</v>
          </cell>
          <cell r="R22">
            <v>0</v>
          </cell>
          <cell r="U22">
            <v>0</v>
          </cell>
          <cell r="X22">
            <v>0</v>
          </cell>
          <cell r="AA22">
            <v>267</v>
          </cell>
          <cell r="AD22">
            <v>80</v>
          </cell>
          <cell r="AG22">
            <v>0</v>
          </cell>
          <cell r="AJ22">
            <v>0</v>
          </cell>
          <cell r="AM22">
            <v>0</v>
          </cell>
          <cell r="AP22">
            <v>0</v>
          </cell>
        </row>
        <row r="28">
          <cell r="I28">
            <v>396</v>
          </cell>
          <cell r="L28">
            <v>412</v>
          </cell>
          <cell r="O28">
            <v>379</v>
          </cell>
          <cell r="R28">
            <v>549</v>
          </cell>
          <cell r="U28">
            <v>406</v>
          </cell>
          <cell r="X28">
            <v>470</v>
          </cell>
          <cell r="AA28">
            <v>430</v>
          </cell>
          <cell r="AD28">
            <v>449</v>
          </cell>
          <cell r="AG28">
            <v>418</v>
          </cell>
          <cell r="AJ28">
            <v>411</v>
          </cell>
          <cell r="AM28">
            <v>407</v>
          </cell>
          <cell r="AP28">
            <v>367</v>
          </cell>
        </row>
        <row r="43">
          <cell r="I43">
            <v>17</v>
          </cell>
          <cell r="L43">
            <v>21</v>
          </cell>
          <cell r="O43">
            <v>17</v>
          </cell>
          <cell r="R43">
            <v>35</v>
          </cell>
          <cell r="U43">
            <v>19</v>
          </cell>
          <cell r="X43">
            <v>514</v>
          </cell>
          <cell r="AA43">
            <v>49</v>
          </cell>
          <cell r="AD43">
            <v>109</v>
          </cell>
          <cell r="AG43">
            <v>53</v>
          </cell>
          <cell r="AJ43">
            <v>117</v>
          </cell>
          <cell r="AM43">
            <v>65</v>
          </cell>
          <cell r="AP43">
            <v>35</v>
          </cell>
        </row>
        <row r="85">
          <cell r="I85">
            <v>4463</v>
          </cell>
          <cell r="L85">
            <v>6301</v>
          </cell>
          <cell r="O85">
            <v>4058</v>
          </cell>
          <cell r="R85">
            <v>2930</v>
          </cell>
          <cell r="U85">
            <v>2127</v>
          </cell>
          <cell r="X85">
            <v>8443</v>
          </cell>
          <cell r="AA85">
            <v>9372</v>
          </cell>
          <cell r="AD85">
            <v>7912</v>
          </cell>
          <cell r="AG85">
            <v>8626</v>
          </cell>
          <cell r="AJ85">
            <v>6840</v>
          </cell>
          <cell r="AM85">
            <v>7065</v>
          </cell>
          <cell r="AP85">
            <v>6724</v>
          </cell>
        </row>
        <row r="113">
          <cell r="I113">
            <v>193</v>
          </cell>
          <cell r="L113">
            <v>205</v>
          </cell>
          <cell r="O113">
            <v>131</v>
          </cell>
          <cell r="R113">
            <v>48</v>
          </cell>
          <cell r="U113">
            <v>0</v>
          </cell>
          <cell r="X113">
            <v>0</v>
          </cell>
          <cell r="AA113">
            <v>321</v>
          </cell>
          <cell r="AD113">
            <v>255</v>
          </cell>
          <cell r="AG113">
            <v>272</v>
          </cell>
          <cell r="AJ113">
            <v>235</v>
          </cell>
          <cell r="AM113">
            <v>162</v>
          </cell>
          <cell r="AP113">
            <v>206</v>
          </cell>
        </row>
        <row r="117">
          <cell r="I117">
            <v>319</v>
          </cell>
          <cell r="L117">
            <v>364</v>
          </cell>
          <cell r="O117">
            <v>27</v>
          </cell>
          <cell r="R117">
            <v>0</v>
          </cell>
          <cell r="U117">
            <v>0</v>
          </cell>
          <cell r="X117">
            <v>0</v>
          </cell>
          <cell r="AA117">
            <v>1150</v>
          </cell>
          <cell r="AD117">
            <v>529</v>
          </cell>
          <cell r="AG117">
            <v>483</v>
          </cell>
          <cell r="AJ117">
            <v>459</v>
          </cell>
          <cell r="AM117">
            <v>328</v>
          </cell>
          <cell r="AP117">
            <v>353</v>
          </cell>
        </row>
        <row r="121">
          <cell r="I121">
            <v>563</v>
          </cell>
          <cell r="L121">
            <v>394</v>
          </cell>
          <cell r="O121">
            <v>37</v>
          </cell>
          <cell r="R121">
            <v>0</v>
          </cell>
          <cell r="U121">
            <v>0</v>
          </cell>
          <cell r="X121">
            <v>0</v>
          </cell>
          <cell r="AA121">
            <v>715</v>
          </cell>
          <cell r="AD121">
            <v>513</v>
          </cell>
          <cell r="AG121">
            <v>488</v>
          </cell>
          <cell r="AJ121">
            <v>453</v>
          </cell>
          <cell r="AM121">
            <v>376</v>
          </cell>
          <cell r="AP121">
            <v>389</v>
          </cell>
        </row>
        <row r="125">
          <cell r="I125">
            <v>411</v>
          </cell>
          <cell r="L125">
            <v>457</v>
          </cell>
          <cell r="O125">
            <v>28</v>
          </cell>
          <cell r="R125">
            <v>0</v>
          </cell>
          <cell r="U125">
            <v>0</v>
          </cell>
          <cell r="X125">
            <v>0</v>
          </cell>
          <cell r="AA125">
            <v>674</v>
          </cell>
          <cell r="AD125">
            <v>573</v>
          </cell>
          <cell r="AG125">
            <v>534</v>
          </cell>
          <cell r="AJ125">
            <v>508</v>
          </cell>
          <cell r="AM125">
            <v>359</v>
          </cell>
          <cell r="AP125">
            <v>407</v>
          </cell>
        </row>
        <row r="129">
          <cell r="I129">
            <v>676</v>
          </cell>
          <cell r="L129">
            <v>709</v>
          </cell>
          <cell r="O129">
            <v>19</v>
          </cell>
          <cell r="R129">
            <v>0</v>
          </cell>
          <cell r="U129">
            <v>0</v>
          </cell>
          <cell r="X129">
            <v>0</v>
          </cell>
          <cell r="AA129">
            <v>1331</v>
          </cell>
          <cell r="AD129">
            <v>891</v>
          </cell>
          <cell r="AG129">
            <v>760</v>
          </cell>
          <cell r="AJ129">
            <v>642</v>
          </cell>
          <cell r="AM129">
            <v>419</v>
          </cell>
          <cell r="AP129">
            <v>498</v>
          </cell>
        </row>
        <row r="133">
          <cell r="L133">
            <v>487</v>
          </cell>
          <cell r="O133">
            <v>280</v>
          </cell>
          <cell r="R133">
            <v>89</v>
          </cell>
          <cell r="U133">
            <v>44</v>
          </cell>
          <cell r="X133">
            <v>0</v>
          </cell>
          <cell r="AA133">
            <v>991</v>
          </cell>
          <cell r="AD133">
            <v>569</v>
          </cell>
          <cell r="AG133">
            <v>541</v>
          </cell>
          <cell r="AJ133">
            <v>487</v>
          </cell>
          <cell r="AM133">
            <v>350</v>
          </cell>
          <cell r="AP133">
            <v>359</v>
          </cell>
        </row>
        <row r="137">
          <cell r="I137">
            <v>118</v>
          </cell>
          <cell r="L137">
            <v>99</v>
          </cell>
          <cell r="O137">
            <v>58</v>
          </cell>
          <cell r="R137">
            <v>0</v>
          </cell>
          <cell r="U137">
            <v>0</v>
          </cell>
          <cell r="X137">
            <v>0</v>
          </cell>
          <cell r="AA137">
            <v>74</v>
          </cell>
          <cell r="AD137">
            <v>922</v>
          </cell>
          <cell r="AG137">
            <v>823</v>
          </cell>
          <cell r="AJ137">
            <v>619</v>
          </cell>
          <cell r="AM137">
            <v>402</v>
          </cell>
          <cell r="AP137">
            <v>451</v>
          </cell>
        </row>
        <row r="141">
          <cell r="I141">
            <v>417</v>
          </cell>
          <cell r="L141">
            <v>555</v>
          </cell>
          <cell r="O141">
            <v>0</v>
          </cell>
          <cell r="R141">
            <v>0</v>
          </cell>
          <cell r="U141">
            <v>0</v>
          </cell>
          <cell r="X141">
            <v>0</v>
          </cell>
          <cell r="AA141">
            <v>903</v>
          </cell>
          <cell r="AD141">
            <v>243</v>
          </cell>
          <cell r="AG141">
            <v>326</v>
          </cell>
          <cell r="AJ141">
            <v>296</v>
          </cell>
          <cell r="AM141">
            <v>207</v>
          </cell>
          <cell r="AP141">
            <v>270</v>
          </cell>
        </row>
        <row r="144">
          <cell r="I144">
            <v>125</v>
          </cell>
          <cell r="L144">
            <v>137</v>
          </cell>
          <cell r="O144">
            <v>109</v>
          </cell>
          <cell r="R144">
            <v>136</v>
          </cell>
          <cell r="U144">
            <v>121</v>
          </cell>
          <cell r="X144">
            <v>143</v>
          </cell>
          <cell r="AA144">
            <v>141</v>
          </cell>
          <cell r="AD144">
            <v>154</v>
          </cell>
          <cell r="AG144">
            <v>138</v>
          </cell>
          <cell r="AJ144">
            <v>136</v>
          </cell>
          <cell r="AM144">
            <v>129</v>
          </cell>
          <cell r="AP144">
            <v>127</v>
          </cell>
        </row>
        <row r="147">
          <cell r="I147">
            <v>195</v>
          </cell>
          <cell r="L147">
            <v>199</v>
          </cell>
          <cell r="O147">
            <v>173</v>
          </cell>
          <cell r="R147">
            <v>42</v>
          </cell>
          <cell r="U147">
            <v>52</v>
          </cell>
          <cell r="X147">
            <v>231</v>
          </cell>
          <cell r="AA147">
            <v>243</v>
          </cell>
          <cell r="AD147">
            <v>277</v>
          </cell>
          <cell r="AG147">
            <v>287</v>
          </cell>
          <cell r="AJ147">
            <v>230</v>
          </cell>
          <cell r="AM147">
            <v>208</v>
          </cell>
          <cell r="AP147">
            <v>214</v>
          </cell>
        </row>
        <row r="157">
          <cell r="I157">
            <v>2759</v>
          </cell>
          <cell r="L157">
            <v>2048</v>
          </cell>
          <cell r="O157">
            <v>1641</v>
          </cell>
          <cell r="R157">
            <v>1229</v>
          </cell>
          <cell r="U157">
            <v>1256</v>
          </cell>
          <cell r="X157">
            <v>2375</v>
          </cell>
          <cell r="AA157">
            <v>2265</v>
          </cell>
          <cell r="AD157">
            <v>2329</v>
          </cell>
          <cell r="AG157">
            <v>2297</v>
          </cell>
          <cell r="AJ157">
            <v>1955</v>
          </cell>
          <cell r="AM157">
            <v>1566</v>
          </cell>
          <cell r="AP157">
            <v>1925</v>
          </cell>
        </row>
        <row r="189">
          <cell r="I189">
            <v>8458</v>
          </cell>
          <cell r="L189">
            <v>9185</v>
          </cell>
          <cell r="O189">
            <v>8711</v>
          </cell>
          <cell r="R189">
            <v>8992</v>
          </cell>
          <cell r="U189">
            <v>8268</v>
          </cell>
          <cell r="X189">
            <v>11674</v>
          </cell>
          <cell r="AA189">
            <v>10247</v>
          </cell>
          <cell r="AD189">
            <v>10105</v>
          </cell>
          <cell r="AG189">
            <v>9622</v>
          </cell>
          <cell r="AJ189">
            <v>9282</v>
          </cell>
          <cell r="AM189">
            <v>8913</v>
          </cell>
          <cell r="AP189">
            <v>8707</v>
          </cell>
        </row>
        <row r="200">
          <cell r="I200">
            <v>523</v>
          </cell>
          <cell r="L200">
            <v>557</v>
          </cell>
          <cell r="O200">
            <v>507</v>
          </cell>
          <cell r="R200">
            <v>403</v>
          </cell>
          <cell r="U200">
            <v>374</v>
          </cell>
          <cell r="X200">
            <v>657</v>
          </cell>
          <cell r="AA200">
            <v>713</v>
          </cell>
          <cell r="AD200">
            <v>651</v>
          </cell>
          <cell r="AG200">
            <v>623</v>
          </cell>
          <cell r="AJ200">
            <v>594</v>
          </cell>
          <cell r="AM200">
            <v>664</v>
          </cell>
          <cell r="AP200">
            <v>648</v>
          </cell>
        </row>
        <row r="206">
          <cell r="I206">
            <v>0</v>
          </cell>
          <cell r="L206">
            <v>256</v>
          </cell>
          <cell r="O206">
            <v>188</v>
          </cell>
          <cell r="R206">
            <v>0</v>
          </cell>
          <cell r="U206">
            <v>0</v>
          </cell>
          <cell r="X206">
            <v>543</v>
          </cell>
          <cell r="AA206">
            <v>417</v>
          </cell>
          <cell r="AD206">
            <v>362</v>
          </cell>
          <cell r="AG206">
            <v>379</v>
          </cell>
          <cell r="AJ206">
            <v>397</v>
          </cell>
          <cell r="AM206">
            <v>338</v>
          </cell>
          <cell r="AP206">
            <v>377</v>
          </cell>
        </row>
        <row r="218">
          <cell r="I218">
            <v>221</v>
          </cell>
          <cell r="L218">
            <v>157</v>
          </cell>
          <cell r="O218">
            <v>171</v>
          </cell>
          <cell r="R218">
            <v>5</v>
          </cell>
          <cell r="U218">
            <v>0</v>
          </cell>
          <cell r="X218">
            <v>7</v>
          </cell>
          <cell r="AA218">
            <v>534</v>
          </cell>
          <cell r="AD218">
            <v>364</v>
          </cell>
          <cell r="AG218">
            <v>357</v>
          </cell>
          <cell r="AJ218">
            <v>316</v>
          </cell>
          <cell r="AM218">
            <v>221</v>
          </cell>
          <cell r="AP218">
            <v>359</v>
          </cell>
        </row>
        <row r="223">
          <cell r="I223">
            <v>786</v>
          </cell>
          <cell r="L223">
            <v>729</v>
          </cell>
          <cell r="O223">
            <v>717</v>
          </cell>
          <cell r="R223">
            <v>502</v>
          </cell>
          <cell r="U223">
            <v>545</v>
          </cell>
          <cell r="X223">
            <v>785</v>
          </cell>
          <cell r="AA223">
            <v>602</v>
          </cell>
          <cell r="AG223">
            <v>658</v>
          </cell>
          <cell r="AJ223">
            <v>677</v>
          </cell>
          <cell r="AM223">
            <v>669</v>
          </cell>
          <cell r="AP223">
            <v>732</v>
          </cell>
        </row>
        <row r="225">
          <cell r="I225">
            <v>103</v>
          </cell>
          <cell r="L225">
            <v>100</v>
          </cell>
          <cell r="O225">
            <v>85</v>
          </cell>
          <cell r="R225">
            <v>5</v>
          </cell>
          <cell r="U225">
            <v>0</v>
          </cell>
          <cell r="X225">
            <v>35</v>
          </cell>
          <cell r="AA225">
            <v>102</v>
          </cell>
          <cell r="AD225">
            <v>125</v>
          </cell>
          <cell r="AG225">
            <v>113</v>
          </cell>
          <cell r="AJ225">
            <v>81</v>
          </cell>
          <cell r="AM225">
            <v>44</v>
          </cell>
          <cell r="AP225">
            <v>112</v>
          </cell>
        </row>
        <row r="227">
          <cell r="I227">
            <v>72</v>
          </cell>
          <cell r="L227">
            <v>96</v>
          </cell>
          <cell r="R227">
            <v>71</v>
          </cell>
          <cell r="U227">
            <v>77</v>
          </cell>
          <cell r="X227">
            <v>99</v>
          </cell>
          <cell r="AA227">
            <v>125</v>
          </cell>
          <cell r="AD227">
            <v>134</v>
          </cell>
          <cell r="AG227">
            <v>117</v>
          </cell>
          <cell r="AJ227">
            <v>118</v>
          </cell>
          <cell r="AM227">
            <v>83</v>
          </cell>
          <cell r="AP227">
            <v>126</v>
          </cell>
        </row>
        <row r="241">
          <cell r="I241">
            <v>37</v>
          </cell>
          <cell r="L241">
            <v>42</v>
          </cell>
          <cell r="O241">
            <v>19</v>
          </cell>
          <cell r="R241">
            <v>22</v>
          </cell>
          <cell r="U241">
            <v>60</v>
          </cell>
          <cell r="X241">
            <v>0</v>
          </cell>
          <cell r="AA241">
            <v>434</v>
          </cell>
          <cell r="AD241">
            <v>190</v>
          </cell>
          <cell r="AG241">
            <v>136</v>
          </cell>
          <cell r="AJ241">
            <v>125</v>
          </cell>
          <cell r="AM241">
            <v>185</v>
          </cell>
          <cell r="AP241">
            <v>146</v>
          </cell>
        </row>
        <row r="246">
          <cell r="I246">
            <v>34</v>
          </cell>
          <cell r="L246">
            <v>45</v>
          </cell>
          <cell r="O246">
            <v>0</v>
          </cell>
          <cell r="R246">
            <v>0</v>
          </cell>
          <cell r="U246">
            <v>0</v>
          </cell>
          <cell r="X246">
            <v>172</v>
          </cell>
          <cell r="AA246">
            <v>120</v>
          </cell>
          <cell r="AD246">
            <v>124</v>
          </cell>
          <cell r="AG246">
            <v>143</v>
          </cell>
          <cell r="AJ246">
            <v>132</v>
          </cell>
          <cell r="AM246">
            <v>68</v>
          </cell>
          <cell r="AP246">
            <v>151</v>
          </cell>
        </row>
        <row r="248">
          <cell r="I248">
            <v>50</v>
          </cell>
          <cell r="L248">
            <v>66</v>
          </cell>
          <cell r="O248">
            <v>56</v>
          </cell>
          <cell r="R248">
            <v>40</v>
          </cell>
          <cell r="U248">
            <v>0</v>
          </cell>
          <cell r="X248">
            <v>0</v>
          </cell>
          <cell r="AA248">
            <v>91</v>
          </cell>
          <cell r="AD248">
            <v>57</v>
          </cell>
          <cell r="AG248">
            <v>59</v>
          </cell>
          <cell r="AJ248">
            <v>53</v>
          </cell>
          <cell r="AM248">
            <v>51</v>
          </cell>
          <cell r="AP248">
            <v>47</v>
          </cell>
        </row>
        <row r="251">
          <cell r="I251">
            <v>170</v>
          </cell>
          <cell r="L251">
            <v>209</v>
          </cell>
          <cell r="O251">
            <v>179</v>
          </cell>
          <cell r="R251">
            <v>139</v>
          </cell>
          <cell r="U251">
            <v>146</v>
          </cell>
          <cell r="X251">
            <v>349</v>
          </cell>
          <cell r="AA251">
            <v>230</v>
          </cell>
          <cell r="AD251">
            <v>194</v>
          </cell>
          <cell r="AG251">
            <v>224</v>
          </cell>
          <cell r="AJ251">
            <v>174</v>
          </cell>
          <cell r="AN251">
            <v>740</v>
          </cell>
          <cell r="AP251">
            <v>192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61"/>
  <sheetViews>
    <sheetView showGridLines="0" tabSelected="1" view="pageBreakPreview" zoomScaleNormal="100" zoomScaleSheetLayoutView="100" workbookViewId="0">
      <pane xSplit="5640" ySplit="1704" topLeftCell="E4" activePane="bottomRight"/>
      <selection sqref="A1:XFD1048576"/>
      <selection pane="topRight" activeCell="M1" sqref="M1"/>
      <selection pane="bottomLeft" activeCell="B163" sqref="B163"/>
      <selection pane="bottomRight" activeCell="I87" sqref="I87"/>
    </sheetView>
  </sheetViews>
  <sheetFormatPr defaultColWidth="9.109375" defaultRowHeight="20.399999999999999" x14ac:dyDescent="0.55000000000000004"/>
  <cols>
    <col min="1" max="1" width="6.6640625" style="80" customWidth="1"/>
    <col min="2" max="2" width="32.109375" style="2" customWidth="1"/>
    <col min="3" max="3" width="4.88671875" style="3" hidden="1" customWidth="1"/>
    <col min="4" max="4" width="9.5546875" style="4" customWidth="1"/>
    <col min="5" max="5" width="10.77734375" style="5" customWidth="1"/>
    <col min="6" max="6" width="10.77734375" style="6" customWidth="1"/>
    <col min="7" max="7" width="10.77734375" style="5" customWidth="1"/>
    <col min="8" max="8" width="10.77734375" style="6" customWidth="1"/>
    <col min="9" max="9" width="10.77734375" style="5" customWidth="1"/>
    <col min="10" max="10" width="10.77734375" style="6" customWidth="1"/>
    <col min="11" max="11" width="10.77734375" style="5" customWidth="1"/>
    <col min="12" max="12" width="10.77734375" style="6" customWidth="1"/>
    <col min="13" max="13" width="10.77734375" style="5" customWidth="1"/>
    <col min="14" max="14" width="10.77734375" style="6" customWidth="1"/>
    <col min="15" max="15" width="10.77734375" style="5" customWidth="1"/>
    <col min="16" max="16" width="10.77734375" style="6" customWidth="1"/>
    <col min="17" max="17" width="10.77734375" style="5" customWidth="1"/>
    <col min="18" max="18" width="10.77734375" style="6" customWidth="1"/>
    <col min="19" max="19" width="10.77734375" style="5" customWidth="1"/>
    <col min="20" max="20" width="10.77734375" style="6" customWidth="1"/>
    <col min="21" max="21" width="10.77734375" style="5" customWidth="1"/>
    <col min="22" max="22" width="10.77734375" style="6" customWidth="1"/>
    <col min="23" max="23" width="10.77734375" style="5" customWidth="1"/>
    <col min="24" max="24" width="10.77734375" style="6" customWidth="1"/>
    <col min="25" max="25" width="10.77734375" style="5" customWidth="1"/>
    <col min="26" max="26" width="10.77734375" style="6" customWidth="1"/>
    <col min="27" max="27" width="10.77734375" style="5" customWidth="1"/>
    <col min="28" max="28" width="10.77734375" style="6" customWidth="1"/>
    <col min="29" max="29" width="11.44140625" style="9" hidden="1" customWidth="1"/>
    <col min="30" max="30" width="11" style="4" hidden="1" customWidth="1"/>
    <col min="31" max="31" width="9.109375" style="10" customWidth="1"/>
    <col min="32" max="34" width="9.109375" style="4" customWidth="1"/>
    <col min="35" max="16384" width="9.109375" style="4"/>
  </cols>
  <sheetData>
    <row r="1" spans="1:32" ht="31.5" customHeight="1" x14ac:dyDescent="0.6">
      <c r="A1" s="1" t="s">
        <v>0</v>
      </c>
      <c r="G1" s="7"/>
      <c r="H1" s="8"/>
      <c r="I1" s="7"/>
      <c r="J1" s="8"/>
      <c r="K1" s="7"/>
      <c r="L1" s="8"/>
      <c r="M1" s="7"/>
      <c r="N1" s="8"/>
      <c r="O1" s="7"/>
      <c r="P1" s="8"/>
      <c r="Q1" s="7"/>
      <c r="S1" s="7"/>
      <c r="T1" s="8"/>
      <c r="X1" s="8"/>
    </row>
    <row r="2" spans="1:32" x14ac:dyDescent="0.55000000000000004">
      <c r="A2" s="11" t="s">
        <v>1</v>
      </c>
      <c r="B2" s="12" t="s">
        <v>2</v>
      </c>
      <c r="C2" s="13" t="s">
        <v>3</v>
      </c>
      <c r="D2" s="11" t="s">
        <v>4</v>
      </c>
      <c r="E2" s="14" t="s">
        <v>5</v>
      </c>
      <c r="F2" s="15"/>
      <c r="G2" s="16" t="s">
        <v>6</v>
      </c>
      <c r="H2" s="17"/>
      <c r="I2" s="16" t="s">
        <v>7</v>
      </c>
      <c r="J2" s="18"/>
      <c r="K2" s="14" t="s">
        <v>8</v>
      </c>
      <c r="L2" s="18"/>
      <c r="M2" s="19" t="s">
        <v>9</v>
      </c>
      <c r="N2" s="18"/>
      <c r="O2" s="20" t="s">
        <v>10</v>
      </c>
      <c r="P2" s="18"/>
      <c r="Q2" s="20" t="s">
        <v>11</v>
      </c>
      <c r="R2" s="18"/>
      <c r="S2" s="20" t="s">
        <v>12</v>
      </c>
      <c r="T2" s="18"/>
      <c r="U2" s="20" t="s">
        <v>13</v>
      </c>
      <c r="V2" s="18"/>
      <c r="W2" s="20" t="s">
        <v>14</v>
      </c>
      <c r="X2" s="18"/>
      <c r="Y2" s="20" t="s">
        <v>15</v>
      </c>
      <c r="Z2" s="18"/>
      <c r="AA2" s="21" t="s">
        <v>16</v>
      </c>
      <c r="AB2" s="22"/>
      <c r="AC2" s="21" t="s">
        <v>17</v>
      </c>
      <c r="AD2" s="22"/>
    </row>
    <row r="3" spans="1:32" x14ac:dyDescent="0.55000000000000004">
      <c r="A3" s="23"/>
      <c r="B3" s="24"/>
      <c r="C3" s="25" t="s">
        <v>18</v>
      </c>
      <c r="D3" s="26" t="s">
        <v>19</v>
      </c>
      <c r="E3" s="27" t="s">
        <v>20</v>
      </c>
      <c r="F3" s="28">
        <f>'[5]2562-บิลค่าไฟฟ้า'!N5</f>
        <v>3.6928143499999999</v>
      </c>
      <c r="G3" s="27" t="s">
        <v>20</v>
      </c>
      <c r="H3" s="28">
        <f>'[5]2562-บิลค่าไฟฟ้า'!X5</f>
        <v>3.75120699</v>
      </c>
      <c r="I3" s="27" t="s">
        <v>20</v>
      </c>
      <c r="J3" s="28">
        <f>'[5]2562-บิลค่าไฟฟ้า'!AH5</f>
        <v>3.7822563699999998</v>
      </c>
      <c r="K3" s="27" t="s">
        <v>20</v>
      </c>
      <c r="L3" s="28">
        <f>'[5]2562-บิลค่าไฟฟ้า'!AR5</f>
        <v>3.86735731</v>
      </c>
      <c r="M3" s="29" t="s">
        <v>20</v>
      </c>
      <c r="N3" s="28">
        <f>'[5]2562-บิลค่าไฟฟ้า'!BB5</f>
        <v>3.84785925</v>
      </c>
      <c r="O3" s="29" t="s">
        <v>20</v>
      </c>
      <c r="P3" s="28">
        <f>'[5]2562-บิลค่าไฟฟ้า'!BL5</f>
        <v>3.7797812300000002</v>
      </c>
      <c r="Q3" s="29" t="s">
        <v>20</v>
      </c>
      <c r="R3" s="28">
        <f>'[5]2562-บิลค่าไฟฟ้า'!BV5</f>
        <v>3.7518663000000001</v>
      </c>
      <c r="S3" s="29" t="s">
        <v>20</v>
      </c>
      <c r="T3" s="28">
        <f>'[5]2562-บิลค่าไฟฟ้า'!CF5</f>
        <v>3.8037888199999998</v>
      </c>
      <c r="U3" s="29" t="s">
        <v>20</v>
      </c>
      <c r="V3" s="28">
        <f>'[5]2562-บิลค่าไฟฟ้า'!CP5</f>
        <v>3.8275355800000002</v>
      </c>
      <c r="W3" s="29" t="s">
        <v>20</v>
      </c>
      <c r="X3" s="28">
        <f>'[5]2562-บิลค่าไฟฟ้า'!CZ5</f>
        <v>3.8226662899999999</v>
      </c>
      <c r="Y3" s="29" t="s">
        <v>20</v>
      </c>
      <c r="Z3" s="28">
        <f>'[5]2562-บิลค่าไฟฟ้า'!DJ5</f>
        <v>3.7545419299999998</v>
      </c>
      <c r="AA3" s="29" t="s">
        <v>20</v>
      </c>
      <c r="AB3" s="28">
        <f>'[5]2562-บิลค่าไฟฟ้า'!DT5</f>
        <v>3.65214858</v>
      </c>
      <c r="AC3" s="29" t="s">
        <v>20</v>
      </c>
      <c r="AD3" s="28" t="s">
        <v>21</v>
      </c>
    </row>
    <row r="4" spans="1:32" x14ac:dyDescent="0.55000000000000004">
      <c r="A4" s="30" t="str">
        <f>[6]คำนวณหน่วย!$A$4</f>
        <v>ส่วนกลาง</v>
      </c>
      <c r="B4" s="31"/>
      <c r="C4" s="32"/>
      <c r="D4" s="33"/>
      <c r="E4" s="34"/>
      <c r="F4" s="35"/>
      <c r="G4" s="34"/>
      <c r="H4" s="35"/>
      <c r="I4" s="34"/>
      <c r="J4" s="35"/>
      <c r="K4" s="34"/>
      <c r="L4" s="35"/>
      <c r="M4" s="34"/>
      <c r="N4" s="35"/>
      <c r="O4" s="34"/>
      <c r="P4" s="35"/>
      <c r="Q4" s="34"/>
      <c r="R4" s="35"/>
      <c r="S4" s="34"/>
      <c r="T4" s="35"/>
      <c r="U4" s="34"/>
      <c r="V4" s="35"/>
      <c r="W4" s="34"/>
      <c r="X4" s="35"/>
      <c r="Y4" s="34"/>
      <c r="Z4" s="35"/>
      <c r="AA4" s="34"/>
      <c r="AB4" s="35"/>
      <c r="AC4" s="36">
        <f>SUM(E28+G28+I28+K28+M28+O28+Q28+S28+U28+W28+Y28+AA28)</f>
        <v>1775954.9400000002</v>
      </c>
      <c r="AD4" s="37">
        <f>SUM(F28+H28+J28+L28+N28+P28+R28+T28+V28+X28+Z28+AB28)</f>
        <v>6717837.4729557894</v>
      </c>
      <c r="AE4" s="38"/>
      <c r="AF4" s="39"/>
    </row>
    <row r="5" spans="1:32" x14ac:dyDescent="0.55000000000000004">
      <c r="A5" s="40">
        <f>[6]ตารางจด!A5</f>
        <v>1</v>
      </c>
      <c r="B5" s="41" t="str">
        <f>[6]ตารางจด!B5</f>
        <v>อาคารเทพศาสตร์สถิตย์(มิเตอร์หมุนกลับทาง)</v>
      </c>
      <c r="C5" s="40">
        <f>[6]ตารางจด!C5</f>
        <v>0</v>
      </c>
      <c r="D5" s="42">
        <f>[6]ตารางจด!E5</f>
        <v>8419187</v>
      </c>
      <c r="E5" s="43">
        <f>'[5]คำนวณหน่วย-2562'!F13</f>
        <v>1680</v>
      </c>
      <c r="F5" s="44">
        <f>'[5]คำนวณหน่วย-2562'!G13</f>
        <v>6199.2</v>
      </c>
      <c r="G5" s="45">
        <f>'[5]คำนวณหน่วย-2562'!H13</f>
        <v>3240</v>
      </c>
      <c r="H5" s="44">
        <f>'[5]คำนวณหน่วย-2562'!I13</f>
        <v>12150</v>
      </c>
      <c r="I5" s="45">
        <f>'[5]คำนวณหน่วย-2562'!J13</f>
        <v>4440</v>
      </c>
      <c r="J5" s="44">
        <f>'[5]คำนวณหน่วย-2562'!K13</f>
        <v>16783.2</v>
      </c>
      <c r="K5" s="45">
        <f>'[5]คำนวณหน่วย-2562'!L13</f>
        <v>5340</v>
      </c>
      <c r="L5" s="44">
        <f>'[5]คำนวณหน่วย-2562'!M13</f>
        <v>20612.399999999998</v>
      </c>
      <c r="M5" s="45">
        <f>'[5]คำนวณหน่วย-2562'!N13</f>
        <v>4680</v>
      </c>
      <c r="N5" s="44">
        <f>'[5]คำนวณหน่วย-2562'!O13</f>
        <v>18018</v>
      </c>
      <c r="O5" s="45">
        <f>'[5]คำนวณหน่วย-2562'!P13</f>
        <v>5400</v>
      </c>
      <c r="P5" s="44">
        <f>'[5]คำนวณหน่วย-2562'!Q13</f>
        <v>20412</v>
      </c>
      <c r="Q5" s="45">
        <f>'[5]คำนวณหน่วย-2562'!R13</f>
        <v>4260</v>
      </c>
      <c r="R5" s="44">
        <f>'[5]คำนวณหน่วย-2562'!S13</f>
        <v>15975</v>
      </c>
      <c r="S5" s="45">
        <f>'[5]คำนวณหน่วย-2562'!T13</f>
        <v>3480</v>
      </c>
      <c r="T5" s="44">
        <f>'[5]คำนวณหน่วย-2562'!U13</f>
        <v>13224</v>
      </c>
      <c r="U5" s="45">
        <f>'[5]คำนวณหน่วย-2562'!V13</f>
        <v>3780</v>
      </c>
      <c r="V5" s="44">
        <f>'[5]คำนวณหน่วย-2562'!W13</f>
        <v>14477.4</v>
      </c>
      <c r="W5" s="45">
        <f>'[5]คำนวณหน่วย-2562'!X13</f>
        <v>4380</v>
      </c>
      <c r="X5" s="44">
        <f>'[5]คำนวณหน่วย-2562'!Y13</f>
        <v>16906.8</v>
      </c>
      <c r="Y5" s="45">
        <f>'[5]คำนวณหน่วย-2562'!Z13</f>
        <v>3360</v>
      </c>
      <c r="Z5" s="44">
        <f>'[5]คำนวณหน่วย-2562'!AA13</f>
        <v>12600</v>
      </c>
      <c r="AA5" s="45">
        <f>'[5]คำนวณหน่วย-2562'!AB13</f>
        <v>1620</v>
      </c>
      <c r="AB5" s="44">
        <f>'[5]คำนวณหน่วย-2562'!AC13</f>
        <v>5896.8</v>
      </c>
      <c r="AC5" s="46"/>
      <c r="AD5" s="47"/>
    </row>
    <row r="6" spans="1:32" x14ac:dyDescent="0.55000000000000004">
      <c r="A6" s="40">
        <f>[6]ตารางจด!A6</f>
        <v>2</v>
      </c>
      <c r="B6" s="41" t="str">
        <f>[6]ตารางจด!B6</f>
        <v>สนามบาสเกตบอล</v>
      </c>
      <c r="C6" s="40">
        <f>[6]ตารางจด!C6</f>
        <v>0</v>
      </c>
      <c r="D6" s="42">
        <f>[6]ตารางจด!E6</f>
        <v>8419168</v>
      </c>
      <c r="E6" s="43">
        <f>'[5]คำนวณหน่วย-2562'!F79</f>
        <v>3</v>
      </c>
      <c r="F6" s="44">
        <f>'[5]คำนวณหน่วย-2562'!G79</f>
        <v>11.07</v>
      </c>
      <c r="G6" s="45">
        <f>'[5]คำนวณหน่วย-2562'!H79</f>
        <v>2</v>
      </c>
      <c r="H6" s="44">
        <f>'[5]คำนวณหน่วย-2562'!I79</f>
        <v>7.5</v>
      </c>
      <c r="I6" s="45">
        <f>'[5]คำนวณหน่วย-2562'!J79</f>
        <v>3</v>
      </c>
      <c r="J6" s="44">
        <f>'[5]คำนวณหน่วย-2562'!K79</f>
        <v>11.34</v>
      </c>
      <c r="K6" s="45">
        <f>'[5]คำนวณหน่วย-2562'!L79</f>
        <v>2</v>
      </c>
      <c r="L6" s="44">
        <f>'[5]คำนวณหน่วย-2562'!M79</f>
        <v>7.72</v>
      </c>
      <c r="M6" s="45">
        <f>'[5]คำนวณหน่วย-2562'!N79</f>
        <v>0</v>
      </c>
      <c r="N6" s="44">
        <f>'[5]คำนวณหน่วย-2562'!O79</f>
        <v>0</v>
      </c>
      <c r="O6" s="45">
        <f>'[5]คำนวณหน่วย-2562'!P79</f>
        <v>1</v>
      </c>
      <c r="P6" s="44">
        <f>'[5]คำนวณหน่วย-2562'!Q79</f>
        <v>3.78</v>
      </c>
      <c r="Q6" s="45">
        <f>'[5]คำนวณหน่วย-2562'!R79</f>
        <v>0</v>
      </c>
      <c r="R6" s="44">
        <f>'[5]คำนวณหน่วย-2562'!S79</f>
        <v>0</v>
      </c>
      <c r="S6" s="45">
        <f>'[5]คำนวณหน่วย-2562'!T79</f>
        <v>1</v>
      </c>
      <c r="T6" s="44">
        <f>'[5]คำนวณหน่วย-2562'!U79</f>
        <v>3.8</v>
      </c>
      <c r="U6" s="45">
        <f>'[5]คำนวณหน่วย-2562'!V79</f>
        <v>4</v>
      </c>
      <c r="V6" s="44">
        <f>'[5]คำนวณหน่วย-2562'!W79</f>
        <v>15.32</v>
      </c>
      <c r="W6" s="45">
        <f>'[5]คำนวณหน่วย-2562'!X79</f>
        <v>14</v>
      </c>
      <c r="X6" s="44">
        <f>'[5]คำนวณหน่วย-2562'!Y79</f>
        <v>54.04</v>
      </c>
      <c r="Y6" s="45">
        <f>'[5]คำนวณหน่วย-2562'!Z79</f>
        <v>13</v>
      </c>
      <c r="Z6" s="44">
        <f>'[5]คำนวณหน่วย-2562'!AA79</f>
        <v>48.75</v>
      </c>
      <c r="AA6" s="45">
        <f>'[5]คำนวณหน่วย-2562'!AB79</f>
        <v>13</v>
      </c>
      <c r="AB6" s="44">
        <f>'[5]คำนวณหน่วย-2562'!AC79</f>
        <v>47.32</v>
      </c>
      <c r="AC6" s="46"/>
      <c r="AD6" s="47"/>
      <c r="AF6" s="47"/>
    </row>
    <row r="7" spans="1:32" x14ac:dyDescent="0.55000000000000004">
      <c r="A7" s="40">
        <f>[6]ตารางจด!A7</f>
        <v>3</v>
      </c>
      <c r="B7" s="41" t="str">
        <f>[6]ตารางจด!B7</f>
        <v>โรงประชุม (รวมอาคารห้องน้ำ) (ชูติวัตร เดิม)</v>
      </c>
      <c r="C7" s="40">
        <f>[6]ตารางจด!C7</f>
        <v>0</v>
      </c>
      <c r="D7" s="42">
        <f>[6]ตารางจด!E7</f>
        <v>8708273</v>
      </c>
      <c r="E7" s="43" t="str">
        <f>'[5]คำนวณหน่วย-2562'!F14</f>
        <v>เสีย</v>
      </c>
      <c r="F7" s="44" t="str">
        <f>'[5]คำนวณหน่วย-2562'!G14</f>
        <v>เสีย</v>
      </c>
      <c r="G7" s="45" t="str">
        <f>'[5]คำนวณหน่วย-2562'!H14</f>
        <v>เสีย</v>
      </c>
      <c r="H7" s="44" t="str">
        <f>'[5]คำนวณหน่วย-2562'!I14</f>
        <v>เสีย</v>
      </c>
      <c r="I7" s="45" t="str">
        <f>'[5]คำนวณหน่วย-2562'!J14</f>
        <v>เสีย</v>
      </c>
      <c r="J7" s="44" t="str">
        <f>'[5]คำนวณหน่วย-2562'!K14</f>
        <v>เสีย</v>
      </c>
      <c r="K7" s="45" t="str">
        <f>'[5]คำนวณหน่วย-2562'!L14</f>
        <v>เสีย</v>
      </c>
      <c r="L7" s="44" t="str">
        <f>'[5]คำนวณหน่วย-2562'!M14</f>
        <v>เสีย</v>
      </c>
      <c r="M7" s="45" t="str">
        <f>'[5]คำนวณหน่วย-2562'!N14</f>
        <v>เสีย</v>
      </c>
      <c r="N7" s="44" t="str">
        <f>'[5]คำนวณหน่วย-2562'!O14</f>
        <v>เสีย</v>
      </c>
      <c r="O7" s="45" t="str">
        <f>'[5]คำนวณหน่วย-2562'!P14</f>
        <v>เสีย</v>
      </c>
      <c r="P7" s="44" t="str">
        <f>'[5]คำนวณหน่วย-2562'!Q14</f>
        <v>เสีย</v>
      </c>
      <c r="Q7" s="45" t="str">
        <f>'[5]คำนวณหน่วย-2562'!R14</f>
        <v>เสีย</v>
      </c>
      <c r="R7" s="44" t="str">
        <f>'[5]คำนวณหน่วย-2562'!S14</f>
        <v>เสีย</v>
      </c>
      <c r="S7" s="45" t="str">
        <f>'[5]คำนวณหน่วย-2562'!T14</f>
        <v>เสีย</v>
      </c>
      <c r="T7" s="44" t="str">
        <f>'[5]คำนวณหน่วย-2562'!U14</f>
        <v>เสีย</v>
      </c>
      <c r="U7" s="45" t="str">
        <f>'[5]คำนวณหน่วย-2562'!V14</f>
        <v>เสีย</v>
      </c>
      <c r="V7" s="44" t="str">
        <f>'[5]คำนวณหน่วย-2562'!W14</f>
        <v>เสีย</v>
      </c>
      <c r="W7" s="45" t="str">
        <f>'[5]คำนวณหน่วย-2562'!X14</f>
        <v>เสีย</v>
      </c>
      <c r="X7" s="44" t="str">
        <f>'[5]คำนวณหน่วย-2562'!Y14</f>
        <v>เสีย</v>
      </c>
      <c r="Y7" s="45" t="str">
        <f>'[5]คำนวณหน่วย-2562'!Z14</f>
        <v>เสีย</v>
      </c>
      <c r="Z7" s="44" t="str">
        <f>'[5]คำนวณหน่วย-2562'!AA14</f>
        <v>เสีย</v>
      </c>
      <c r="AA7" s="45" t="str">
        <f>'[5]คำนวณหน่วย-2562'!AB14</f>
        <v>เสีย</v>
      </c>
      <c r="AB7" s="44" t="str">
        <f>'[5]คำนวณหน่วย-2562'!AC14</f>
        <v>เสีย</v>
      </c>
      <c r="AC7" s="46"/>
      <c r="AD7" s="47"/>
      <c r="AF7" s="47"/>
    </row>
    <row r="8" spans="1:32" x14ac:dyDescent="0.55000000000000004">
      <c r="A8" s="40">
        <f>[6]ตารางจด!A8</f>
        <v>4</v>
      </c>
      <c r="B8" s="41" t="str">
        <f>[6]ตารางจด!B8</f>
        <v>สนามเทนนิส</v>
      </c>
      <c r="C8" s="40">
        <f>[6]ตารางจด!C8</f>
        <v>0</v>
      </c>
      <c r="D8" s="42">
        <f>[6]ตารางจด!E8</f>
        <v>8586262</v>
      </c>
      <c r="E8" s="43">
        <f>'[5]คำนวณหน่วย-2562'!F78</f>
        <v>213</v>
      </c>
      <c r="F8" s="44">
        <f>'[5]คำนวณหน่วย-2562'!G78</f>
        <v>785.97</v>
      </c>
      <c r="G8" s="45">
        <f>'[5]คำนวณหน่วย-2562'!H78</f>
        <v>304</v>
      </c>
      <c r="H8" s="44">
        <f>'[5]คำนวณหน่วย-2562'!I78</f>
        <v>1140</v>
      </c>
      <c r="I8" s="45">
        <f>'[5]คำนวณหน่วย-2562'!J78</f>
        <v>126</v>
      </c>
      <c r="J8" s="44">
        <f>'[5]คำนวณหน่วย-2562'!K78</f>
        <v>476.28</v>
      </c>
      <c r="K8" s="45">
        <f>'[5]คำนวณหน่วย-2562'!L78</f>
        <v>135</v>
      </c>
      <c r="L8" s="44">
        <f>'[5]คำนวณหน่วย-2562'!M78</f>
        <v>521.1</v>
      </c>
      <c r="M8" s="45">
        <f>'[5]คำนวณหน่วย-2562'!N78</f>
        <v>128</v>
      </c>
      <c r="N8" s="44">
        <f>'[5]คำนวณหน่วย-2562'!O78</f>
        <v>492.8</v>
      </c>
      <c r="O8" s="45">
        <f>'[5]คำนวณหน่วย-2562'!P78</f>
        <v>20</v>
      </c>
      <c r="P8" s="44">
        <f>'[5]คำนวณหน่วย-2562'!Q78</f>
        <v>75.599999999999994</v>
      </c>
      <c r="Q8" s="45">
        <f>'[5]คำนวณหน่วย-2562'!R78</f>
        <v>86</v>
      </c>
      <c r="R8" s="44">
        <f>'[5]คำนวณหน่วย-2562'!S78</f>
        <v>322.5</v>
      </c>
      <c r="S8" s="45">
        <f>'[5]คำนวณหน่วย-2562'!T78</f>
        <v>71</v>
      </c>
      <c r="T8" s="44">
        <f>'[5]คำนวณหน่วย-2562'!U78</f>
        <v>269.8</v>
      </c>
      <c r="U8" s="45">
        <f>'[5]คำนวณหน่วย-2562'!V78</f>
        <v>110</v>
      </c>
      <c r="V8" s="44">
        <f>'[5]คำนวณหน่วย-2562'!W78</f>
        <v>421.3</v>
      </c>
      <c r="W8" s="45">
        <f>'[5]คำนวณหน่วย-2562'!X78</f>
        <v>328</v>
      </c>
      <c r="X8" s="44">
        <f>'[5]คำนวณหน่วย-2562'!Y78</f>
        <v>1266.08</v>
      </c>
      <c r="Y8" s="45">
        <f>'[5]คำนวณหน่วย-2562'!Z78</f>
        <v>182</v>
      </c>
      <c r="Z8" s="44">
        <f>'[5]คำนวณหน่วย-2562'!AA78</f>
        <v>682.5</v>
      </c>
      <c r="AA8" s="45">
        <f>'[5]คำนวณหน่วย-2562'!AB78</f>
        <v>401</v>
      </c>
      <c r="AB8" s="44">
        <f>'[5]คำนวณหน่วย-2562'!AC78</f>
        <v>1459.64</v>
      </c>
      <c r="AC8" s="46"/>
      <c r="AD8" s="47"/>
      <c r="AF8" s="47"/>
    </row>
    <row r="9" spans="1:32" x14ac:dyDescent="0.55000000000000004">
      <c r="A9" s="40">
        <f>[6]ตารางจด!A9</f>
        <v>5</v>
      </c>
      <c r="B9" s="41" t="str">
        <f>[6]ตารางจด!B9</f>
        <v>ลานจตุรัสนานาชาติ</v>
      </c>
      <c r="C9" s="40">
        <f>[6]ตารางจด!C9</f>
        <v>0</v>
      </c>
      <c r="D9" s="42">
        <f>[6]ตารางจด!E9</f>
        <v>9842044</v>
      </c>
      <c r="E9" s="43">
        <f>'[5]คำนวณหน่วย-2562'!F39</f>
        <v>3061</v>
      </c>
      <c r="F9" s="44">
        <f>'[5]คำนวณหน่วย-2562'!G39</f>
        <v>11295.09</v>
      </c>
      <c r="G9" s="45">
        <f>'[5]คำนวณหน่วย-2562'!H39</f>
        <v>3186</v>
      </c>
      <c r="H9" s="44">
        <f>'[5]คำนวณหน่วย-2562'!I39</f>
        <v>11947.5</v>
      </c>
      <c r="I9" s="45">
        <f>'[5]คำนวณหน่วย-2562'!J39</f>
        <v>3239</v>
      </c>
      <c r="J9" s="44">
        <f>'[5]คำนวณหน่วย-2562'!K39</f>
        <v>12243.42</v>
      </c>
      <c r="K9" s="45">
        <f>'[5]คำนวณหน่วย-2562'!L39</f>
        <v>2812</v>
      </c>
      <c r="L9" s="44">
        <f>'[5]คำนวณหน่วย-2562'!M39</f>
        <v>10854.32</v>
      </c>
      <c r="M9" s="45">
        <f>'[5]คำนวณหน่วย-2562'!N39</f>
        <v>2577</v>
      </c>
      <c r="N9" s="44">
        <f>'[5]คำนวณหน่วย-2562'!O39</f>
        <v>9921.4500000000007</v>
      </c>
      <c r="O9" s="45">
        <f>'[5]คำนวณหน่วย-2562'!P39</f>
        <v>3441</v>
      </c>
      <c r="P9" s="44">
        <f>'[5]คำนวณหน่วย-2562'!Q39</f>
        <v>13006.98</v>
      </c>
      <c r="Q9" s="45">
        <f>'[5]คำนวณหน่วย-2562'!R39</f>
        <v>3414</v>
      </c>
      <c r="R9" s="44">
        <f>'[5]คำนวณหน่วย-2562'!S39</f>
        <v>12802.5</v>
      </c>
      <c r="S9" s="45">
        <f>'[5]คำนวณหน่วย-2562'!T39</f>
        <v>2830</v>
      </c>
      <c r="T9" s="44">
        <f>'[5]คำนวณหน่วย-2562'!U39</f>
        <v>10754</v>
      </c>
      <c r="U9" s="45">
        <f>'[5]คำนวณหน่วย-2562'!V39</f>
        <v>2644</v>
      </c>
      <c r="V9" s="44">
        <f>'[5]คำนวณหน่วย-2562'!W39</f>
        <v>10126.52</v>
      </c>
      <c r="W9" s="45">
        <f>'[5]คำนวณหน่วย-2562'!X39</f>
        <v>3615</v>
      </c>
      <c r="X9" s="44">
        <f>'[5]คำนวณหน่วย-2562'!Y39</f>
        <v>13953.9</v>
      </c>
      <c r="Y9" s="45">
        <f>'[5]คำนวณหน่วย-2562'!Z39</f>
        <v>3471</v>
      </c>
      <c r="Z9" s="44">
        <f>'[5]คำนวณหน่วย-2562'!AA39</f>
        <v>13016.25</v>
      </c>
      <c r="AA9" s="45">
        <f>'[5]คำนวณหน่วย-2562'!AB39</f>
        <v>3462</v>
      </c>
      <c r="AB9" s="44">
        <f>'[5]คำนวณหน่วย-2562'!AC39</f>
        <v>12601.68</v>
      </c>
      <c r="AC9" s="46"/>
      <c r="AD9" s="47"/>
      <c r="AF9" s="47"/>
    </row>
    <row r="10" spans="1:32" x14ac:dyDescent="0.55000000000000004">
      <c r="A10" s="40">
        <f>[6]ตารางจด!A10</f>
        <v>6</v>
      </c>
      <c r="B10" s="41" t="str">
        <f>[6]ตารางจด!B10</f>
        <v>อาคารแผ่พืชน์</v>
      </c>
      <c r="C10" s="40">
        <f>[6]ตารางจด!C10</f>
        <v>0</v>
      </c>
      <c r="D10" s="42">
        <f>[6]ตารางจด!E10</f>
        <v>41293</v>
      </c>
      <c r="E10" s="43">
        <f>'[5]คำนวณหน่วย-2562'!F10</f>
        <v>760</v>
      </c>
      <c r="F10" s="44">
        <f>'[5]คำนวณหน่วย-2562'!G10</f>
        <v>2804.4</v>
      </c>
      <c r="G10" s="45">
        <f>'[5]คำนวณหน่วย-2562'!H10</f>
        <v>800</v>
      </c>
      <c r="H10" s="44">
        <f>'[5]คำนวณหน่วย-2562'!I10</f>
        <v>3000</v>
      </c>
      <c r="I10" s="45">
        <f>'[5]คำนวณหน่วย-2562'!J10</f>
        <v>980</v>
      </c>
      <c r="J10" s="44">
        <f>'[5]คำนวณหน่วย-2562'!K10</f>
        <v>3704.3999999999996</v>
      </c>
      <c r="K10" s="45">
        <f>'[5]คำนวณหน่วย-2562'!L10</f>
        <v>880</v>
      </c>
      <c r="L10" s="44">
        <f>'[5]คำนวณหน่วย-2562'!M10</f>
        <v>3396.7999999999997</v>
      </c>
      <c r="M10" s="45">
        <f>'[5]คำนวณหน่วย-2562'!N10</f>
        <v>860</v>
      </c>
      <c r="N10" s="44">
        <f>'[5]คำนวณหน่วย-2562'!O10</f>
        <v>3311</v>
      </c>
      <c r="O10" s="45">
        <f>'[5]คำนวณหน่วย-2562'!P10</f>
        <v>1240</v>
      </c>
      <c r="P10" s="44">
        <f>'[5]คำนวณหน่วย-2562'!Q10</f>
        <v>4687.2</v>
      </c>
      <c r="Q10" s="45">
        <f>'[5]คำนวณหน่วย-2562'!R10</f>
        <v>660</v>
      </c>
      <c r="R10" s="44">
        <f>'[5]คำนวณหน่วย-2562'!S10</f>
        <v>2475</v>
      </c>
      <c r="S10" s="45">
        <f>'[5]คำนวณหน่วย-2562'!T10</f>
        <v>1100</v>
      </c>
      <c r="T10" s="44">
        <f>'[5]คำนวณหน่วย-2562'!U10</f>
        <v>4180</v>
      </c>
      <c r="U10" s="45">
        <f>'[5]คำนวณหน่วย-2562'!V10</f>
        <v>620</v>
      </c>
      <c r="V10" s="44">
        <f>'[5]คำนวณหน่วย-2562'!W10</f>
        <v>2374.6</v>
      </c>
      <c r="W10" s="45">
        <f>'[5]คำนวณหน่วย-2562'!X10</f>
        <v>680</v>
      </c>
      <c r="X10" s="44">
        <f>'[5]คำนวณหน่วย-2562'!Y10</f>
        <v>2624.7999999999997</v>
      </c>
      <c r="Y10" s="45">
        <f>'[5]คำนวณหน่วย-2562'!Z10</f>
        <v>660</v>
      </c>
      <c r="Z10" s="44">
        <f>'[5]คำนวณหน่วย-2562'!AA10</f>
        <v>2475</v>
      </c>
      <c r="AA10" s="45">
        <f>'[5]คำนวณหน่วย-2562'!AB10</f>
        <v>600</v>
      </c>
      <c r="AB10" s="44">
        <f>'[5]คำนวณหน่วย-2562'!AC10</f>
        <v>2184</v>
      </c>
      <c r="AC10" s="46"/>
      <c r="AD10" s="47"/>
      <c r="AF10" s="47"/>
    </row>
    <row r="11" spans="1:32" x14ac:dyDescent="0.55000000000000004">
      <c r="A11" s="40">
        <f>[6]ตารางจด!A11</f>
        <v>7</v>
      </c>
      <c r="B11" s="41" t="str">
        <f>[6]ตารางจด!B11</f>
        <v>อาคารวุฒากาศ</v>
      </c>
      <c r="C11" s="40">
        <f>[6]ตารางจด!C11</f>
        <v>0</v>
      </c>
      <c r="D11" s="42">
        <f>[6]ตารางจด!E11</f>
        <v>9860772</v>
      </c>
      <c r="E11" s="43">
        <f>'[5]คำนวณหน่วย-2562'!F86</f>
        <v>686</v>
      </c>
      <c r="F11" s="44">
        <f>'[5]คำนวณหน่วย-2562'!G86</f>
        <v>2531.34</v>
      </c>
      <c r="G11" s="45">
        <f>'[5]คำนวณหน่วย-2562'!H86</f>
        <v>765</v>
      </c>
      <c r="H11" s="44">
        <f>'[5]คำนวณหน่วย-2562'!I86</f>
        <v>2868.75</v>
      </c>
      <c r="I11" s="45">
        <f>'[5]คำนวณหน่วย-2562'!J86</f>
        <v>1409</v>
      </c>
      <c r="J11" s="44">
        <f>'[5]คำนวณหน่วย-2562'!K86</f>
        <v>5326.0199999999995</v>
      </c>
      <c r="K11" s="45">
        <f>'[5]คำนวณหน่วย-2562'!L86</f>
        <v>1447</v>
      </c>
      <c r="L11" s="44">
        <f>'[5]คำนวณหน่วย-2562'!M86</f>
        <v>5585.42</v>
      </c>
      <c r="M11" s="45">
        <f>'[5]คำนวณหน่วย-2562'!N86</f>
        <v>1003</v>
      </c>
      <c r="N11" s="44">
        <f>'[5]คำนวณหน่วย-2562'!O86</f>
        <v>3861.55</v>
      </c>
      <c r="O11" s="45">
        <f>'[5]คำนวณหน่วย-2562'!P86</f>
        <v>1103</v>
      </c>
      <c r="P11" s="44">
        <f>'[5]คำนวณหน่วย-2562'!Q86</f>
        <v>4169.34</v>
      </c>
      <c r="Q11" s="45">
        <f>'[5]คำนวณหน่วย-2562'!R86</f>
        <v>882</v>
      </c>
      <c r="R11" s="44">
        <f>'[5]คำนวณหน่วย-2562'!S86</f>
        <v>3307.5</v>
      </c>
      <c r="S11" s="45">
        <f>'[5]คำนวณหน่วย-2562'!T86</f>
        <v>551</v>
      </c>
      <c r="T11" s="44">
        <f>'[5]คำนวณหน่วย-2562'!U86</f>
        <v>2093.7999999999997</v>
      </c>
      <c r="U11" s="45">
        <f>'[5]คำนวณหน่วย-2562'!V86</f>
        <v>629</v>
      </c>
      <c r="V11" s="44">
        <f>'[5]คำนวณหน่วย-2562'!W86</f>
        <v>2409.0700000000002</v>
      </c>
      <c r="W11" s="45">
        <f>'[5]คำนวณหน่วย-2562'!X86</f>
        <v>1179</v>
      </c>
      <c r="X11" s="44">
        <f>'[5]คำนวณหน่วย-2562'!Y86</f>
        <v>4550.9399999999996</v>
      </c>
      <c r="Y11" s="45">
        <f>'[5]คำนวณหน่วย-2562'!Z86</f>
        <v>897</v>
      </c>
      <c r="Z11" s="44">
        <f>'[5]คำนวณหน่วย-2562'!AA86</f>
        <v>3363.75</v>
      </c>
      <c r="AA11" s="45">
        <f>'[5]คำนวณหน่วย-2562'!AB86</f>
        <v>553</v>
      </c>
      <c r="AB11" s="44">
        <f>'[5]คำนวณหน่วย-2562'!AC86</f>
        <v>2012.92</v>
      </c>
      <c r="AC11" s="46"/>
      <c r="AD11" s="47"/>
      <c r="AF11" s="47"/>
    </row>
    <row r="12" spans="1:32" x14ac:dyDescent="0.55000000000000004">
      <c r="A12" s="48">
        <f>[6]ตารางจด!A12</f>
        <v>8</v>
      </c>
      <c r="B12" s="49" t="str">
        <f>[6]ตารางจด!B12</f>
        <v>อาคารเฉลิมพระเกียรติ  โซน  A , B  มิเตอร์ตัวที่ 1</v>
      </c>
      <c r="C12" s="48">
        <f>[6]ตารางจด!C12</f>
        <v>0</v>
      </c>
      <c r="D12" s="50">
        <f>[6]ตารางจด!E12</f>
        <v>8419207</v>
      </c>
      <c r="E12" s="51">
        <f>'[5]คำนวณหน่วย-2562'!F56</f>
        <v>5225.7700000000004</v>
      </c>
      <c r="F12" s="37">
        <f>'[5]คำนวณหน่วย-2562'!G56</f>
        <v>19283.0913</v>
      </c>
      <c r="G12" s="52">
        <f>'[5]คำนวณหน่วย-2562'!H56</f>
        <v>11261.35</v>
      </c>
      <c r="H12" s="37">
        <f>'[5]คำนวณหน่วย-2562'!I56</f>
        <v>42230.0625</v>
      </c>
      <c r="I12" s="52">
        <f>'[5]คำนวณหน่วย-2562'!J56</f>
        <v>6486.05</v>
      </c>
      <c r="J12" s="37">
        <f>'[5]คำนวณหน่วย-2562'!K56</f>
        <v>24517.269</v>
      </c>
      <c r="K12" s="52">
        <f>'[5]คำนวณหน่วย-2562'!L56</f>
        <v>3526.05</v>
      </c>
      <c r="L12" s="37">
        <f>'[5]คำนวณหน่วย-2562'!M56</f>
        <v>13610.553</v>
      </c>
      <c r="M12" s="52">
        <f>'[5]คำนวณหน่วย-2562'!N56</f>
        <v>22603.64</v>
      </c>
      <c r="N12" s="37">
        <f>'[5]คำนวณหน่วย-2562'!O56</f>
        <v>87024.013999999996</v>
      </c>
      <c r="O12" s="52">
        <f>'[5]คำนวณหน่วย-2562'!P56</f>
        <v>63749.34</v>
      </c>
      <c r="P12" s="37">
        <f>'[5]คำนวณหน่วย-2562'!Q56</f>
        <v>240972.50519999999</v>
      </c>
      <c r="Q12" s="52">
        <f>'[5]คำนวณหน่วย-2562'!R56</f>
        <v>21432.83</v>
      </c>
      <c r="R12" s="37">
        <f>'[5]คำนวณหน่วย-2562'!S56</f>
        <v>80373.112500000003</v>
      </c>
      <c r="S12" s="52">
        <f>'[5]คำนวณหน่วย-2562'!T56</f>
        <v>19529.919999999998</v>
      </c>
      <c r="T12" s="37">
        <f>'[5]คำนวณหน่วย-2562'!U56</f>
        <v>74213.695999999996</v>
      </c>
      <c r="U12" s="52">
        <f>'[5]คำนวณหน่วย-2562'!V56</f>
        <v>16856.95</v>
      </c>
      <c r="V12" s="37">
        <f>'[5]คำนวณหน่วย-2562'!W56</f>
        <v>64562.118500000004</v>
      </c>
      <c r="W12" s="52">
        <f>'[5]คำนวณหน่วย-2562'!X56</f>
        <v>10346.93</v>
      </c>
      <c r="X12" s="37">
        <f>'[5]คำนวณหน่วย-2562'!Y56</f>
        <v>39939.149799999999</v>
      </c>
      <c r="Y12" s="52">
        <f>'[5]คำนวณหน่วย-2562'!Z56</f>
        <v>12289.61</v>
      </c>
      <c r="Z12" s="37">
        <f>'[5]คำนวณหน่วย-2562'!AA56</f>
        <v>46086.037500000006</v>
      </c>
      <c r="AA12" s="52">
        <f>'[5]คำนวณหน่วย-2562'!AB56</f>
        <v>9500.8799999999992</v>
      </c>
      <c r="AB12" s="37">
        <f>'[5]คำนวณหน่วย-2562'!AC56</f>
        <v>34583.203199999996</v>
      </c>
      <c r="AC12" s="46"/>
      <c r="AD12" s="47"/>
      <c r="AF12" s="47"/>
    </row>
    <row r="13" spans="1:32" x14ac:dyDescent="0.55000000000000004">
      <c r="A13" s="48">
        <f>[6]ตารางจด!A13</f>
        <v>9</v>
      </c>
      <c r="B13" s="49" t="str">
        <f>[6]ตารางจด!B13</f>
        <v>อาคารเฉลิมพระเกียรติ  โซน  A , B  มิเตอร์ตัวที่ 2</v>
      </c>
      <c r="C13" s="48">
        <f>[6]ตารางจด!C13</f>
        <v>0</v>
      </c>
      <c r="D13" s="50">
        <f>[6]ตารางจด!E13</f>
        <v>8419191</v>
      </c>
      <c r="E13" s="51">
        <f>'[5]คำนวณหน่วย-2562'!F57</f>
        <v>4748.3</v>
      </c>
      <c r="F13" s="37">
        <f>'[5]คำนวณหน่วย-2562'!G57</f>
        <v>17521.226999999999</v>
      </c>
      <c r="G13" s="52">
        <f>'[5]คำนวณหน่วย-2562'!H57</f>
        <v>10133.82</v>
      </c>
      <c r="H13" s="37">
        <f>'[5]คำนวณหน่วย-2562'!I57</f>
        <v>38001.824999999997</v>
      </c>
      <c r="I13" s="52">
        <f>'[5]คำนวณหน่วย-2562'!J57</f>
        <v>5910.1</v>
      </c>
      <c r="J13" s="37">
        <f>'[5]คำนวณหน่วย-2562'!K57</f>
        <v>22340.178</v>
      </c>
      <c r="K13" s="52">
        <f>'[5]คำนวณหน่วย-2562'!L57</f>
        <v>4027.74</v>
      </c>
      <c r="L13" s="37">
        <f>'[5]คำนวณหน่วย-2562'!M57</f>
        <v>15547.076399999998</v>
      </c>
      <c r="M13" s="52">
        <f>'[5]คำนวณหน่วย-2562'!N57</f>
        <v>15310.95</v>
      </c>
      <c r="N13" s="37">
        <f>'[5]คำนวณหน่วย-2562'!O57</f>
        <v>58947.157500000001</v>
      </c>
      <c r="O13" s="52">
        <f>'[5]คำนวณหน่วย-2562'!P57</f>
        <v>62040.72</v>
      </c>
      <c r="P13" s="37">
        <f>'[5]คำนวณหน่วย-2562'!Q57</f>
        <v>234513.9216</v>
      </c>
      <c r="Q13" s="52">
        <f>'[5]คำนวณหน่วย-2562'!R57</f>
        <v>19043.38</v>
      </c>
      <c r="R13" s="37">
        <f>'[5]คำนวณหน่วย-2562'!S57</f>
        <v>71412.675000000003</v>
      </c>
      <c r="S13" s="52">
        <f>'[5]คำนวณหน่วย-2562'!T57</f>
        <v>18070.599999999999</v>
      </c>
      <c r="T13" s="37">
        <f>'[5]คำนวณหน่วย-2562'!U57</f>
        <v>68668.279999999984</v>
      </c>
      <c r="U13" s="52">
        <f>'[5]คำนวณหน่วย-2562'!V57</f>
        <v>15641.55</v>
      </c>
      <c r="V13" s="37">
        <f>'[5]คำนวณหน่วย-2562'!W57</f>
        <v>59907.136500000001</v>
      </c>
      <c r="W13" s="52">
        <f>'[5]คำนวณหน่วย-2562'!X57</f>
        <v>9019.73</v>
      </c>
      <c r="X13" s="37">
        <f>'[5]คำนวณหน่วย-2562'!Y57</f>
        <v>34816.157799999994</v>
      </c>
      <c r="Y13" s="52">
        <f>'[5]คำนวณหน่วย-2562'!Z57</f>
        <v>10773.97</v>
      </c>
      <c r="Z13" s="37">
        <f>'[5]คำนวณหน่วย-2562'!AA57</f>
        <v>40402.387499999997</v>
      </c>
      <c r="AA13" s="52">
        <f>'[5]คำนวณหน่วย-2562'!AB57</f>
        <v>8671.4699999999993</v>
      </c>
      <c r="AB13" s="37">
        <f>'[5]คำนวณหน่วย-2562'!AC57</f>
        <v>31564.150799999999</v>
      </c>
      <c r="AC13" s="46"/>
      <c r="AD13" s="47"/>
      <c r="AF13" s="47"/>
    </row>
    <row r="14" spans="1:32" x14ac:dyDescent="0.55000000000000004">
      <c r="A14" s="48">
        <f>[6]ตารางจด!A14</f>
        <v>10</v>
      </c>
      <c r="B14" s="49" t="str">
        <f>[6]ตารางจด!B14</f>
        <v>สนามกีฬาอินทนิล (อัฒจัททร์ 2 หลัง)</v>
      </c>
      <c r="C14" s="48">
        <f>[6]ตารางจด!C14</f>
        <v>0</v>
      </c>
      <c r="D14" s="50">
        <f>[6]ตารางจด!E14</f>
        <v>8279819</v>
      </c>
      <c r="E14" s="51">
        <f>'[5]คำนวณหน่วย-2562'!F58</f>
        <v>3743.01</v>
      </c>
      <c r="F14" s="37">
        <f>'[5]คำนวณหน่วย-2562'!G58</f>
        <v>13811.706900000001</v>
      </c>
      <c r="G14" s="52">
        <f>'[5]คำนวณหน่วย-2562'!H58</f>
        <v>3685.01</v>
      </c>
      <c r="H14" s="37">
        <f>'[5]คำนวณหน่วย-2562'!I58</f>
        <v>13818.7875</v>
      </c>
      <c r="I14" s="52">
        <f>'[5]คำนวณหน่วย-2562'!J58</f>
        <v>4481.67</v>
      </c>
      <c r="J14" s="37">
        <f>'[5]คำนวณหน่วย-2562'!K58</f>
        <v>16940.712599999999</v>
      </c>
      <c r="K14" s="52">
        <f>'[5]คำนวณหน่วย-2562'!L58</f>
        <v>2888.79</v>
      </c>
      <c r="L14" s="37">
        <f>'[5]คำนวณหน่วย-2562'!M58</f>
        <v>11150.7294</v>
      </c>
      <c r="M14" s="52">
        <f>'[5]คำนวณหน่วย-2562'!N58</f>
        <v>3322.11</v>
      </c>
      <c r="N14" s="37">
        <f>'[5]คำนวณหน่วย-2562'!O58</f>
        <v>12790.123500000002</v>
      </c>
      <c r="O14" s="52">
        <f>'[5]คำนวณหน่วย-2562'!P58</f>
        <v>6505.61</v>
      </c>
      <c r="P14" s="37">
        <f>'[5]คำนวณหน่วย-2562'!Q58</f>
        <v>24591.205799999996</v>
      </c>
      <c r="Q14" s="52">
        <f>'[5]คำนวณหน่วย-2562'!R58</f>
        <v>3009.95</v>
      </c>
      <c r="R14" s="37">
        <f>'[5]คำนวณหน่วย-2562'!S58</f>
        <v>11287.3125</v>
      </c>
      <c r="S14" s="52">
        <f>'[5]คำนวณหน่วย-2562'!T58</f>
        <v>2441.2199999999998</v>
      </c>
      <c r="T14" s="37">
        <f>'[5]คำนวณหน่วย-2562'!U58</f>
        <v>9276.6359999999986</v>
      </c>
      <c r="U14" s="52">
        <f>'[5]คำนวณหน่วย-2562'!V58</f>
        <v>3742.48</v>
      </c>
      <c r="V14" s="37">
        <f>'[5]คำนวณหน่วย-2562'!W58</f>
        <v>14333.698400000001</v>
      </c>
      <c r="W14" s="52">
        <f>'[5]คำนวณหน่วย-2562'!X58</f>
        <v>4167.7</v>
      </c>
      <c r="X14" s="37">
        <f>'[5]คำนวณหน่วย-2562'!Y58</f>
        <v>16087.321999999998</v>
      </c>
      <c r="Y14" s="52">
        <f>'[5]คำนวณหน่วย-2562'!Z58</f>
        <v>4430.93</v>
      </c>
      <c r="Z14" s="37">
        <f>'[5]คำนวณหน่วย-2562'!AA58</f>
        <v>16615.987500000003</v>
      </c>
      <c r="AA14" s="52">
        <f>'[5]คำนวณหน่วย-2562'!AB58</f>
        <v>6105.14</v>
      </c>
      <c r="AB14" s="37">
        <f>'[5]คำนวณหน่วย-2562'!AC58</f>
        <v>22222.709600000002</v>
      </c>
      <c r="AC14" s="46"/>
      <c r="AD14" s="47"/>
      <c r="AF14" s="47"/>
    </row>
    <row r="15" spans="1:32" x14ac:dyDescent="0.55000000000000004">
      <c r="A15" s="40">
        <f>[6]ตารางจด!A15</f>
        <v>11</v>
      </c>
      <c r="B15" s="41" t="str">
        <f>[6]ตารางจด!B15</f>
        <v>โรงประปา 2</v>
      </c>
      <c r="C15" s="40">
        <f>[6]ตารางจด!C15</f>
        <v>0</v>
      </c>
      <c r="D15" s="42">
        <f>[6]ตารางจด!E15</f>
        <v>9846196</v>
      </c>
      <c r="E15" s="43">
        <f>'[5]คำนวณหน่วย-2562'!F71</f>
        <v>800</v>
      </c>
      <c r="F15" s="44">
        <f>'[5]คำนวณหน่วย-2562'!G71</f>
        <v>2952</v>
      </c>
      <c r="G15" s="45">
        <f>'[5]คำนวณหน่วย-2562'!H71</f>
        <v>960</v>
      </c>
      <c r="H15" s="44">
        <f>'[5]คำนวณหน่วย-2562'!I71</f>
        <v>3600</v>
      </c>
      <c r="I15" s="45">
        <f>'[5]คำนวณหน่วย-2562'!J71</f>
        <v>1200</v>
      </c>
      <c r="J15" s="44">
        <f>'[5]คำนวณหน่วย-2562'!K71</f>
        <v>4536</v>
      </c>
      <c r="K15" s="45">
        <f>'[5]คำนวณหน่วย-2562'!L71</f>
        <v>800</v>
      </c>
      <c r="L15" s="44">
        <f>'[5]คำนวณหน่วย-2562'!M71</f>
        <v>3088</v>
      </c>
      <c r="M15" s="45">
        <f>'[5]คำนวณหน่วย-2562'!N71</f>
        <v>800</v>
      </c>
      <c r="N15" s="44">
        <f>'[5]คำนวณหน่วย-2562'!O71</f>
        <v>3080</v>
      </c>
      <c r="O15" s="45">
        <f>'[5]คำนวณหน่วย-2562'!P71</f>
        <v>1440</v>
      </c>
      <c r="P15" s="44">
        <f>'[5]คำนวณหน่วย-2562'!Q71</f>
        <v>5443.2</v>
      </c>
      <c r="Q15" s="45">
        <f>'[5]คำนวณหน่วย-2562'!R71</f>
        <v>1360</v>
      </c>
      <c r="R15" s="44">
        <f>'[5]คำนวณหน่วย-2562'!S71</f>
        <v>5100</v>
      </c>
      <c r="S15" s="45">
        <f>'[5]คำนวณหน่วย-2562'!T71</f>
        <v>560</v>
      </c>
      <c r="T15" s="44">
        <f>'[5]คำนวณหน่วย-2562'!U71</f>
        <v>2128</v>
      </c>
      <c r="U15" s="45">
        <f>'[5]คำนวณหน่วย-2562'!V71</f>
        <v>960</v>
      </c>
      <c r="V15" s="44">
        <f>'[5]คำนวณหน่วย-2562'!W71</f>
        <v>3676.8</v>
      </c>
      <c r="W15" s="45">
        <f>'[5]คำนวณหน่วย-2562'!X71</f>
        <v>1760</v>
      </c>
      <c r="X15" s="44">
        <f>'[5]คำนวณหน่วย-2562'!Y71</f>
        <v>6793.5999999999995</v>
      </c>
      <c r="Y15" s="45">
        <f>'[5]คำนวณหน่วย-2562'!Z71</f>
        <v>1600</v>
      </c>
      <c r="Z15" s="44">
        <f>'[5]คำนวณหน่วย-2562'!AA71</f>
        <v>6000</v>
      </c>
      <c r="AA15" s="45">
        <f>'[5]คำนวณหน่วย-2562'!AB71</f>
        <v>1600</v>
      </c>
      <c r="AB15" s="44">
        <f>'[5]คำนวณหน่วย-2562'!AC71</f>
        <v>5824</v>
      </c>
      <c r="AC15" s="46"/>
      <c r="AD15" s="47"/>
      <c r="AF15" s="47"/>
    </row>
    <row r="16" spans="1:32" x14ac:dyDescent="0.55000000000000004">
      <c r="A16" s="40">
        <f>[6]ตารางจด!A16</f>
        <v>12</v>
      </c>
      <c r="B16" s="41" t="str">
        <f>[6]ตารางจด!B16</f>
        <v>อาคารเรือนธรรม</v>
      </c>
      <c r="C16" s="40">
        <f>[6]ตารางจด!C16</f>
        <v>0</v>
      </c>
      <c r="D16" s="42">
        <f>[6]ตารางจด!E16</f>
        <v>9100349</v>
      </c>
      <c r="E16" s="43">
        <f>'[5]คำนวณหน่วย-2562'!F44</f>
        <v>155</v>
      </c>
      <c r="F16" s="44">
        <f>'[5]คำนวณหน่วย-2562'!G44</f>
        <v>571.95000000000005</v>
      </c>
      <c r="G16" s="45">
        <f>'[5]คำนวณหน่วย-2562'!H44</f>
        <v>148</v>
      </c>
      <c r="H16" s="44">
        <f>'[5]คำนวณหน่วย-2562'!I44</f>
        <v>555</v>
      </c>
      <c r="I16" s="45">
        <f>'[5]คำนวณหน่วย-2562'!J44</f>
        <v>89</v>
      </c>
      <c r="J16" s="44">
        <f>'[5]คำนวณหน่วย-2562'!K44</f>
        <v>336.41999999999996</v>
      </c>
      <c r="K16" s="45">
        <f>'[5]คำนวณหน่วย-2562'!L44</f>
        <v>91</v>
      </c>
      <c r="L16" s="44">
        <f>'[5]คำนวณหน่วย-2562'!M44</f>
        <v>351.26</v>
      </c>
      <c r="M16" s="45">
        <f>'[5]คำนวณหน่วย-2562'!N44</f>
        <v>66</v>
      </c>
      <c r="N16" s="44">
        <f>'[5]คำนวณหน่วย-2562'!O44</f>
        <v>254.1</v>
      </c>
      <c r="O16" s="45">
        <f>'[5]คำนวณหน่วย-2562'!P44</f>
        <v>71</v>
      </c>
      <c r="P16" s="44">
        <f>'[5]คำนวณหน่วย-2562'!Q44</f>
        <v>268.38</v>
      </c>
      <c r="Q16" s="45">
        <f>'[5]คำนวณหน่วย-2562'!R44</f>
        <v>114</v>
      </c>
      <c r="R16" s="44">
        <f>'[5]คำนวณหน่วย-2562'!S44</f>
        <v>427.5</v>
      </c>
      <c r="S16" s="45">
        <f>'[5]คำนวณหน่วย-2562'!T44</f>
        <v>124</v>
      </c>
      <c r="T16" s="44">
        <f>'[5]คำนวณหน่วย-2562'!U44</f>
        <v>471.2</v>
      </c>
      <c r="U16" s="45">
        <f>'[5]คำนวณหน่วย-2562'!V44</f>
        <v>118</v>
      </c>
      <c r="V16" s="44">
        <f>'[5]คำนวณหน่วย-2562'!W44</f>
        <v>451.94</v>
      </c>
      <c r="W16" s="45">
        <f>'[5]คำนวณหน่วย-2562'!X44</f>
        <v>124</v>
      </c>
      <c r="X16" s="44">
        <f>'[5]คำนวณหน่วย-2562'!Y44</f>
        <v>478.64</v>
      </c>
      <c r="Y16" s="45">
        <f>'[5]คำนวณหน่วย-2562'!Z44</f>
        <v>124</v>
      </c>
      <c r="Z16" s="44">
        <f>'[5]คำนวณหน่วย-2562'!AA44</f>
        <v>465</v>
      </c>
      <c r="AA16" s="45">
        <f>'[5]คำนวณหน่วย-2562'!AB44</f>
        <v>143</v>
      </c>
      <c r="AB16" s="44">
        <f>'[5]คำนวณหน่วย-2562'!AC44</f>
        <v>520.52</v>
      </c>
      <c r="AC16" s="46"/>
      <c r="AD16" s="47"/>
      <c r="AF16" s="47"/>
    </row>
    <row r="17" spans="1:32" x14ac:dyDescent="0.55000000000000004">
      <c r="A17" s="40">
        <f>[6]ตารางจด!A17</f>
        <v>13</v>
      </c>
      <c r="B17" s="41" t="str">
        <f>[6]ตารางจด!B17</f>
        <v>อาคารพิพิธภัณฑ์เกษตรไทย</v>
      </c>
      <c r="C17" s="40">
        <f>[6]ตารางจด!C17</f>
        <v>0</v>
      </c>
      <c r="D17" s="42">
        <f>[6]ตารางจด!E17</f>
        <v>8011304</v>
      </c>
      <c r="E17" s="43">
        <f>'[5]คำนวณหน่วย-2562'!F42</f>
        <v>343</v>
      </c>
      <c r="F17" s="44">
        <f>'[5]คำนวณหน่วย-2562'!G42</f>
        <v>1265.67</v>
      </c>
      <c r="G17" s="45">
        <f>'[5]คำนวณหน่วย-2562'!H42</f>
        <v>459</v>
      </c>
      <c r="H17" s="44">
        <f>'[5]คำนวณหน่วย-2562'!I42</f>
        <v>1721.25</v>
      </c>
      <c r="I17" s="45">
        <f>'[5]คำนวณหน่วย-2562'!J42</f>
        <v>450</v>
      </c>
      <c r="J17" s="44">
        <f>'[5]คำนวณหน่วย-2562'!K42</f>
        <v>1701</v>
      </c>
      <c r="K17" s="45">
        <f>'[5]คำนวณหน่วย-2562'!L42</f>
        <v>454</v>
      </c>
      <c r="L17" s="44">
        <f>'[5]คำนวณหน่วย-2562'!M42</f>
        <v>1752.44</v>
      </c>
      <c r="M17" s="45">
        <f>'[5]คำนวณหน่วย-2562'!N42</f>
        <v>420</v>
      </c>
      <c r="N17" s="44">
        <f>'[5]คำนวณหน่วย-2562'!O42</f>
        <v>1617</v>
      </c>
      <c r="O17" s="45">
        <f>'[5]คำนวณหน่วย-2562'!P42</f>
        <v>1595</v>
      </c>
      <c r="P17" s="44">
        <f>'[5]คำนวณหน่วย-2562'!Q42</f>
        <v>6029.0999999999995</v>
      </c>
      <c r="Q17" s="45">
        <f>'[5]คำนวณหน่วย-2562'!R42</f>
        <v>1106</v>
      </c>
      <c r="R17" s="44">
        <f>'[5]คำนวณหน่วย-2562'!S42</f>
        <v>4147.5</v>
      </c>
      <c r="S17" s="45">
        <f>'[5]คำนวณหน่วย-2562'!T42</f>
        <v>1014</v>
      </c>
      <c r="T17" s="44">
        <f>'[5]คำนวณหน่วย-2562'!U42</f>
        <v>3853.2</v>
      </c>
      <c r="U17" s="45">
        <f>'[5]คำนวณหน่วย-2562'!V42</f>
        <v>875</v>
      </c>
      <c r="V17" s="44">
        <f>'[5]คำนวณหน่วย-2562'!W42</f>
        <v>3351.25</v>
      </c>
      <c r="W17" s="45">
        <f>'[5]คำนวณหน่วย-2562'!X42</f>
        <v>871</v>
      </c>
      <c r="X17" s="44">
        <f>'[5]คำนวณหน่วย-2562'!Y42</f>
        <v>3362.06</v>
      </c>
      <c r="Y17" s="45">
        <f>'[5]คำนวณหน่วย-2562'!Z42</f>
        <v>369</v>
      </c>
      <c r="Z17" s="44">
        <f>'[5]คำนวณหน่วย-2562'!AA42</f>
        <v>1383.75</v>
      </c>
      <c r="AA17" s="45">
        <f>'[5]คำนวณหน่วย-2562'!AB42</f>
        <v>343</v>
      </c>
      <c r="AB17" s="44">
        <f>'[5]คำนวณหน่วย-2562'!AC42</f>
        <v>1248.52</v>
      </c>
      <c r="AC17" s="46"/>
      <c r="AD17" s="47"/>
      <c r="AF17" s="47"/>
    </row>
    <row r="18" spans="1:32" x14ac:dyDescent="0.55000000000000004">
      <c r="A18" s="48">
        <f>[6]ตารางจด!A18</f>
        <v>14</v>
      </c>
      <c r="B18" s="49" t="str">
        <f>[6]ตารางจด!B18</f>
        <v>อาคารเรียนรวมแม่โจ้  70  ปี</v>
      </c>
      <c r="C18" s="48">
        <f>[6]ตารางจด!C18</f>
        <v>0</v>
      </c>
      <c r="D18" s="50">
        <f>[6]ตารางจด!E18</f>
        <v>27425</v>
      </c>
      <c r="E18" s="53">
        <f>'[5]คำนวณหน่วย-2562'!F49-'[7]คำนวณ (รวมแต่ละอาคาร)'!$I$18</f>
        <v>26502.76</v>
      </c>
      <c r="F18" s="54">
        <f>E18*F3</f>
        <v>97869.772442605987</v>
      </c>
      <c r="G18" s="55">
        <f>'[5]คำนวณหน่วย-2562'!H49-'[7]คำนวณ (รวมแต่ละอาคาร)'!$L$18</f>
        <v>29104.04</v>
      </c>
      <c r="H18" s="54">
        <f>G18*H3</f>
        <v>109175.2782852396</v>
      </c>
      <c r="I18" s="55">
        <f>'[5]คำนวณหน่วย-2562'!J49-'[7]คำนวณ (รวมแต่ละอาคาร)'!$O$18</f>
        <v>28383.85</v>
      </c>
      <c r="J18" s="54">
        <f>I18*J3</f>
        <v>107354.99746762449</v>
      </c>
      <c r="K18" s="55">
        <f>'[5]คำนวณหน่วย-2562'!L49-'[7]คำนวณ (รวมแต่ละอาคาร)'!$R$18</f>
        <v>14570.779999999999</v>
      </c>
      <c r="L18" s="54">
        <f>K18*L3</f>
        <v>56350.412545401799</v>
      </c>
      <c r="M18" s="55">
        <f>'[5]คำนวณหน่วย-2562'!N49-'[7]คำนวณ (รวมแต่ละอาคาร)'!$U$18</f>
        <v>19833.73</v>
      </c>
      <c r="N18" s="54">
        <f>M18*N3</f>
        <v>76317.401442502494</v>
      </c>
      <c r="O18" s="55">
        <f>'[5]คำนวณหน่วย-2562'!P49-'[7]คำนวณ (รวมแต่ละอาคาร)'!$X$18</f>
        <v>22451.42</v>
      </c>
      <c r="P18" s="54">
        <f>O18*P3</f>
        <v>84861.455902846603</v>
      </c>
      <c r="Q18" s="55">
        <f>'[5]คำนวณหน่วย-2562'!R49-'[7]คำนวณ (รวมแต่ละอาคาร)'!$AA$18</f>
        <v>44461.05</v>
      </c>
      <c r="R18" s="54">
        <f>Q18*R3</f>
        <v>166811.915157615</v>
      </c>
      <c r="S18" s="55">
        <f>'[5]คำนวณหน่วย-2562'!T49-'[7]คำนวณ (รวมแต่ละอาคาร)'!$AD$18</f>
        <v>40329.5</v>
      </c>
      <c r="T18" s="54">
        <f>S18*T3</f>
        <v>153404.90121618999</v>
      </c>
      <c r="U18" s="55">
        <f>'[5]คำนวณหน่วย-2562'!V49-'[7]คำนวณ (รวมแต่ละอาคาร)'!$AG$18</f>
        <v>44112.11</v>
      </c>
      <c r="V18" s="54">
        <f>U18*V3</f>
        <v>168840.67053387381</v>
      </c>
      <c r="W18" s="55">
        <f>'[5]คำนวณหน่วย-2562'!X49-'[7]คำนวณ (รวมแต่ละอาคาร)'!$AJ$18</f>
        <v>35380.47</v>
      </c>
      <c r="X18" s="54">
        <f>W18*X3</f>
        <v>135247.7299933563</v>
      </c>
      <c r="Y18" s="55">
        <f>'[5]คำนวณหน่วย-2562'!Z49-'[7]คำนวณ (รวมแต่ละอาคาร)'!$AM$18</f>
        <v>18800.37</v>
      </c>
      <c r="Z18" s="54">
        <f>Y18*Z3</f>
        <v>70586.777464514089</v>
      </c>
      <c r="AA18" s="55">
        <f>'[5]คำนวณหน่วย-2562'!AB49-'[7]คำนวณ (รวมแต่ละอาคาร)'!$AP$18</f>
        <v>19136.48</v>
      </c>
      <c r="AB18" s="54">
        <f>AA18*AB3</f>
        <v>69889.268258198397</v>
      </c>
      <c r="AC18" s="46"/>
      <c r="AD18" s="47"/>
      <c r="AF18" s="47"/>
    </row>
    <row r="19" spans="1:32" x14ac:dyDescent="0.55000000000000004">
      <c r="A19" s="48">
        <f>[6]ตารางจด!A19</f>
        <v>15</v>
      </c>
      <c r="B19" s="49" t="str">
        <f>[6]ตารางจด!B19</f>
        <v>อาคารเฉลิมพระเกียรติสมเด็จพระเทพรัตนราชสุดา</v>
      </c>
      <c r="C19" s="48">
        <v>0</v>
      </c>
      <c r="D19" s="50">
        <f>[6]ตารางจด!E19</f>
        <v>8662045</v>
      </c>
      <c r="E19" s="51">
        <f>'[5]คำนวณหน่วย-2562'!F52</f>
        <v>32120.97</v>
      </c>
      <c r="F19" s="37">
        <f>'[5]คำนวณหน่วย-2562'!G52</f>
        <v>118526.3793</v>
      </c>
      <c r="G19" s="52">
        <f>'[5]คำนวณหน่วย-2562'!H52</f>
        <v>32686.01</v>
      </c>
      <c r="H19" s="37">
        <f>'[5]คำนวณหน่วย-2562'!I52</f>
        <v>122572.53749999999</v>
      </c>
      <c r="I19" s="52">
        <f>'[5]คำนวณหน่วย-2562'!J52</f>
        <v>37247.730000000003</v>
      </c>
      <c r="J19" s="37">
        <f>'[5]คำนวณหน่วย-2562'!K52</f>
        <v>140796.41940000001</v>
      </c>
      <c r="K19" s="52">
        <f>'[5]คำนวณหน่วย-2562'!L52</f>
        <v>38051.47</v>
      </c>
      <c r="L19" s="37">
        <f>'[5]คำนวณหน่วย-2562'!M52</f>
        <v>146878.67420000001</v>
      </c>
      <c r="M19" s="52">
        <f>'[5]คำนวณหน่วย-2562'!N52</f>
        <v>54484.55</v>
      </c>
      <c r="N19" s="37">
        <f>'[5]คำนวณหน่วย-2562'!O52</f>
        <v>209765.51750000002</v>
      </c>
      <c r="O19" s="52">
        <f>'[5]คำนวณหน่วย-2562'!P52</f>
        <v>48499.41</v>
      </c>
      <c r="P19" s="37">
        <f>'[5]คำนวณหน่วย-2562'!Q52</f>
        <v>183327.76980000001</v>
      </c>
      <c r="Q19" s="52">
        <f>'[5]คำนวณหน่วย-2562'!R52</f>
        <v>47775.44</v>
      </c>
      <c r="R19" s="37">
        <f>'[5]คำนวณหน่วย-2562'!S52</f>
        <v>179157.90000000002</v>
      </c>
      <c r="S19" s="52">
        <f>'[5]คำนวณหน่วย-2562'!T52</f>
        <v>48881.14</v>
      </c>
      <c r="T19" s="37">
        <f>'[5]คำนวณหน่วย-2562'!U52</f>
        <v>185748.33199999999</v>
      </c>
      <c r="U19" s="52">
        <f>'[5]คำนวณหน่วย-2562'!V52</f>
        <v>45155.35</v>
      </c>
      <c r="V19" s="37">
        <f>'[5]คำนวณหน่วย-2562'!W52</f>
        <v>172944.99049999999</v>
      </c>
      <c r="W19" s="52">
        <f>'[5]คำนวณหน่วย-2562'!X52</f>
        <v>40112.81</v>
      </c>
      <c r="X19" s="37">
        <f>'[5]คำนวณหน่วย-2562'!Y52</f>
        <v>154835.4466</v>
      </c>
      <c r="Y19" s="52">
        <f>'[5]คำนวณหน่วย-2562'!Z52</f>
        <v>32773.18</v>
      </c>
      <c r="Z19" s="37">
        <f>'[5]คำนวณหน่วย-2562'!AA52</f>
        <v>122899.425</v>
      </c>
      <c r="AA19" s="52">
        <f>'[5]คำนวณหน่วย-2562'!AB52</f>
        <v>24690</v>
      </c>
      <c r="AB19" s="37">
        <f>'[5]คำนวณหน่วย-2562'!AC52</f>
        <v>89871.6</v>
      </c>
      <c r="AC19" s="46"/>
      <c r="AD19" s="47"/>
      <c r="AF19" s="47"/>
    </row>
    <row r="20" spans="1:32" x14ac:dyDescent="0.55000000000000004">
      <c r="A20" s="40">
        <f>[6]ตารางจด!A20</f>
        <v>16</v>
      </c>
      <c r="B20" s="41" t="str">
        <f>[6]ตารางจด!B20</f>
        <v>อาคารเรือนกระจก</v>
      </c>
      <c r="C20" s="40">
        <f>[6]ตารางจด!C20</f>
        <v>0</v>
      </c>
      <c r="D20" s="42">
        <f>[6]ตารางจด!E20</f>
        <v>9841446</v>
      </c>
      <c r="E20" s="43">
        <f>'[5]คำนวณหน่วย-2562'!F53</f>
        <v>3</v>
      </c>
      <c r="F20" s="44">
        <f>'[5]คำนวณหน่วย-2562'!G53</f>
        <v>11.07</v>
      </c>
      <c r="G20" s="45">
        <f>'[5]คำนวณหน่วย-2562'!H53</f>
        <v>4</v>
      </c>
      <c r="H20" s="44">
        <f>'[5]คำนวณหน่วย-2562'!I53</f>
        <v>15</v>
      </c>
      <c r="I20" s="45">
        <f>'[5]คำนวณหน่วย-2562'!J53</f>
        <v>5</v>
      </c>
      <c r="J20" s="44">
        <f>'[5]คำนวณหน่วย-2562'!K53</f>
        <v>18.899999999999999</v>
      </c>
      <c r="K20" s="45">
        <f>'[5]คำนวณหน่วย-2562'!L53</f>
        <v>5</v>
      </c>
      <c r="L20" s="44">
        <f>'[5]คำนวณหน่วย-2562'!M53</f>
        <v>19.3</v>
      </c>
      <c r="M20" s="45">
        <f>'[5]คำนวณหน่วย-2562'!N53</f>
        <v>5</v>
      </c>
      <c r="N20" s="44">
        <f>'[5]คำนวณหน่วย-2562'!O53</f>
        <v>19.25</v>
      </c>
      <c r="O20" s="45">
        <f>'[5]คำนวณหน่วย-2562'!P53</f>
        <v>5</v>
      </c>
      <c r="P20" s="44">
        <f>'[5]คำนวณหน่วย-2562'!Q53</f>
        <v>18.899999999999999</v>
      </c>
      <c r="Q20" s="45">
        <f>'[5]คำนวณหน่วย-2562'!R53</f>
        <v>4</v>
      </c>
      <c r="R20" s="44">
        <f>'[5]คำนวณหน่วย-2562'!S53</f>
        <v>15</v>
      </c>
      <c r="S20" s="45">
        <f>'[5]คำนวณหน่วย-2562'!T53</f>
        <v>4</v>
      </c>
      <c r="T20" s="44">
        <f>'[5]คำนวณหน่วย-2562'!U53</f>
        <v>15.2</v>
      </c>
      <c r="U20" s="45">
        <f>'[5]คำนวณหน่วย-2562'!V53</f>
        <v>3</v>
      </c>
      <c r="V20" s="44">
        <f>'[5]คำนวณหน่วย-2562'!W53</f>
        <v>11.49</v>
      </c>
      <c r="W20" s="45">
        <f>'[5]คำนวณหน่วย-2562'!X53</f>
        <v>3</v>
      </c>
      <c r="X20" s="44">
        <f>'[5]คำนวณหน่วย-2562'!Y53</f>
        <v>11.58</v>
      </c>
      <c r="Y20" s="45">
        <f>'[5]คำนวณหน่วย-2562'!Z53</f>
        <v>3</v>
      </c>
      <c r="Z20" s="44">
        <f>'[5]คำนวณหน่วย-2562'!AA53</f>
        <v>11.25</v>
      </c>
      <c r="AA20" s="45">
        <f>'[5]คำนวณหน่วย-2562'!AB53</f>
        <v>1</v>
      </c>
      <c r="AB20" s="44">
        <f>'[5]คำนวณหน่วย-2562'!AC53</f>
        <v>3.64</v>
      </c>
      <c r="AC20" s="46"/>
      <c r="AD20" s="47"/>
      <c r="AF20" s="47"/>
    </row>
    <row r="21" spans="1:32" x14ac:dyDescent="0.55000000000000004">
      <c r="A21" s="40">
        <f>[6]ตารางจด!A21</f>
        <v>17</v>
      </c>
      <c r="B21" s="41" t="str">
        <f>[6]ตารางจด!B21</f>
        <v>อาคาร 80 ปี</v>
      </c>
      <c r="C21" s="40" t="str">
        <f>[6]ตารางจด!C21</f>
        <v>MWh</v>
      </c>
      <c r="D21" s="42" t="str">
        <f>[6]ตารางจด!E21</f>
        <v>Digital</v>
      </c>
      <c r="E21" s="51">
        <f>'[5]คำนวณหน่วย-2562'!F88</f>
        <v>11360.000000000015</v>
      </c>
      <c r="F21" s="37">
        <f>'[5]คำนวณหน่วย-2562'!G88</f>
        <v>41918.400000000052</v>
      </c>
      <c r="G21" s="52">
        <f>'[5]คำนวณหน่วย-2562'!H88</f>
        <v>13340.000000000033</v>
      </c>
      <c r="H21" s="37">
        <f>'[5]คำนวณหน่วย-2562'!I88</f>
        <v>50025.000000000124</v>
      </c>
      <c r="I21" s="52">
        <f>'[5]คำนวณหน่วย-2562'!J88</f>
        <v>11439.999999999942</v>
      </c>
      <c r="J21" s="37">
        <f>'[5]คำนวณหน่วย-2562'!K88</f>
        <v>43243.199999999779</v>
      </c>
      <c r="K21" s="52">
        <f>'[5]คำนวณหน่วย-2562'!L88</f>
        <v>7810.0000000000591</v>
      </c>
      <c r="L21" s="37">
        <f>'[5]คำนวณหน่วย-2562'!M88</f>
        <v>30146.600000000228</v>
      </c>
      <c r="M21" s="52">
        <f>'[5]คำนวณหน่วย-2562'!N88</f>
        <v>8539.9999999999636</v>
      </c>
      <c r="N21" s="37">
        <f>'[5]คำนวณหน่วย-2562'!O88</f>
        <v>32878.999999999862</v>
      </c>
      <c r="O21" s="52">
        <f>'[5]คำนวณหน่วย-2562'!P88</f>
        <v>10420.000000000073</v>
      </c>
      <c r="P21" s="37">
        <f>'[5]คำนวณหน่วย-2562'!Q88</f>
        <v>39387.600000000275</v>
      </c>
      <c r="Q21" s="52">
        <f>'[5]คำนวณหน่วย-2562'!R88</f>
        <v>27849.999999999909</v>
      </c>
      <c r="R21" s="37">
        <f>'[5]คำนวณหน่วย-2562'!S88</f>
        <v>104437.49999999967</v>
      </c>
      <c r="S21" s="52">
        <f>'[5]คำนวณหน่วย-2562'!T88</f>
        <v>20910.00000000008</v>
      </c>
      <c r="T21" s="37">
        <f>'[5]คำนวณหน่วย-2562'!U88</f>
        <v>79458.000000000306</v>
      </c>
      <c r="U21" s="52">
        <f>'[5]คำนวณหน่วย-2562'!V88</f>
        <v>24349.999999999909</v>
      </c>
      <c r="V21" s="37">
        <f>'[5]คำนวณหน่วย-2562'!W88</f>
        <v>93260.499999999651</v>
      </c>
      <c r="W21" s="52">
        <f>'[5]คำนวณหน่วย-2562'!X88</f>
        <v>20940.000000000055</v>
      </c>
      <c r="X21" s="37">
        <f>'[5]คำนวณหน่วย-2562'!Y88</f>
        <v>80828.400000000212</v>
      </c>
      <c r="Y21" s="52">
        <f>'[5]คำนวณหน่วย-2562'!Z88</f>
        <v>14049.999999999955</v>
      </c>
      <c r="Z21" s="37">
        <f>'[5]คำนวณหน่วย-2562'!AA88</f>
        <v>52687.499999999833</v>
      </c>
      <c r="AA21" s="52">
        <f>'[5]คำนวณหน่วย-2562'!AB88</f>
        <v>10300.000000000069</v>
      </c>
      <c r="AB21" s="37">
        <f>'[5]คำนวณหน่วย-2562'!AC88</f>
        <v>37492.000000000255</v>
      </c>
      <c r="AC21" s="46"/>
      <c r="AD21" s="47"/>
      <c r="AF21" s="47"/>
    </row>
    <row r="22" spans="1:32" x14ac:dyDescent="0.55000000000000004">
      <c r="A22" s="40">
        <f>[6]ตารางจด!A22</f>
        <v>18</v>
      </c>
      <c r="B22" s="41" t="str">
        <f>[6]ตารางจด!B22</f>
        <v>อาคารเกษตรทฤษฎีใหม่</v>
      </c>
      <c r="C22" s="40">
        <f>[6]ตารางจด!C22</f>
        <v>0</v>
      </c>
      <c r="D22" s="42">
        <f>[6]ตารางจด!E22</f>
        <v>8673816</v>
      </c>
      <c r="E22" s="43">
        <f>'[5]คำนวณหน่วย-2562'!F59</f>
        <v>139</v>
      </c>
      <c r="F22" s="44">
        <f>'[5]คำนวณหน่วย-2562'!G59</f>
        <v>512.91</v>
      </c>
      <c r="G22" s="45">
        <f>'[5]คำนวณหน่วย-2562'!H59</f>
        <v>132</v>
      </c>
      <c r="H22" s="44">
        <f>'[5]คำนวณหน่วย-2562'!I59</f>
        <v>495</v>
      </c>
      <c r="I22" s="45">
        <f>'[5]คำนวณหน่วย-2562'!J59</f>
        <v>154</v>
      </c>
      <c r="J22" s="44">
        <f>'[5]คำนวณหน่วย-2562'!K59</f>
        <v>582.12</v>
      </c>
      <c r="K22" s="45">
        <f>'[5]คำนวณหน่วย-2562'!L59</f>
        <v>170</v>
      </c>
      <c r="L22" s="44">
        <f>'[5]คำนวณหน่วย-2562'!M59</f>
        <v>656.19999999999993</v>
      </c>
      <c r="M22" s="45">
        <f>'[5]คำนวณหน่วย-2562'!N59</f>
        <v>155</v>
      </c>
      <c r="N22" s="44">
        <f>'[5]คำนวณหน่วย-2562'!O59</f>
        <v>596.75</v>
      </c>
      <c r="O22" s="45">
        <f>'[5]คำนวณหน่วย-2562'!P59</f>
        <v>205</v>
      </c>
      <c r="P22" s="44">
        <f>'[5]คำนวณหน่วย-2562'!Q59</f>
        <v>774.9</v>
      </c>
      <c r="Q22" s="45">
        <f>'[5]คำนวณหน่วย-2562'!R59</f>
        <v>198</v>
      </c>
      <c r="R22" s="44">
        <f>'[5]คำนวณหน่วย-2562'!S59</f>
        <v>742.5</v>
      </c>
      <c r="S22" s="45">
        <f>'[5]คำนวณหน่วย-2562'!T59</f>
        <v>172</v>
      </c>
      <c r="T22" s="44">
        <f>'[5]คำนวณหน่วย-2562'!U59</f>
        <v>653.6</v>
      </c>
      <c r="U22" s="45">
        <f>'[5]คำนวณหน่วย-2562'!V59</f>
        <v>165</v>
      </c>
      <c r="V22" s="44">
        <f>'[5]คำนวณหน่วย-2562'!W59</f>
        <v>631.95000000000005</v>
      </c>
      <c r="W22" s="45">
        <f>'[5]คำนวณหน่วย-2562'!X59</f>
        <v>249</v>
      </c>
      <c r="X22" s="44">
        <f>'[5]คำนวณหน่วย-2562'!Y59</f>
        <v>961.14</v>
      </c>
      <c r="Y22" s="45">
        <f>'[5]คำนวณหน่วย-2562'!Z59</f>
        <v>239</v>
      </c>
      <c r="Z22" s="44">
        <f>'[5]คำนวณหน่วย-2562'!AA59</f>
        <v>896.25</v>
      </c>
      <c r="AA22" s="45">
        <f>'[5]คำนวณหน่วย-2562'!AB59</f>
        <v>201</v>
      </c>
      <c r="AB22" s="44">
        <f>'[5]คำนวณหน่วย-2562'!AC59</f>
        <v>731.64</v>
      </c>
      <c r="AC22" s="46"/>
      <c r="AD22" s="47"/>
      <c r="AF22" s="47"/>
    </row>
    <row r="23" spans="1:32" x14ac:dyDescent="0.55000000000000004">
      <c r="A23" s="40">
        <f>[6]ตารางจด!A23</f>
        <v>19</v>
      </c>
      <c r="B23" s="41" t="str">
        <f>[6]ตารางจด!B23</f>
        <v>อาคารโรงสูบน้ำแรงดันต่ำ</v>
      </c>
      <c r="C23" s="40">
        <f>[6]ตารางจด!C23</f>
        <v>0</v>
      </c>
      <c r="D23" s="42">
        <f>[6]ตารางจด!E23</f>
        <v>8673823</v>
      </c>
      <c r="E23" s="43">
        <f>'[5]คำนวณหน่วย-2562'!F67</f>
        <v>4225</v>
      </c>
      <c r="F23" s="44">
        <f>'[5]คำนวณหน่วย-2562'!G67</f>
        <v>15590.25</v>
      </c>
      <c r="G23" s="45">
        <f>'[5]คำนวณหน่วย-2562'!H67</f>
        <v>5136</v>
      </c>
      <c r="H23" s="44">
        <f>'[5]คำนวณหน่วย-2562'!I67</f>
        <v>19260</v>
      </c>
      <c r="I23" s="45">
        <f>'[5]คำนวณหน่วย-2562'!J67</f>
        <v>5212</v>
      </c>
      <c r="J23" s="44">
        <f>'[5]คำนวณหน่วย-2562'!K67</f>
        <v>19701.36</v>
      </c>
      <c r="K23" s="45">
        <f>'[5]คำนวณหน่วย-2562'!L67</f>
        <v>5513</v>
      </c>
      <c r="L23" s="44">
        <f>'[5]คำนวณหน่วย-2562'!M67</f>
        <v>21280.18</v>
      </c>
      <c r="M23" s="45">
        <f>'[5]คำนวณหน่วย-2562'!N67</f>
        <v>4543</v>
      </c>
      <c r="N23" s="44">
        <f>'[5]คำนวณหน่วย-2562'!O67</f>
        <v>17490.55</v>
      </c>
      <c r="O23" s="45">
        <f>'[5]คำนวณหน่วย-2562'!P67</f>
        <v>6369</v>
      </c>
      <c r="P23" s="44">
        <f>'[5]คำนวณหน่วย-2562'!Q67</f>
        <v>24074.82</v>
      </c>
      <c r="Q23" s="45">
        <f>'[5]คำนวณหน่วย-2562'!R67</f>
        <v>6029</v>
      </c>
      <c r="R23" s="44">
        <f>'[5]คำนวณหน่วย-2562'!S67</f>
        <v>22608.75</v>
      </c>
      <c r="S23" s="45">
        <f>'[5]คำนวณหน่วย-2562'!T67</f>
        <v>4813</v>
      </c>
      <c r="T23" s="44">
        <f>'[5]คำนวณหน่วย-2562'!U67</f>
        <v>18289.399999999998</v>
      </c>
      <c r="U23" s="45">
        <f>'[5]คำนวณหน่วย-2562'!V67</f>
        <v>4546</v>
      </c>
      <c r="V23" s="44">
        <f>'[5]คำนวณหน่วย-2562'!W67</f>
        <v>17411.18</v>
      </c>
      <c r="W23" s="45">
        <f>'[5]คำนวณหน่วย-2562'!X67</f>
        <v>5724</v>
      </c>
      <c r="X23" s="44">
        <f>'[5]คำนวณหน่วย-2562'!Y67</f>
        <v>22094.639999999999</v>
      </c>
      <c r="Y23" s="45">
        <f>'[5]คำนวณหน่วย-2562'!Z67</f>
        <v>4939</v>
      </c>
      <c r="Z23" s="44">
        <f>'[5]คำนวณหน่วย-2562'!AA67</f>
        <v>18521.25</v>
      </c>
      <c r="AA23" s="45">
        <f>'[5]คำนวณหน่วย-2562'!AB67</f>
        <v>5209</v>
      </c>
      <c r="AB23" s="44">
        <f>'[5]คำนวณหน่วย-2562'!AC67</f>
        <v>18960.760000000002</v>
      </c>
      <c r="AC23" s="46"/>
      <c r="AD23" s="47"/>
      <c r="AF23" s="47"/>
    </row>
    <row r="24" spans="1:32" x14ac:dyDescent="0.55000000000000004">
      <c r="A24" s="48">
        <f>[6]ตารางจด!A24</f>
        <v>20</v>
      </c>
      <c r="B24" s="49" t="str">
        <f>[6]ตารางจด!B24</f>
        <v>อาคารโรงสูบน้ำแรงดันสูง</v>
      </c>
      <c r="C24" s="48">
        <f>[6]ตารางจด!C24</f>
        <v>0</v>
      </c>
      <c r="D24" s="50">
        <f>[6]ตารางจด!E24</f>
        <v>8661987</v>
      </c>
      <c r="E24" s="51">
        <f>'[5]คำนวณหน่วย-2562'!F68</f>
        <v>8847.4500000000007</v>
      </c>
      <c r="F24" s="37">
        <f>'[5]คำนวณหน่วย-2562'!G68</f>
        <v>32647.090500000002</v>
      </c>
      <c r="G24" s="52">
        <f>'[5]คำนวณหน่วย-2562'!H68</f>
        <v>8641.56</v>
      </c>
      <c r="H24" s="37">
        <f>'[5]คำนวณหน่วย-2562'!I68</f>
        <v>32405.85</v>
      </c>
      <c r="I24" s="52">
        <f>'[5]คำนวณหน่วย-2562'!J68</f>
        <v>9241.19</v>
      </c>
      <c r="J24" s="37">
        <f>'[5]คำนวณหน่วย-2562'!K68</f>
        <v>34931.698199999999</v>
      </c>
      <c r="K24" s="52">
        <f>'[5]คำนวณหน่วย-2562'!L68</f>
        <v>8631.25</v>
      </c>
      <c r="L24" s="37">
        <f>'[5]คำนวณหน่วย-2562'!M68</f>
        <v>33316.625</v>
      </c>
      <c r="M24" s="52">
        <f>'[5]คำนวณหน่วย-2562'!N68</f>
        <v>8909.67</v>
      </c>
      <c r="N24" s="37">
        <f>'[5]คำนวณหน่วย-2562'!O68</f>
        <v>34302.229500000001</v>
      </c>
      <c r="O24" s="52">
        <f>'[5]คำนวณหน่วย-2562'!P68</f>
        <v>10015.25</v>
      </c>
      <c r="P24" s="37">
        <f>'[5]คำนวณหน่วย-2562'!Q68</f>
        <v>37857.644999999997</v>
      </c>
      <c r="Q24" s="52">
        <f>'[5]คำนวณหน่วย-2562'!R68</f>
        <v>10283.040000000001</v>
      </c>
      <c r="R24" s="37">
        <f>'[5]คำนวณหน่วย-2562'!S68</f>
        <v>38561.4</v>
      </c>
      <c r="S24" s="52">
        <f>'[5]คำนวณหน่วย-2562'!T68</f>
        <v>9410.9500000000007</v>
      </c>
      <c r="T24" s="37">
        <f>'[5]คำนวณหน่วย-2562'!U68</f>
        <v>35761.61</v>
      </c>
      <c r="U24" s="52">
        <f>'[5]คำนวณหน่วย-2562'!V68</f>
        <v>9550.65</v>
      </c>
      <c r="V24" s="37">
        <f>'[5]คำนวณหน่วย-2562'!W68</f>
        <v>36578.989499999996</v>
      </c>
      <c r="W24" s="52">
        <f>'[5]คำนวณหน่วย-2562'!X68</f>
        <v>9095.99</v>
      </c>
      <c r="X24" s="37">
        <f>'[5]คำนวณหน่วย-2562'!Y68</f>
        <v>35110.521399999998</v>
      </c>
      <c r="Y24" s="52">
        <f>'[5]คำนวณหน่วย-2562'!Z68</f>
        <v>7783.83</v>
      </c>
      <c r="Z24" s="37">
        <f>'[5]คำนวณหน่วย-2562'!AA68</f>
        <v>29189.362499999999</v>
      </c>
      <c r="AA24" s="52">
        <f>'[5]คำนวณหน่วย-2562'!AB68</f>
        <v>9577.2199999999993</v>
      </c>
      <c r="AB24" s="37">
        <f>'[5]คำนวณหน่วย-2562'!AC68</f>
        <v>34861.080799999996</v>
      </c>
      <c r="AC24" s="46"/>
      <c r="AD24" s="47"/>
      <c r="AF24" s="47"/>
    </row>
    <row r="25" spans="1:32" x14ac:dyDescent="0.55000000000000004">
      <c r="A25" s="40">
        <f>[6]ตารางจด!A25</f>
        <v>21</v>
      </c>
      <c r="B25" s="41" t="str">
        <f>[6]ตารางจด!B25</f>
        <v>อาคารจ่ายสารเคมีและเก็บสารเคมี</v>
      </c>
      <c r="C25" s="40">
        <f>[6]ตารางจด!C25</f>
        <v>0</v>
      </c>
      <c r="D25" s="42">
        <f>[6]ตารางจด!E25</f>
        <v>8648698</v>
      </c>
      <c r="E25" s="43">
        <f>'[5]คำนวณหน่วย-2562'!F69</f>
        <v>24</v>
      </c>
      <c r="F25" s="44">
        <f>'[5]คำนวณหน่วย-2562'!G69</f>
        <v>88.56</v>
      </c>
      <c r="G25" s="45">
        <f>'[5]คำนวณหน่วย-2562'!H69</f>
        <v>29</v>
      </c>
      <c r="H25" s="44">
        <f>'[5]คำนวณหน่วย-2562'!I69</f>
        <v>108.75</v>
      </c>
      <c r="I25" s="45">
        <f>'[5]คำนวณหน่วย-2562'!J69</f>
        <v>28</v>
      </c>
      <c r="J25" s="44">
        <f>'[5]คำนวณหน่วย-2562'!K69</f>
        <v>105.83999999999999</v>
      </c>
      <c r="K25" s="45">
        <f>'[5]คำนวณหน่วย-2562'!L69</f>
        <v>31</v>
      </c>
      <c r="L25" s="44">
        <f>'[5]คำนวณหน่วย-2562'!M69</f>
        <v>119.66</v>
      </c>
      <c r="M25" s="45">
        <f>'[5]คำนวณหน่วย-2562'!N69</f>
        <v>24</v>
      </c>
      <c r="N25" s="44">
        <f>'[5]คำนวณหน่วย-2562'!O69</f>
        <v>92.4</v>
      </c>
      <c r="O25" s="45">
        <f>'[5]คำนวณหน่วย-2562'!P69</f>
        <v>36</v>
      </c>
      <c r="P25" s="44">
        <f>'[5]คำนวณหน่วย-2562'!Q69</f>
        <v>136.07999999999998</v>
      </c>
      <c r="Q25" s="45">
        <f>'[5]คำนวณหน่วย-2562'!R69</f>
        <v>33</v>
      </c>
      <c r="R25" s="44">
        <f>'[5]คำนวณหน่วย-2562'!S69</f>
        <v>123.75</v>
      </c>
      <c r="S25" s="45">
        <f>'[5]คำนวณหน่วย-2562'!T69</f>
        <v>27</v>
      </c>
      <c r="T25" s="44">
        <f>'[5]คำนวณหน่วย-2562'!U69</f>
        <v>102.6</v>
      </c>
      <c r="U25" s="45">
        <f>'[5]คำนวณหน่วย-2562'!V69</f>
        <v>25</v>
      </c>
      <c r="V25" s="44">
        <f>'[5]คำนวณหน่วย-2562'!W69</f>
        <v>95.75</v>
      </c>
      <c r="W25" s="45">
        <f>'[5]คำนวณหน่วย-2562'!X69</f>
        <v>32</v>
      </c>
      <c r="X25" s="44">
        <f>'[5]คำนวณหน่วย-2562'!Y69</f>
        <v>123.52</v>
      </c>
      <c r="Y25" s="45">
        <f>'[5]คำนวณหน่วย-2562'!Z69</f>
        <v>22</v>
      </c>
      <c r="Z25" s="44">
        <f>'[5]คำนวณหน่วย-2562'!AA69</f>
        <v>82.5</v>
      </c>
      <c r="AA25" s="45">
        <f>'[5]คำนวณหน่วย-2562'!AB69</f>
        <v>20</v>
      </c>
      <c r="AB25" s="44">
        <f>'[5]คำนวณหน่วย-2562'!AC69</f>
        <v>72.8</v>
      </c>
      <c r="AC25" s="46"/>
      <c r="AD25" s="47"/>
      <c r="AF25" s="47"/>
    </row>
    <row r="26" spans="1:32" x14ac:dyDescent="0.55000000000000004">
      <c r="A26" s="40">
        <f>[6]ตารางจด!A26</f>
        <v>22</v>
      </c>
      <c r="B26" s="41" t="str">
        <f>[6]ตารางจด!B26</f>
        <v>ป้าย LED หน้ามหาวิทยาลัยแม่โจ้</v>
      </c>
      <c r="C26" s="40">
        <f>[6]ตารางจด!C26</f>
        <v>0</v>
      </c>
      <c r="D26" s="42">
        <f>[6]ตารางจด!E26</f>
        <v>9769127</v>
      </c>
      <c r="E26" s="43">
        <f>'[5]คำนวณหน่วย-2562'!F89</f>
        <v>3181</v>
      </c>
      <c r="F26" s="44">
        <f>'[5]คำนวณหน่วย-2562'!G89</f>
        <v>11737.89</v>
      </c>
      <c r="G26" s="45">
        <f>'[5]คำนวณหน่วย-2562'!H89</f>
        <v>1931</v>
      </c>
      <c r="H26" s="44">
        <f>'[5]คำนวณหน่วย-2562'!I89</f>
        <v>7241.25</v>
      </c>
      <c r="I26" s="45">
        <f>'[5]คำนวณหน่วย-2562'!J89</f>
        <v>1477</v>
      </c>
      <c r="J26" s="44">
        <f>'[5]คำนวณหน่วย-2562'!K89</f>
        <v>5583.0599999999995</v>
      </c>
      <c r="K26" s="45">
        <f>'[5]คำนวณหน่วย-2562'!L89</f>
        <v>2275</v>
      </c>
      <c r="L26" s="44">
        <f>'[5]คำนวณหน่วย-2562'!M89</f>
        <v>8781.5</v>
      </c>
      <c r="M26" s="45">
        <f>'[5]คำนวณหน่วย-2562'!N89</f>
        <v>1470</v>
      </c>
      <c r="N26" s="44">
        <f>'[5]คำนวณหน่วย-2562'!O89</f>
        <v>5659.5</v>
      </c>
      <c r="O26" s="45">
        <f>'[5]คำนวณหน่วย-2562'!P89</f>
        <v>1468</v>
      </c>
      <c r="P26" s="44">
        <f>'[5]คำนวณหน่วย-2562'!Q89</f>
        <v>5549.04</v>
      </c>
      <c r="Q26" s="45">
        <f>'[5]คำนวณหน่วย-2562'!R89</f>
        <v>673</v>
      </c>
      <c r="R26" s="44">
        <f>'[5]คำนวณหน่วย-2562'!S89</f>
        <v>2523.75</v>
      </c>
      <c r="S26" s="45">
        <f>'[5]คำนวณหน่วย-2562'!T89</f>
        <v>616</v>
      </c>
      <c r="T26" s="44">
        <f>'[5]คำนวณหน่วย-2562'!U89</f>
        <v>2340.7999999999997</v>
      </c>
      <c r="U26" s="45">
        <f>'[5]คำนวณหน่วย-2562'!V89</f>
        <v>3</v>
      </c>
      <c r="V26" s="44">
        <f>'[5]คำนวณหน่วย-2562'!W89</f>
        <v>11.49</v>
      </c>
      <c r="W26" s="45">
        <f>'[5]คำนวณหน่วย-2562'!X89</f>
        <v>1415</v>
      </c>
      <c r="X26" s="44">
        <f>'[5]คำนวณหน่วย-2562'!Y89</f>
        <v>5461.9</v>
      </c>
      <c r="Y26" s="45">
        <f>'[5]คำนวณหน่วย-2562'!Z89</f>
        <v>3040</v>
      </c>
      <c r="Z26" s="44">
        <f>'[5]คำนวณหน่วย-2562'!AA89</f>
        <v>11400</v>
      </c>
      <c r="AA26" s="45">
        <f>'[5]คำนวณหน่วย-2562'!AB89</f>
        <v>1486</v>
      </c>
      <c r="AB26" s="44">
        <f>'[5]คำนวณหน่วย-2562'!AC89</f>
        <v>5409.04</v>
      </c>
      <c r="AC26" s="46"/>
      <c r="AD26" s="47"/>
      <c r="AF26" s="47"/>
    </row>
    <row r="27" spans="1:32" x14ac:dyDescent="0.55000000000000004">
      <c r="A27" s="40">
        <f>[6]ตารางจด!A27</f>
        <v>23</v>
      </c>
      <c r="B27" s="41" t="str">
        <f>[6]ตารางจด!B27</f>
        <v>อาคารช่วงเกษตรศิลป์</v>
      </c>
      <c r="C27" s="40">
        <f>[6]ตารางจด!C27</f>
        <v>0</v>
      </c>
      <c r="D27" s="42">
        <f>[6]ตารางจด!E27</f>
        <v>8142008</v>
      </c>
      <c r="E27" s="53">
        <f>'[5]คำนวณหน่วย-2562'!F9-'[7]คำนวณ (รวมแต่ละอาคาร)'!$I$22</f>
        <v>567</v>
      </c>
      <c r="F27" s="54">
        <f>E27*F3</f>
        <v>2093.82573645</v>
      </c>
      <c r="G27" s="55">
        <f>'[5]คำนวณหน่วย-2562'!H9-'[7]คำนวณ (รวมแต่ละอาคาร)'!$L$22</f>
        <v>585</v>
      </c>
      <c r="H27" s="54">
        <f>G27*H3</f>
        <v>2194.45608915</v>
      </c>
      <c r="I27" s="55">
        <f>'[5]คำนวณหน่วย-2562'!J9-'[7]คำนวณ (รวมแต่ละอาคาร)'!$O$22</f>
        <v>1151</v>
      </c>
      <c r="J27" s="54">
        <f>I27*J3</f>
        <v>4353.3770818699995</v>
      </c>
      <c r="K27" s="55">
        <f>'[5]คำนวณหน่วย-2562'!L9-'[7]คำนวณ (รวมแต่ละอาคาร)'!$R$22</f>
        <v>1403</v>
      </c>
      <c r="L27" s="54">
        <f>K27*L3</f>
        <v>5425.9023059299998</v>
      </c>
      <c r="M27" s="55">
        <f>'[5]คำนวณหน่วย-2562'!N9-'[7]คำนวณ (รวมแต่ละอาคาร)'!$U$22</f>
        <v>1116</v>
      </c>
      <c r="N27" s="54">
        <f>M27*N3</f>
        <v>4294.2109229999996</v>
      </c>
      <c r="O27" s="55">
        <f>'[5]คำนวณหน่วย-2562'!P9-'[7]คำนวณ (รวมแต่ละอาคาร)'!$X$22</f>
        <v>1258</v>
      </c>
      <c r="P27" s="54">
        <f>O27*P3</f>
        <v>4754.9647873399999</v>
      </c>
      <c r="Q27" s="55">
        <f>'[5]คำนวณหน่วย-2562'!R9-'[7]คำนวณ (รวมแต่ละอาคาร)'!$AA$22</f>
        <v>708</v>
      </c>
      <c r="R27" s="54">
        <f>Q27*R3</f>
        <v>2656.3213404000003</v>
      </c>
      <c r="S27" s="55">
        <f>'[5]คำนวณหน่วย-2562'!T9-'[7]คำนวณ (รวมแต่ละอาคาร)'!$AD$22</f>
        <v>798</v>
      </c>
      <c r="T27" s="54">
        <f>S27*T3</f>
        <v>3035.42347836</v>
      </c>
      <c r="U27" s="55">
        <f>'[5]คำนวณหน่วย-2562'!V9-'[7]คำนวณ (รวมแต่ละอาคาร)'!$AG$22</f>
        <v>847</v>
      </c>
      <c r="V27" s="54">
        <f>U27*V3</f>
        <v>3241.9226362600002</v>
      </c>
      <c r="W27" s="55">
        <f>'[5]คำนวณหน่วย-2562'!X9-'[7]คำนวณ (รวมแต่ละอาคาร)'!$AJ$22</f>
        <v>1044</v>
      </c>
      <c r="X27" s="54">
        <f>W27*X3</f>
        <v>3990.86360676</v>
      </c>
      <c r="Y27" s="55">
        <f>'[5]คำนวณหน่วย-2562'!Z9-'[7]คำนวณ (รวมแต่ละอาคาร)'!$AM$22</f>
        <v>626</v>
      </c>
      <c r="Z27" s="54">
        <f>Y27*Z3</f>
        <v>2350.34324818</v>
      </c>
      <c r="AA27" s="55">
        <f>'[5]คำนวณหน่วย-2562'!AB9-'[7]คำนวณ (รวมแต่ละอาคาร)'!$AP$22</f>
        <v>414</v>
      </c>
      <c r="AB27" s="54">
        <f>AA27*AB3</f>
        <v>1511.98951212</v>
      </c>
      <c r="AC27" s="46"/>
      <c r="AD27" s="47"/>
      <c r="AF27" s="47"/>
    </row>
    <row r="28" spans="1:32" x14ac:dyDescent="0.55000000000000004">
      <c r="A28" s="56" t="s">
        <v>22</v>
      </c>
      <c r="B28" s="57"/>
      <c r="C28" s="58"/>
      <c r="D28" s="59"/>
      <c r="E28" s="60">
        <f t="shared" ref="E28:AB28" si="0">SUM(E5:E27)</f>
        <v>108388.26000000001</v>
      </c>
      <c r="F28" s="37">
        <f t="shared" si="0"/>
        <v>400028.86317905597</v>
      </c>
      <c r="G28" s="60">
        <f t="shared" si="0"/>
        <v>126532.79000000002</v>
      </c>
      <c r="H28" s="37">
        <f t="shared" si="0"/>
        <v>474533.79687438969</v>
      </c>
      <c r="I28" s="60">
        <f t="shared" si="0"/>
        <v>123153.58999999994</v>
      </c>
      <c r="J28" s="37">
        <f t="shared" si="0"/>
        <v>465587.21174949425</v>
      </c>
      <c r="K28" s="60">
        <f t="shared" si="0"/>
        <v>100864.08000000006</v>
      </c>
      <c r="L28" s="37">
        <f t="shared" si="0"/>
        <v>389452.87285133195</v>
      </c>
      <c r="M28" s="60">
        <f t="shared" si="0"/>
        <v>150851.64999999997</v>
      </c>
      <c r="N28" s="37">
        <f t="shared" si="0"/>
        <v>580734.00436550239</v>
      </c>
      <c r="O28" s="60">
        <f t="shared" si="0"/>
        <v>247333.75000000006</v>
      </c>
      <c r="P28" s="37">
        <f t="shared" si="0"/>
        <v>934916.38809018699</v>
      </c>
      <c r="Q28" s="60">
        <f t="shared" si="0"/>
        <v>193382.68999999994</v>
      </c>
      <c r="R28" s="37">
        <f t="shared" si="0"/>
        <v>725269.38649801468</v>
      </c>
      <c r="S28" s="60">
        <f t="shared" si="0"/>
        <v>175734.3300000001</v>
      </c>
      <c r="T28" s="37">
        <f t="shared" si="0"/>
        <v>667946.27869455039</v>
      </c>
      <c r="U28" s="60">
        <f t="shared" si="0"/>
        <v>174738.08999999991</v>
      </c>
      <c r="V28" s="37">
        <f t="shared" si="0"/>
        <v>669136.08657013346</v>
      </c>
      <c r="W28" s="60">
        <f t="shared" si="0"/>
        <v>150481.63000000003</v>
      </c>
      <c r="X28" s="37">
        <f t="shared" si="0"/>
        <v>579499.23120011657</v>
      </c>
      <c r="Y28" s="60">
        <f t="shared" si="0"/>
        <v>120446.88999999996</v>
      </c>
      <c r="Z28" s="37">
        <f t="shared" si="0"/>
        <v>451764.07071269391</v>
      </c>
      <c r="AA28" s="60">
        <f t="shared" si="0"/>
        <v>104047.19000000008</v>
      </c>
      <c r="AB28" s="37">
        <f t="shared" si="0"/>
        <v>378969.28217031865</v>
      </c>
      <c r="AC28" s="46"/>
      <c r="AD28" s="47"/>
      <c r="AF28" s="47"/>
    </row>
    <row r="29" spans="1:32" s="70" customFormat="1" x14ac:dyDescent="0.55000000000000004">
      <c r="A29" s="30" t="str">
        <f>[6]ตารางจด!A28</f>
        <v>สำนักงานมหาวิทยาลัย</v>
      </c>
      <c r="B29" s="61"/>
      <c r="C29" s="62"/>
      <c r="D29" s="63"/>
      <c r="E29" s="64"/>
      <c r="F29" s="65"/>
      <c r="G29" s="64"/>
      <c r="H29" s="65"/>
      <c r="I29" s="64"/>
      <c r="J29" s="65"/>
      <c r="K29" s="64"/>
      <c r="L29" s="66"/>
      <c r="M29" s="64"/>
      <c r="N29" s="66"/>
      <c r="O29" s="64"/>
      <c r="P29" s="66"/>
      <c r="Q29" s="64"/>
      <c r="R29" s="66"/>
      <c r="S29" s="64"/>
      <c r="T29" s="66"/>
      <c r="U29" s="64"/>
      <c r="V29" s="66"/>
      <c r="W29" s="64"/>
      <c r="X29" s="66"/>
      <c r="Y29" s="64"/>
      <c r="Z29" s="66"/>
      <c r="AA29" s="64"/>
      <c r="AB29" s="67"/>
      <c r="AC29" s="36">
        <f>SUM(E44+G44+I44+K44+M44+O44+Q44+S44+U44+W44+Y44+AA44)</f>
        <v>617243.89</v>
      </c>
      <c r="AD29" s="37">
        <f>SUM(F44+H44+J44+L44+N44+P44+R44+T44+V44+X44+Z44+AB44)</f>
        <v>2339052.4433109201</v>
      </c>
      <c r="AE29" s="68"/>
      <c r="AF29" s="69"/>
    </row>
    <row r="30" spans="1:32" x14ac:dyDescent="0.55000000000000004">
      <c r="A30" s="40">
        <f>[6]ตารางจด!A29</f>
        <v>24</v>
      </c>
      <c r="B30" s="41" t="str">
        <f>[6]ตารางจด!B29</f>
        <v>อาคารสำนักงานมหาวิทยาลัย 1 (สำนักมาตราฐานการศึกษา เดิม)</v>
      </c>
      <c r="C30" s="40">
        <f>[6]ตารางจด!C29</f>
        <v>0</v>
      </c>
      <c r="D30" s="42">
        <f>[6]ตารางจด!E29</f>
        <v>8509795</v>
      </c>
      <c r="E30" s="53">
        <f>'[5]คำนวณหน่วย-2562'!F6-'[7]คำนวณ (รวมแต่ละอาคาร)'!$I$28</f>
        <v>2604</v>
      </c>
      <c r="F30" s="54">
        <f>E30*F3</f>
        <v>9616.0885674000001</v>
      </c>
      <c r="G30" s="55">
        <f>'[5]คำนวณหน่วย-2562'!H6-'[7]คำนวณ (รวมแต่ละอาคาร)'!$L$28</f>
        <v>3108</v>
      </c>
      <c r="H30" s="54">
        <f>G30*H3</f>
        <v>11658.75132492</v>
      </c>
      <c r="I30" s="55">
        <f>'[5]คำนวณหน่วย-2562'!J6-'[7]คำนวณ (รวมแต่ละอาคาร)'!$O$28</f>
        <v>4261</v>
      </c>
      <c r="J30" s="54">
        <f>I30*J3</f>
        <v>16116.19439257</v>
      </c>
      <c r="K30" s="55">
        <f>'[5]คำนวณหน่วย-2562'!L6-'[7]คำนวณ (รวมแต่ละอาคาร)'!$R$28</f>
        <v>4811</v>
      </c>
      <c r="L30" s="54">
        <f>K30*L3</f>
        <v>18605.856018409999</v>
      </c>
      <c r="M30" s="55">
        <f>'[5]คำนวณหน่วย-2562'!N6-'[7]คำนวณ (รวมแต่ละอาคาร)'!$U$28</f>
        <v>4354</v>
      </c>
      <c r="N30" s="54">
        <f>M30*N3</f>
        <v>16753.579174499999</v>
      </c>
      <c r="O30" s="55">
        <f>'[5]คำนวณหน่วย-2562'!P6-'[7]คำนวณ (รวมแต่ละอาคาร)'!$X$28</f>
        <v>5490</v>
      </c>
      <c r="P30" s="54">
        <f>O30*P3</f>
        <v>20750.9989527</v>
      </c>
      <c r="Q30" s="55">
        <f>'[5]คำนวณหน่วย-2562'!R6-'[7]คำนวณ (รวมแต่ละอาคาร)'!$AA$28</f>
        <v>4850</v>
      </c>
      <c r="R30" s="54">
        <f>Q30*R3</f>
        <v>18196.551555000002</v>
      </c>
      <c r="S30" s="55">
        <f>'[5]คำนวณหน่วย-2562'!T6-'[7]คำนวณ (รวมแต่ละอาคาร)'!$AD$28</f>
        <v>3711</v>
      </c>
      <c r="T30" s="54">
        <f>S30*T3</f>
        <v>14115.86031102</v>
      </c>
      <c r="U30" s="55">
        <f>'[5]คำนวณหน่วย-2562'!V6-'[7]คำนวณ (รวมแต่ละอาคาร)'!$AG$28</f>
        <v>3862</v>
      </c>
      <c r="V30" s="54">
        <f>U30*V3</f>
        <v>14781.94240996</v>
      </c>
      <c r="W30" s="55">
        <f>'[5]คำนวณหน่วย-2562'!X6-'[7]คำนวณ (รวมแต่ละอาคาร)'!$AJ$28</f>
        <v>4989</v>
      </c>
      <c r="X30" s="54">
        <f>W30*X3</f>
        <v>19071.282120809999</v>
      </c>
      <c r="Y30" s="55">
        <f>'[5]คำนวณหน่วย-2562'!Z6-'[7]คำนวณ (รวมแต่ละอาคาร)'!$AM$28</f>
        <v>3873</v>
      </c>
      <c r="Z30" s="54">
        <f>Y30*Z3</f>
        <v>14541.34089489</v>
      </c>
      <c r="AA30" s="55">
        <f>'[5]คำนวณหน่วย-2562'!AB6-'[7]คำนวณ (รวมแต่ละอาคาร)'!$AP$28</f>
        <v>3353</v>
      </c>
      <c r="AB30" s="54">
        <f>AA30*AB3</f>
        <v>12245.65418874</v>
      </c>
      <c r="AC30" s="46"/>
      <c r="AD30" s="47"/>
      <c r="AF30" s="47"/>
    </row>
    <row r="31" spans="1:32" x14ac:dyDescent="0.55000000000000004">
      <c r="A31" s="48">
        <f>[6]ตารางจด!A30</f>
        <v>25</v>
      </c>
      <c r="B31" s="49" t="str">
        <f>[6]ตารางจด!B30</f>
        <v>อาคารสำนักงานมหาวิทยาลัย 2 (สำนักงานอธิการบดี เดิม)</v>
      </c>
      <c r="C31" s="48">
        <f>[6]ตารางจด!C30</f>
        <v>0</v>
      </c>
      <c r="D31" s="50">
        <f>[6]ตารางจด!E30</f>
        <v>8379366</v>
      </c>
      <c r="E31" s="51">
        <f>'[5]คำนวณหน่วย-2562'!F5</f>
        <v>12203.74</v>
      </c>
      <c r="F31" s="37">
        <f>'[5]คำนวณหน่วย-2562'!G5</f>
        <v>45031.800599999995</v>
      </c>
      <c r="G31" s="52">
        <f>'[5]คำนวณหน่วย-2562'!H5</f>
        <v>5991.91</v>
      </c>
      <c r="H31" s="37">
        <f>'[5]คำนวณหน่วย-2562'!I5</f>
        <v>22469.662499999999</v>
      </c>
      <c r="I31" s="52">
        <f>'[5]คำนวณหน่วย-2562'!J5</f>
        <v>16756.55</v>
      </c>
      <c r="J31" s="37">
        <f>'[5]คำนวณหน่วย-2562'!K5</f>
        <v>63339.758999999991</v>
      </c>
      <c r="K31" s="52">
        <f>'[5]คำนวณหน่วย-2562'!L5</f>
        <v>18976.419999999998</v>
      </c>
      <c r="L31" s="37">
        <f>'[5]คำนวณหน่วย-2562'!M5</f>
        <v>73248.981199999995</v>
      </c>
      <c r="M31" s="52">
        <f>'[5]คำนวณหน่วย-2562'!N5</f>
        <v>19615.34</v>
      </c>
      <c r="N31" s="37">
        <f>'[5]คำนวณหน่วย-2562'!O5</f>
        <v>75519.059000000008</v>
      </c>
      <c r="O31" s="52">
        <f>'[5]คำนวณหน่วย-2562'!P5</f>
        <v>16468.240000000002</v>
      </c>
      <c r="P31" s="37">
        <f>'[5]คำนวณหน่วย-2562'!Q5</f>
        <v>62249.947200000002</v>
      </c>
      <c r="Q31" s="52">
        <f>'[5]คำนวณหน่วย-2562'!R5</f>
        <v>15622.35</v>
      </c>
      <c r="R31" s="37">
        <f>'[5]คำนวณหน่วย-2562'!S5</f>
        <v>58583.8125</v>
      </c>
      <c r="S31" s="52">
        <f>'[5]คำนวณหน่วย-2562'!T5</f>
        <v>13484.85</v>
      </c>
      <c r="T31" s="37">
        <f>'[5]คำนวณหน่วย-2562'!U5</f>
        <v>51242.43</v>
      </c>
      <c r="U31" s="52">
        <f>'[5]คำนวณหน่วย-2562'!V5</f>
        <v>12097.33</v>
      </c>
      <c r="V31" s="37">
        <f>'[5]คำนวณหน่วย-2562'!W5</f>
        <v>46332.7739</v>
      </c>
      <c r="W31" s="52">
        <f>'[5]คำนวณหน่วย-2562'!X5</f>
        <v>13001.23</v>
      </c>
      <c r="X31" s="37">
        <f>'[5]คำนวณหน่วย-2562'!Y5</f>
        <v>50184.747799999997</v>
      </c>
      <c r="Y31" s="52">
        <f>'[5]คำนวณหน่วย-2562'!Z5</f>
        <v>9327.3799999999992</v>
      </c>
      <c r="Z31" s="37">
        <f>'[5]คำนวณหน่วย-2562'!AA5</f>
        <v>34977.674999999996</v>
      </c>
      <c r="AA31" s="52">
        <f>'[5]คำนวณหน่วย-2562'!AB5</f>
        <v>4908.63</v>
      </c>
      <c r="AB31" s="37">
        <f>'[5]คำนวณหน่วย-2562'!AC5</f>
        <v>17867.413200000003</v>
      </c>
      <c r="AC31" s="46"/>
      <c r="AD31" s="47"/>
      <c r="AF31" s="47"/>
    </row>
    <row r="32" spans="1:32" x14ac:dyDescent="0.55000000000000004">
      <c r="A32" s="40">
        <f>[6]ตารางจด!A31</f>
        <v>26</v>
      </c>
      <c r="B32" s="41" t="str">
        <f>[6]ตารางจด!B31</f>
        <v>อาคารสำนักงานมหาวิทยาลัย 3  มิเตอร์ตัวที่ 1 (อิงคศรีกสิการ เดิม)</v>
      </c>
      <c r="C32" s="40">
        <f>[6]ตารางจด!C31</f>
        <v>0</v>
      </c>
      <c r="D32" s="42">
        <f>[6]ตารางจด!E31</f>
        <v>8752785</v>
      </c>
      <c r="E32" s="43">
        <f>'[5]คำนวณหน่วย-2562'!F7</f>
        <v>100</v>
      </c>
      <c r="F32" s="44">
        <f>'[5]คำนวณหน่วย-2562'!G7</f>
        <v>369</v>
      </c>
      <c r="G32" s="45">
        <f>'[5]คำนวณหน่วย-2562'!H7</f>
        <v>300</v>
      </c>
      <c r="H32" s="44">
        <f>'[5]คำนวณหน่วย-2562'!I7</f>
        <v>1125</v>
      </c>
      <c r="I32" s="45">
        <f>'[5]คำนวณหน่วย-2562'!J7</f>
        <v>950</v>
      </c>
      <c r="J32" s="44">
        <f>'[5]คำนวณหน่วย-2562'!K7</f>
        <v>3591</v>
      </c>
      <c r="K32" s="45">
        <f>'[5]คำนวณหน่วย-2562'!L7</f>
        <v>1600</v>
      </c>
      <c r="L32" s="44">
        <f>'[5]คำนวณหน่วย-2562'!M7</f>
        <v>6176</v>
      </c>
      <c r="M32" s="45">
        <f>'[5]คำนวณหน่วย-2562'!N7</f>
        <v>1600</v>
      </c>
      <c r="N32" s="44">
        <f>'[5]คำนวณหน่วย-2562'!O7</f>
        <v>6160</v>
      </c>
      <c r="O32" s="45">
        <f>'[5]คำนวณหน่วย-2562'!P7</f>
        <v>1800</v>
      </c>
      <c r="P32" s="44">
        <f>'[5]คำนวณหน่วย-2562'!Q7</f>
        <v>6804</v>
      </c>
      <c r="Q32" s="45">
        <f>'[5]คำนวณหน่วย-2562'!R7</f>
        <v>1400</v>
      </c>
      <c r="R32" s="44">
        <f>'[5]คำนวณหน่วย-2562'!S7</f>
        <v>5250</v>
      </c>
      <c r="S32" s="45">
        <f>'[5]คำนวณหน่วย-2562'!T7</f>
        <v>1100</v>
      </c>
      <c r="T32" s="44">
        <f>'[5]คำนวณหน่วย-2562'!U7</f>
        <v>4180</v>
      </c>
      <c r="U32" s="45">
        <f>'[5]คำนวณหน่วย-2562'!V7</f>
        <v>1200</v>
      </c>
      <c r="V32" s="44">
        <f>'[5]คำนวณหน่วย-2562'!W7</f>
        <v>4596</v>
      </c>
      <c r="W32" s="45">
        <f>'[5]คำนวณหน่วย-2562'!X7</f>
        <v>1600</v>
      </c>
      <c r="X32" s="44">
        <f>'[5]คำนวณหน่วย-2562'!Y7</f>
        <v>6176</v>
      </c>
      <c r="Y32" s="45">
        <f>'[5]คำนวณหน่วย-2562'!Z7</f>
        <v>800</v>
      </c>
      <c r="Z32" s="44">
        <f>'[5]คำนวณหน่วย-2562'!AA7</f>
        <v>3000</v>
      </c>
      <c r="AA32" s="45">
        <f>'[5]คำนวณหน่วย-2562'!AB7</f>
        <v>150</v>
      </c>
      <c r="AB32" s="44">
        <f>'[5]คำนวณหน่วย-2562'!AC7</f>
        <v>546</v>
      </c>
      <c r="AC32" s="46"/>
      <c r="AD32" s="47"/>
      <c r="AF32" s="47"/>
    </row>
    <row r="33" spans="1:32" x14ac:dyDescent="0.55000000000000004">
      <c r="A33" s="40">
        <f>[6]ตารางจด!A32</f>
        <v>27</v>
      </c>
      <c r="B33" s="41" t="str">
        <f>[6]ตารางจด!B32</f>
        <v>อาคารสำนักงานมหาวิทยาลัย 3  มิเตอร์ตัวที่ 2  (อิงคศรีกสิการ เดิม)</v>
      </c>
      <c r="C33" s="40">
        <f>[6]ตารางจด!C32</f>
        <v>0</v>
      </c>
      <c r="D33" s="42">
        <f>[6]ตารางจด!E32</f>
        <v>8752914</v>
      </c>
      <c r="E33" s="71">
        <f>'[5]คำนวณหน่วย-2562'!F8</f>
        <v>1500</v>
      </c>
      <c r="F33" s="72">
        <f>'[5]คำนวณหน่วย-2562'!G8</f>
        <v>5535</v>
      </c>
      <c r="G33" s="73">
        <f>'[5]คำนวณหน่วย-2562'!H8</f>
        <v>1600</v>
      </c>
      <c r="H33" s="72">
        <f>'[5]คำนวณหน่วย-2562'!I8</f>
        <v>6000</v>
      </c>
      <c r="I33" s="73">
        <f>'[5]คำนวณหน่วย-2562'!J8</f>
        <v>2100</v>
      </c>
      <c r="J33" s="72">
        <f>'[5]คำนวณหน่วย-2562'!K8</f>
        <v>7938</v>
      </c>
      <c r="K33" s="73">
        <f>'[5]คำนวณหน่วย-2562'!L8</f>
        <v>2300</v>
      </c>
      <c r="L33" s="72">
        <f>'[5]คำนวณหน่วย-2562'!M8</f>
        <v>8878</v>
      </c>
      <c r="M33" s="73">
        <f>'[5]คำนวณหน่วย-2562'!N8</f>
        <v>2000</v>
      </c>
      <c r="N33" s="72">
        <f>'[5]คำนวณหน่วย-2562'!O8</f>
        <v>7700</v>
      </c>
      <c r="O33" s="73">
        <f>'[5]คำนวณหน่วย-2562'!P8</f>
        <v>2500</v>
      </c>
      <c r="P33" s="72">
        <f>'[5]คำนวณหน่วย-2562'!Q8</f>
        <v>9450</v>
      </c>
      <c r="Q33" s="73">
        <f>'[5]คำนวณหน่วย-2562'!R8</f>
        <v>2100</v>
      </c>
      <c r="R33" s="72">
        <f>'[5]คำนวณหน่วย-2562'!S8</f>
        <v>7875</v>
      </c>
      <c r="S33" s="73">
        <f>'[5]คำนวณหน่วย-2562'!T8</f>
        <v>1700</v>
      </c>
      <c r="T33" s="72">
        <f>'[5]คำนวณหน่วย-2562'!U8</f>
        <v>6460</v>
      </c>
      <c r="U33" s="73">
        <f>'[5]คำนวณหน่วย-2562'!V8</f>
        <v>1900</v>
      </c>
      <c r="V33" s="72">
        <f>'[5]คำนวณหน่วย-2562'!W8</f>
        <v>7277</v>
      </c>
      <c r="W33" s="73">
        <f>'[5]คำนวณหน่วย-2562'!X8</f>
        <v>2200</v>
      </c>
      <c r="X33" s="72">
        <f>'[5]คำนวณหน่วย-2562'!Y8</f>
        <v>8492</v>
      </c>
      <c r="Y33" s="73">
        <f>'[5]คำนวณหน่วย-2562'!Z8</f>
        <v>1700</v>
      </c>
      <c r="Z33" s="72">
        <f>'[5]คำนวณหน่วย-2562'!AA8</f>
        <v>6375</v>
      </c>
      <c r="AA33" s="73">
        <f>'[5]คำนวณหน่วย-2562'!AB8</f>
        <v>1200</v>
      </c>
      <c r="AB33" s="72">
        <f>'[5]คำนวณหน่วย-2562'!AC8</f>
        <v>4368</v>
      </c>
      <c r="AC33" s="46"/>
      <c r="AD33" s="47"/>
      <c r="AF33" s="47"/>
    </row>
    <row r="34" spans="1:32" x14ac:dyDescent="0.55000000000000004">
      <c r="A34" s="40">
        <f>[6]ตารางจด!A33</f>
        <v>28</v>
      </c>
      <c r="B34" s="41" t="str">
        <f>[6]ตารางจด!B33</f>
        <v>โรงจอดรถกองกิจการนักศึกษา</v>
      </c>
      <c r="C34" s="40">
        <f>[6]ตารางจด!C33</f>
        <v>0</v>
      </c>
      <c r="D34" s="42">
        <f>[6]ตารางจด!E33</f>
        <v>8753464</v>
      </c>
      <c r="E34" s="43">
        <f>'[5]คำนวณหน่วย-2562'!F12</f>
        <v>40</v>
      </c>
      <c r="F34" s="44">
        <f>'[5]คำนวณหน่วย-2562'!G12</f>
        <v>147.6</v>
      </c>
      <c r="G34" s="45">
        <f>'[5]คำนวณหน่วย-2562'!H12</f>
        <v>26</v>
      </c>
      <c r="H34" s="44">
        <f>'[5]คำนวณหน่วย-2562'!I12</f>
        <v>97.5</v>
      </c>
      <c r="I34" s="45">
        <f>'[5]คำนวณหน่วย-2562'!J12</f>
        <v>25</v>
      </c>
      <c r="J34" s="44">
        <f>'[5]คำนวณหน่วย-2562'!K12</f>
        <v>94.5</v>
      </c>
      <c r="K34" s="45">
        <f>'[5]คำนวณหน่วย-2562'!L12</f>
        <v>21</v>
      </c>
      <c r="L34" s="44">
        <f>'[5]คำนวณหน่วย-2562'!M12</f>
        <v>81.06</v>
      </c>
      <c r="M34" s="45">
        <f>'[5]คำนวณหน่วย-2562'!N12</f>
        <v>29</v>
      </c>
      <c r="N34" s="44">
        <f>'[5]คำนวณหน่วย-2562'!O12</f>
        <v>111.65</v>
      </c>
      <c r="O34" s="45">
        <f>'[5]คำนวณหน่วย-2562'!P12</f>
        <v>50</v>
      </c>
      <c r="P34" s="44">
        <f>'[5]คำนวณหน่วย-2562'!Q12</f>
        <v>189</v>
      </c>
      <c r="Q34" s="45">
        <f>'[5]คำนวณหน่วย-2562'!R12</f>
        <v>90</v>
      </c>
      <c r="R34" s="44">
        <f>'[5]คำนวณหน่วย-2562'!S12</f>
        <v>337.5</v>
      </c>
      <c r="S34" s="45">
        <f>'[5]คำนวณหน่วย-2562'!T12</f>
        <v>54</v>
      </c>
      <c r="T34" s="44">
        <f>'[5]คำนวณหน่วย-2562'!U12</f>
        <v>205.2</v>
      </c>
      <c r="U34" s="45">
        <f>'[5]คำนวณหน่วย-2562'!V12</f>
        <v>47</v>
      </c>
      <c r="V34" s="44">
        <f>'[5]คำนวณหน่วย-2562'!W12</f>
        <v>180.01</v>
      </c>
      <c r="W34" s="45">
        <f>'[5]คำนวณหน่วย-2562'!X12</f>
        <v>65</v>
      </c>
      <c r="X34" s="44">
        <f>'[5]คำนวณหน่วย-2562'!Y12</f>
        <v>250.9</v>
      </c>
      <c r="Y34" s="45">
        <f>'[5]คำนวณหน่วย-2562'!Z12</f>
        <v>49</v>
      </c>
      <c r="Z34" s="44">
        <f>'[5]คำนวณหน่วย-2562'!AA12</f>
        <v>183.75</v>
      </c>
      <c r="AA34" s="45">
        <f>'[5]คำนวณหน่วย-2562'!AB12</f>
        <v>47</v>
      </c>
      <c r="AB34" s="44">
        <f>'[5]คำนวณหน่วย-2562'!AC12</f>
        <v>171.08</v>
      </c>
      <c r="AC34" s="46"/>
      <c r="AD34" s="47"/>
      <c r="AF34" s="47"/>
    </row>
    <row r="35" spans="1:32" x14ac:dyDescent="0.55000000000000004">
      <c r="A35" s="40">
        <f>[6]ตารางจด!A34</f>
        <v>29</v>
      </c>
      <c r="B35" s="41" t="str">
        <f>[6]ตารางจด!B34</f>
        <v>ชมรมวิทยุสมัครเล่น</v>
      </c>
      <c r="C35" s="40">
        <f>[6]ตารางจด!C34</f>
        <v>0</v>
      </c>
      <c r="D35" s="42">
        <f>[6]ตารางจด!E34</f>
        <v>8882712</v>
      </c>
      <c r="E35" s="43">
        <f>'[5]คำนวณหน่วย-2562'!F80</f>
        <v>35</v>
      </c>
      <c r="F35" s="44">
        <f>'[5]คำนวณหน่วย-2562'!G80</f>
        <v>129.15</v>
      </c>
      <c r="G35" s="45">
        <f>'[5]คำนวณหน่วย-2562'!H80</f>
        <v>0</v>
      </c>
      <c r="H35" s="44">
        <f>'[5]คำนวณหน่วย-2562'!I80</f>
        <v>0</v>
      </c>
      <c r="I35" s="45">
        <f>'[5]คำนวณหน่วย-2562'!J80</f>
        <v>0</v>
      </c>
      <c r="J35" s="44">
        <f>'[5]คำนวณหน่วย-2562'!K80</f>
        <v>0</v>
      </c>
      <c r="K35" s="45">
        <f>'[5]คำนวณหน่วย-2562'!L80</f>
        <v>1</v>
      </c>
      <c r="L35" s="44">
        <f>'[5]คำนวณหน่วย-2562'!M80</f>
        <v>3.86</v>
      </c>
      <c r="M35" s="45">
        <f>'[5]คำนวณหน่วย-2562'!N80</f>
        <v>0</v>
      </c>
      <c r="N35" s="44">
        <f>'[5]คำนวณหน่วย-2562'!O80</f>
        <v>0</v>
      </c>
      <c r="O35" s="45">
        <f>'[5]คำนวณหน่วย-2562'!P80</f>
        <v>0</v>
      </c>
      <c r="P35" s="44">
        <f>'[5]คำนวณหน่วย-2562'!Q80</f>
        <v>0</v>
      </c>
      <c r="Q35" s="45">
        <f>'[5]คำนวณหน่วย-2562'!R80</f>
        <v>0</v>
      </c>
      <c r="R35" s="44">
        <f>'[5]คำนวณหน่วย-2562'!S80</f>
        <v>0</v>
      </c>
      <c r="S35" s="45">
        <f>'[5]คำนวณหน่วย-2562'!T80</f>
        <v>0</v>
      </c>
      <c r="T35" s="44">
        <f>'[5]คำนวณหน่วย-2562'!U80</f>
        <v>0</v>
      </c>
      <c r="U35" s="45">
        <f>'[5]คำนวณหน่วย-2562'!V80</f>
        <v>0</v>
      </c>
      <c r="V35" s="44">
        <f>'[5]คำนวณหน่วย-2562'!W80</f>
        <v>0</v>
      </c>
      <c r="W35" s="45">
        <f>'[5]คำนวณหน่วย-2562'!X80</f>
        <v>0</v>
      </c>
      <c r="X35" s="44">
        <f>'[5]คำนวณหน่วย-2562'!Y80</f>
        <v>0</v>
      </c>
      <c r="Y35" s="45">
        <f>'[5]คำนวณหน่วย-2562'!Z80</f>
        <v>0</v>
      </c>
      <c r="Z35" s="44">
        <f>'[5]คำนวณหน่วย-2562'!AA80</f>
        <v>0</v>
      </c>
      <c r="AA35" s="45">
        <f>'[5]คำนวณหน่วย-2562'!AB80</f>
        <v>0</v>
      </c>
      <c r="AB35" s="44">
        <f>'[5]คำนวณหน่วย-2562'!AC80</f>
        <v>0</v>
      </c>
      <c r="AC35" s="46"/>
      <c r="AD35" s="47"/>
      <c r="AF35" s="47"/>
    </row>
    <row r="36" spans="1:32" x14ac:dyDescent="0.55000000000000004">
      <c r="A36" s="48">
        <f>[6]ตารางจด!A35</f>
        <v>30</v>
      </c>
      <c r="B36" s="49" t="str">
        <f>[6]ตารางจด!B35</f>
        <v>อาคารอำนวย  ยศสุข</v>
      </c>
      <c r="C36" s="48">
        <f>[6]ตารางจด!C35</f>
        <v>0</v>
      </c>
      <c r="D36" s="50">
        <f>[6]ตารางจด!E35</f>
        <v>9208358</v>
      </c>
      <c r="E36" s="51">
        <f>'[5]คำนวณหน่วย-2562'!F85</f>
        <v>10946.12</v>
      </c>
      <c r="F36" s="37">
        <f>'[5]คำนวณหน่วย-2562'!G85</f>
        <v>40391.182800000002</v>
      </c>
      <c r="G36" s="52">
        <f>'[5]คำนวณหน่วย-2562'!H85</f>
        <v>12537.81</v>
      </c>
      <c r="H36" s="37">
        <f>'[5]คำนวณหน่วย-2562'!I85</f>
        <v>47016.787499999999</v>
      </c>
      <c r="I36" s="52">
        <f>'[5]คำนวณหน่วย-2562'!J85</f>
        <v>19608.88</v>
      </c>
      <c r="J36" s="37">
        <f>'[5]คำนวณหน่วย-2562'!K85</f>
        <v>74121.566399999996</v>
      </c>
      <c r="K36" s="52">
        <f>'[5]คำนวณหน่วย-2562'!L85</f>
        <v>19407.509999999998</v>
      </c>
      <c r="L36" s="37">
        <f>'[5]คำนวณหน่วย-2562'!M85</f>
        <v>74912.988599999997</v>
      </c>
      <c r="M36" s="52">
        <f>'[5]คำนวณหน่วย-2562'!N85</f>
        <v>27917.27</v>
      </c>
      <c r="N36" s="37">
        <f>'[5]คำนวณหน่วย-2562'!O85</f>
        <v>107481.48950000001</v>
      </c>
      <c r="O36" s="52">
        <f>'[5]คำนวณหน่วย-2562'!P85</f>
        <v>26710.78</v>
      </c>
      <c r="P36" s="37">
        <f>'[5]คำนวณหน่วย-2562'!Q85</f>
        <v>100966.7484</v>
      </c>
      <c r="Q36" s="52">
        <f>'[5]คำนวณหน่วย-2562'!R85</f>
        <v>20983.98</v>
      </c>
      <c r="R36" s="37">
        <f>'[5]คำนวณหน่วย-2562'!S85</f>
        <v>78689.925000000003</v>
      </c>
      <c r="S36" s="52">
        <f>'[5]คำนวณหน่วย-2562'!T85</f>
        <v>20542.78</v>
      </c>
      <c r="T36" s="37">
        <f>'[5]คำนวณหน่วย-2562'!U85</f>
        <v>78062.563999999998</v>
      </c>
      <c r="U36" s="52">
        <f>'[5]คำนวณหน่วย-2562'!V85</f>
        <v>21572.75</v>
      </c>
      <c r="V36" s="37">
        <f>'[5]คำนวณหน่วย-2562'!W85</f>
        <v>82623.632500000007</v>
      </c>
      <c r="W36" s="52">
        <f>'[5]คำนวณหน่วย-2562'!X85</f>
        <v>21968.23</v>
      </c>
      <c r="X36" s="37">
        <f>'[5]คำนวณหน่วย-2562'!Y85</f>
        <v>84797.367799999993</v>
      </c>
      <c r="Y36" s="52">
        <f>'[5]คำนวณหน่วย-2562'!Z85</f>
        <v>15651.46</v>
      </c>
      <c r="Z36" s="37">
        <f>'[5]คำนวณหน่วย-2562'!AA85</f>
        <v>58692.974999999999</v>
      </c>
      <c r="AA36" s="52">
        <f>'[5]คำนวณหน่วย-2562'!AB85</f>
        <v>9985.35</v>
      </c>
      <c r="AB36" s="37">
        <f>'[5]คำนวณหน่วย-2562'!AC85</f>
        <v>36346.673999999999</v>
      </c>
      <c r="AC36" s="46"/>
      <c r="AD36" s="47"/>
      <c r="AF36" s="47"/>
    </row>
    <row r="37" spans="1:32" x14ac:dyDescent="0.55000000000000004">
      <c r="A37" s="40">
        <f>[6]ตารางจด!A36</f>
        <v>31</v>
      </c>
      <c r="B37" s="41" t="str">
        <f>[6]ตารางจด!B36</f>
        <v>อาคารหน่วยอาคารและสถานที่</v>
      </c>
      <c r="C37" s="40">
        <f>[6]ตารางจด!C36</f>
        <v>0</v>
      </c>
      <c r="D37" s="42">
        <f>[6]ตารางจด!E36</f>
        <v>9123113</v>
      </c>
      <c r="E37" s="43">
        <f>'[5]คำนวณหน่วย-2562'!F48</f>
        <v>2</v>
      </c>
      <c r="F37" s="44">
        <f>'[5]คำนวณหน่วย-2562'!G48</f>
        <v>7.38</v>
      </c>
      <c r="G37" s="45">
        <f>'[5]คำนวณหน่วย-2562'!H48</f>
        <v>4</v>
      </c>
      <c r="H37" s="44">
        <f>'[5]คำนวณหน่วย-2562'!I48</f>
        <v>15</v>
      </c>
      <c r="I37" s="45">
        <f>'[5]คำนวณหน่วย-2562'!J48</f>
        <v>6</v>
      </c>
      <c r="J37" s="44">
        <f>'[5]คำนวณหน่วย-2562'!K48</f>
        <v>22.68</v>
      </c>
      <c r="K37" s="45">
        <f>'[5]คำนวณหน่วย-2562'!L48</f>
        <v>8</v>
      </c>
      <c r="L37" s="44">
        <f>'[5]คำนวณหน่วย-2562'!M48</f>
        <v>30.88</v>
      </c>
      <c r="M37" s="45">
        <f>'[5]คำนวณหน่วย-2562'!N48</f>
        <v>10</v>
      </c>
      <c r="N37" s="44">
        <f>'[5]คำนวณหน่วย-2562'!O48</f>
        <v>38.5</v>
      </c>
      <c r="O37" s="45">
        <f>'[5]คำนวณหน่วย-2562'!P48</f>
        <v>10</v>
      </c>
      <c r="P37" s="44">
        <f>'[5]คำนวณหน่วย-2562'!Q48</f>
        <v>37.799999999999997</v>
      </c>
      <c r="Q37" s="45">
        <f>'[5]คำนวณหน่วย-2562'!R48</f>
        <v>8</v>
      </c>
      <c r="R37" s="44">
        <f>'[5]คำนวณหน่วย-2562'!S48</f>
        <v>30</v>
      </c>
      <c r="S37" s="45">
        <f>'[5]คำนวณหน่วย-2562'!T48</f>
        <v>5</v>
      </c>
      <c r="T37" s="44">
        <f>'[5]คำนวณหน่วย-2562'!U48</f>
        <v>19</v>
      </c>
      <c r="U37" s="45">
        <f>'[5]คำนวณหน่วย-2562'!V48</f>
        <v>5</v>
      </c>
      <c r="V37" s="44">
        <f>'[5]คำนวณหน่วย-2562'!W48</f>
        <v>19.149999999999999</v>
      </c>
      <c r="W37" s="45">
        <f>'[5]คำนวณหน่วย-2562'!X48</f>
        <v>1</v>
      </c>
      <c r="X37" s="44">
        <f>'[5]คำนวณหน่วย-2562'!Y48</f>
        <v>3.86</v>
      </c>
      <c r="Y37" s="45">
        <f>'[5]คำนวณหน่วย-2562'!Z48</f>
        <v>4</v>
      </c>
      <c r="Z37" s="44">
        <f>'[5]คำนวณหน่วย-2562'!AA48</f>
        <v>15</v>
      </c>
      <c r="AA37" s="45">
        <f>'[5]คำนวณหน่วย-2562'!AB48</f>
        <v>1</v>
      </c>
      <c r="AB37" s="44">
        <f>'[5]คำนวณหน่วย-2562'!AC48</f>
        <v>3.64</v>
      </c>
      <c r="AC37" s="46"/>
      <c r="AD37" s="47"/>
      <c r="AF37" s="47"/>
    </row>
    <row r="38" spans="1:32" x14ac:dyDescent="0.55000000000000004">
      <c r="A38" s="40">
        <f>[6]ตารางจด!A37</f>
        <v>32</v>
      </c>
      <c r="B38" s="41" t="str">
        <f>[6]ตารางจด!B37</f>
        <v>อาคารสำนักงานประปาและสุขาภิบาล</v>
      </c>
      <c r="C38" s="40">
        <f>[6]ตารางจด!C37</f>
        <v>0</v>
      </c>
      <c r="D38" s="42">
        <f>[6]ตารางจด!E37</f>
        <v>8648696</v>
      </c>
      <c r="E38" s="43">
        <f>'[5]คำนวณหน่วย-2562'!F64</f>
        <v>466</v>
      </c>
      <c r="F38" s="44">
        <f>'[5]คำนวณหน่วย-2562'!G64</f>
        <v>1719.54</v>
      </c>
      <c r="G38" s="45">
        <f>'[5]คำนวณหน่วย-2562'!H64</f>
        <v>524</v>
      </c>
      <c r="H38" s="44">
        <f>'[5]คำนวณหน่วย-2562'!I64</f>
        <v>1965</v>
      </c>
      <c r="I38" s="45">
        <f>'[5]คำนวณหน่วย-2562'!J64</f>
        <v>605</v>
      </c>
      <c r="J38" s="44">
        <f>'[5]คำนวณหน่วย-2562'!K64</f>
        <v>2286.9</v>
      </c>
      <c r="K38" s="45">
        <f>'[5]คำนวณหน่วย-2562'!L64</f>
        <v>485</v>
      </c>
      <c r="L38" s="44">
        <f>'[5]คำนวณหน่วย-2562'!M64</f>
        <v>1872.1</v>
      </c>
      <c r="M38" s="45">
        <f>'[5]คำนวณหน่วย-2562'!N64</f>
        <v>502</v>
      </c>
      <c r="N38" s="44">
        <f>'[5]คำนวณหน่วย-2562'!O64</f>
        <v>1932.7</v>
      </c>
      <c r="O38" s="45">
        <f>'[5]คำนวณหน่วย-2562'!P64</f>
        <v>775</v>
      </c>
      <c r="P38" s="44">
        <f>'[5]คำนวณหน่วย-2562'!Q64</f>
        <v>2929.5</v>
      </c>
      <c r="Q38" s="45">
        <f>'[5]คำนวณหน่วย-2562'!R64</f>
        <v>562</v>
      </c>
      <c r="R38" s="44">
        <f>'[5]คำนวณหน่วย-2562'!S64</f>
        <v>2107.5</v>
      </c>
      <c r="S38" s="45">
        <f>'[5]คำนวณหน่วย-2562'!T64</f>
        <v>475</v>
      </c>
      <c r="T38" s="44">
        <f>'[5]คำนวณหน่วย-2562'!U64</f>
        <v>1805</v>
      </c>
      <c r="U38" s="45">
        <f>'[5]คำนวณหน่วย-2562'!V64</f>
        <v>453</v>
      </c>
      <c r="V38" s="44">
        <f>'[5]คำนวณหน่วย-2562'!W64</f>
        <v>1734.99</v>
      </c>
      <c r="W38" s="45">
        <f>'[5]คำนวณหน่วย-2562'!X64</f>
        <v>618</v>
      </c>
      <c r="X38" s="44">
        <f>'[5]คำนวณหน่วย-2562'!Y64</f>
        <v>2385.48</v>
      </c>
      <c r="Y38" s="45">
        <f>'[5]คำนวณหน่วย-2562'!Z64</f>
        <v>519</v>
      </c>
      <c r="Z38" s="44">
        <f>'[5]คำนวณหน่วย-2562'!AA64</f>
        <v>1946.25</v>
      </c>
      <c r="AA38" s="45">
        <f>'[5]คำนวณหน่วย-2562'!AB64</f>
        <v>340</v>
      </c>
      <c r="AB38" s="44">
        <f>'[5]คำนวณหน่วย-2562'!AC64</f>
        <v>1237.6000000000001</v>
      </c>
      <c r="AC38" s="46"/>
      <c r="AD38" s="47"/>
      <c r="AF38" s="47"/>
    </row>
    <row r="39" spans="1:32" x14ac:dyDescent="0.55000000000000004">
      <c r="A39" s="40">
        <f>[6]ตารางจด!A38</f>
        <v>33</v>
      </c>
      <c r="B39" s="41" t="str">
        <f>[6]ตารางจด!B38</f>
        <v>อาคารงานไฟฟ้า</v>
      </c>
      <c r="C39" s="40">
        <f>[6]ตารางจด!C38</f>
        <v>0</v>
      </c>
      <c r="D39" s="42">
        <f>[6]ตารางจด!E38</f>
        <v>8673782</v>
      </c>
      <c r="E39" s="43">
        <f>'[5]คำนวณหน่วย-2562'!F73</f>
        <v>258</v>
      </c>
      <c r="F39" s="44">
        <f>'[5]คำนวณหน่วย-2562'!G73</f>
        <v>952.02</v>
      </c>
      <c r="G39" s="45">
        <f>'[5]คำนวณหน่วย-2562'!H73</f>
        <v>257</v>
      </c>
      <c r="H39" s="44">
        <f>'[5]คำนวณหน่วย-2562'!I73</f>
        <v>963.75</v>
      </c>
      <c r="I39" s="45">
        <f>'[5]คำนวณหน่วย-2562'!J73</f>
        <v>301</v>
      </c>
      <c r="J39" s="44">
        <f>'[5]คำนวณหน่วย-2562'!K73</f>
        <v>1137.78</v>
      </c>
      <c r="K39" s="45">
        <f>'[5]คำนวณหน่วย-2562'!L73</f>
        <v>323</v>
      </c>
      <c r="L39" s="44">
        <f>'[5]คำนวณหน่วย-2562'!M73</f>
        <v>1246.78</v>
      </c>
      <c r="M39" s="45">
        <f>'[5]คำนวณหน่วย-2562'!N73</f>
        <v>267</v>
      </c>
      <c r="N39" s="44">
        <f>'[5]คำนวณหน่วย-2562'!O73</f>
        <v>1027.95</v>
      </c>
      <c r="O39" s="45">
        <f>'[5]คำนวณหน่วย-2562'!P73</f>
        <v>313</v>
      </c>
      <c r="P39" s="44">
        <f>'[5]คำนวณหน่วย-2562'!Q73</f>
        <v>1183.1399999999999</v>
      </c>
      <c r="Q39" s="45">
        <f>'[5]คำนวณหน่วย-2562'!R73</f>
        <v>335</v>
      </c>
      <c r="R39" s="44">
        <f>'[5]คำนวณหน่วย-2562'!S73</f>
        <v>1256.25</v>
      </c>
      <c r="S39" s="45">
        <f>'[5]คำนวณหน่วย-2562'!T73</f>
        <v>270</v>
      </c>
      <c r="T39" s="44">
        <f>'[5]คำนวณหน่วย-2562'!U73</f>
        <v>1026</v>
      </c>
      <c r="U39" s="45">
        <f>'[5]คำนวณหน่วย-2562'!V73</f>
        <v>237</v>
      </c>
      <c r="V39" s="44">
        <f>'[5]คำนวณหน่วย-2562'!W73</f>
        <v>907.71</v>
      </c>
      <c r="W39" s="45">
        <f>'[5]คำนวณหน่วย-2562'!X73</f>
        <v>324</v>
      </c>
      <c r="X39" s="44">
        <f>'[5]คำนวณหน่วย-2562'!Y73</f>
        <v>1250.6399999999999</v>
      </c>
      <c r="Y39" s="45">
        <f>'[5]คำนวณหน่วย-2562'!Z73</f>
        <v>281</v>
      </c>
      <c r="Z39" s="44">
        <f>'[5]คำนวณหน่วย-2562'!AA73</f>
        <v>1053.75</v>
      </c>
      <c r="AA39" s="45">
        <f>'[5]คำนวณหน่วย-2562'!AB73</f>
        <v>278</v>
      </c>
      <c r="AB39" s="44">
        <f>'[5]คำนวณหน่วย-2562'!AC73</f>
        <v>1011.9200000000001</v>
      </c>
      <c r="AC39" s="46"/>
      <c r="AD39" s="47"/>
      <c r="AF39" s="47"/>
    </row>
    <row r="40" spans="1:32" x14ac:dyDescent="0.55000000000000004">
      <c r="A40" s="40">
        <f>[6]ตารางจด!A39</f>
        <v>34</v>
      </c>
      <c r="B40" s="41" t="str">
        <f>[6]ตารางจด!B39</f>
        <v>อาคารซ่อมบำรุงอาคารและสถานที่</v>
      </c>
      <c r="C40" s="40">
        <f>[6]ตารางจด!C39</f>
        <v>0</v>
      </c>
      <c r="D40" s="42">
        <f>[6]ตารางจด!E39</f>
        <v>8673804</v>
      </c>
      <c r="E40" s="43">
        <f>'[5]คำนวณหน่วย-2562'!F72</f>
        <v>230</v>
      </c>
      <c r="F40" s="44">
        <f>'[5]คำนวณหน่วย-2562'!G72</f>
        <v>848.69999999999993</v>
      </c>
      <c r="G40" s="45">
        <f>'[5]คำนวณหน่วย-2562'!H72</f>
        <v>234</v>
      </c>
      <c r="H40" s="44">
        <f>'[5]คำนวณหน่วย-2562'!I72</f>
        <v>877.5</v>
      </c>
      <c r="I40" s="45">
        <f>'[5]คำนวณหน่วย-2562'!J72</f>
        <v>303</v>
      </c>
      <c r="J40" s="44">
        <f>'[5]คำนวณหน่วย-2562'!K72</f>
        <v>1145.3399999999999</v>
      </c>
      <c r="K40" s="45">
        <f>'[5]คำนวณหน่วย-2562'!L72</f>
        <v>323</v>
      </c>
      <c r="L40" s="44">
        <f>'[5]คำนวณหน่วย-2562'!M72</f>
        <v>1246.78</v>
      </c>
      <c r="M40" s="45">
        <f>'[5]คำนวณหน่วย-2562'!N72</f>
        <v>299</v>
      </c>
      <c r="N40" s="44">
        <f>'[5]คำนวณหน่วย-2562'!O72</f>
        <v>1151.1500000000001</v>
      </c>
      <c r="O40" s="45">
        <f>'[5]คำนวณหน่วย-2562'!P72</f>
        <v>398</v>
      </c>
      <c r="P40" s="44">
        <f>'[5]คำนวณหน่วย-2562'!Q72</f>
        <v>1504.4399999999998</v>
      </c>
      <c r="Q40" s="45">
        <f>'[5]คำนวณหน่วย-2562'!R72</f>
        <v>380</v>
      </c>
      <c r="R40" s="44">
        <f>'[5]คำนวณหน่วย-2562'!S72</f>
        <v>1425</v>
      </c>
      <c r="S40" s="45">
        <f>'[5]คำนวณหน่วย-2562'!T72</f>
        <v>303</v>
      </c>
      <c r="T40" s="44">
        <f>'[5]คำนวณหน่วย-2562'!U72</f>
        <v>1151.3999999999999</v>
      </c>
      <c r="U40" s="45">
        <f>'[5]คำนวณหน่วย-2562'!V72</f>
        <v>262</v>
      </c>
      <c r="V40" s="44">
        <f>'[5]คำนวณหน่วย-2562'!W72</f>
        <v>1003.46</v>
      </c>
      <c r="W40" s="45">
        <f>'[5]คำนวณหน่วย-2562'!X72</f>
        <v>296</v>
      </c>
      <c r="X40" s="44">
        <f>'[5]คำนวณหน่วย-2562'!Y72</f>
        <v>1142.56</v>
      </c>
      <c r="Y40" s="45">
        <f>'[5]คำนวณหน่วย-2562'!Z72</f>
        <v>289</v>
      </c>
      <c r="Z40" s="44">
        <f>'[5]คำนวณหน่วย-2562'!AA72</f>
        <v>1083.75</v>
      </c>
      <c r="AA40" s="45">
        <f>'[5]คำนวณหน่วย-2562'!AB72</f>
        <v>244</v>
      </c>
      <c r="AB40" s="44">
        <f>'[5]คำนวณหน่วย-2562'!AC72</f>
        <v>888.16000000000008</v>
      </c>
      <c r="AC40" s="46"/>
      <c r="AD40" s="47"/>
      <c r="AF40" s="47"/>
    </row>
    <row r="41" spans="1:32" x14ac:dyDescent="0.55000000000000004">
      <c r="A41" s="40">
        <f>[6]ตารางจด!A40</f>
        <v>35</v>
      </c>
      <c r="B41" s="41" t="str">
        <f>[6]ตารางจด!B40</f>
        <v>อาคารยานพาหนะ</v>
      </c>
      <c r="C41" s="40">
        <f>[6]ตารางจด!C40</f>
        <v>0</v>
      </c>
      <c r="D41" s="42">
        <f>[6]ตารางจด!E40</f>
        <v>9843160</v>
      </c>
      <c r="E41" s="43">
        <f>'[5]คำนวณหน่วย-2562'!F74</f>
        <v>6</v>
      </c>
      <c r="F41" s="44">
        <f>'[5]คำนวณหน่วย-2562'!G74</f>
        <v>22.14</v>
      </c>
      <c r="G41" s="45">
        <f>'[5]คำนวณหน่วย-2562'!H74</f>
        <v>44</v>
      </c>
      <c r="H41" s="44">
        <f>'[5]คำนวณหน่วย-2562'!I74</f>
        <v>165</v>
      </c>
      <c r="I41" s="45">
        <f>'[5]คำนวณหน่วย-2562'!J74</f>
        <v>174</v>
      </c>
      <c r="J41" s="44">
        <f>'[5]คำนวณหน่วย-2562'!K74</f>
        <v>657.71999999999991</v>
      </c>
      <c r="K41" s="45">
        <f>'[5]คำนวณหน่วย-2562'!L74</f>
        <v>328</v>
      </c>
      <c r="L41" s="44">
        <f>'[5]คำนวณหน่วย-2562'!M74</f>
        <v>1266.08</v>
      </c>
      <c r="M41" s="45">
        <f>'[5]คำนวณหน่วย-2562'!N74</f>
        <v>261</v>
      </c>
      <c r="N41" s="44">
        <f>'[5]คำนวณหน่วย-2562'!O74</f>
        <v>1004.85</v>
      </c>
      <c r="O41" s="45">
        <f>'[5]คำนวณหน่วย-2562'!P74</f>
        <v>685</v>
      </c>
      <c r="P41" s="44">
        <f>'[5]คำนวณหน่วย-2562'!Q74</f>
        <v>2589.2999999999997</v>
      </c>
      <c r="Q41" s="45">
        <f>'[5]คำนวณหน่วย-2562'!R74</f>
        <v>244</v>
      </c>
      <c r="R41" s="44">
        <f>'[5]คำนวณหน่วย-2562'!S74</f>
        <v>915</v>
      </c>
      <c r="S41" s="45">
        <f>'[5]คำนวณหน่วย-2562'!T74</f>
        <v>268</v>
      </c>
      <c r="T41" s="44">
        <f>'[5]คำนวณหน่วย-2562'!U74</f>
        <v>1018.4</v>
      </c>
      <c r="U41" s="45">
        <f>'[5]คำนวณหน่วย-2562'!V74</f>
        <v>133</v>
      </c>
      <c r="V41" s="44">
        <f>'[5]คำนวณหน่วย-2562'!W74</f>
        <v>509.39</v>
      </c>
      <c r="W41" s="45">
        <f>'[5]คำนวณหน่วย-2562'!X74</f>
        <v>7</v>
      </c>
      <c r="X41" s="44">
        <f>'[5]คำนวณหน่วย-2562'!Y74</f>
        <v>27.02</v>
      </c>
      <c r="Y41" s="45">
        <f>'[5]คำนวณหน่วย-2562'!Z74</f>
        <v>0</v>
      </c>
      <c r="Z41" s="44">
        <f>'[5]คำนวณหน่วย-2562'!AA74</f>
        <v>0</v>
      </c>
      <c r="AA41" s="45">
        <f>'[5]คำนวณหน่วย-2562'!AB74</f>
        <v>0</v>
      </c>
      <c r="AB41" s="44">
        <f>'[5]คำนวณหน่วย-2562'!AC74</f>
        <v>0</v>
      </c>
      <c r="AC41" s="46"/>
      <c r="AD41" s="47"/>
      <c r="AF41" s="47"/>
    </row>
    <row r="42" spans="1:32" x14ac:dyDescent="0.55000000000000004">
      <c r="A42" s="40">
        <f>[6]ตารางจด!A41</f>
        <v>36</v>
      </c>
      <c r="B42" s="41" t="str">
        <f>[6]ตารางจด!B41</f>
        <v>อาคารโรงจอดรถ</v>
      </c>
      <c r="C42" s="40">
        <f>[6]ตารางจด!C41</f>
        <v>0</v>
      </c>
      <c r="D42" s="42">
        <f>[6]ตารางจด!E41</f>
        <v>8674108</v>
      </c>
      <c r="E42" s="43">
        <f>'[5]คำนวณหน่วย-2562'!F75</f>
        <v>72</v>
      </c>
      <c r="F42" s="44">
        <f>'[5]คำนวณหน่วย-2562'!G75</f>
        <v>265.68</v>
      </c>
      <c r="G42" s="45">
        <f>'[5]คำนวณหน่วย-2562'!H75</f>
        <v>87</v>
      </c>
      <c r="H42" s="44">
        <f>'[5]คำนวณหน่วย-2562'!I75</f>
        <v>326.25</v>
      </c>
      <c r="I42" s="45">
        <f>'[5]คำนวณหน่วย-2562'!J75</f>
        <v>94</v>
      </c>
      <c r="J42" s="44">
        <f>'[5]คำนวณหน่วย-2562'!K75</f>
        <v>355.32</v>
      </c>
      <c r="K42" s="45">
        <f>'[5]คำนวณหน่วย-2562'!L75</f>
        <v>92</v>
      </c>
      <c r="L42" s="44">
        <f>'[5]คำนวณหน่วย-2562'!M75</f>
        <v>355.12</v>
      </c>
      <c r="M42" s="45">
        <f>'[5]คำนวณหน่วย-2562'!N75</f>
        <v>98</v>
      </c>
      <c r="N42" s="44">
        <f>'[5]คำนวณหน่วย-2562'!O75</f>
        <v>377.3</v>
      </c>
      <c r="O42" s="45">
        <f>'[5]คำนวณหน่วย-2562'!P75</f>
        <v>155</v>
      </c>
      <c r="P42" s="44">
        <f>'[5]คำนวณหน่วย-2562'!Q75</f>
        <v>585.9</v>
      </c>
      <c r="Q42" s="45">
        <f>'[5]คำนวณหน่วย-2562'!R75</f>
        <v>109</v>
      </c>
      <c r="R42" s="44">
        <f>'[5]คำนวณหน่วย-2562'!S75</f>
        <v>408.75</v>
      </c>
      <c r="S42" s="45">
        <f>'[5]คำนวณหน่วย-2562'!T75</f>
        <v>113</v>
      </c>
      <c r="T42" s="44">
        <f>'[5]คำนวณหน่วย-2562'!U75</f>
        <v>429.4</v>
      </c>
      <c r="U42" s="45">
        <f>'[5]คำนวณหน่วย-2562'!V75</f>
        <v>57</v>
      </c>
      <c r="V42" s="44">
        <f>'[5]คำนวณหน่วย-2562'!W75</f>
        <v>218.31</v>
      </c>
      <c r="W42" s="45">
        <f>'[5]คำนวณหน่วย-2562'!X75</f>
        <v>184</v>
      </c>
      <c r="X42" s="44">
        <f>'[5]คำนวณหน่วย-2562'!Y75</f>
        <v>710.24</v>
      </c>
      <c r="Y42" s="45">
        <f>'[5]คำนวณหน่วย-2562'!Z75</f>
        <v>145</v>
      </c>
      <c r="Z42" s="44">
        <f>'[5]คำนวณหน่วย-2562'!AA75</f>
        <v>543.75</v>
      </c>
      <c r="AA42" s="45">
        <f>'[5]คำนวณหน่วย-2562'!AB75</f>
        <v>163</v>
      </c>
      <c r="AB42" s="44">
        <f>'[5]คำนวณหน่วย-2562'!AC75</f>
        <v>593.32000000000005</v>
      </c>
      <c r="AC42" s="46"/>
      <c r="AD42" s="47"/>
      <c r="AF42" s="47"/>
    </row>
    <row r="43" spans="1:32" x14ac:dyDescent="0.55000000000000004">
      <c r="A43" s="40">
        <f>[6]ตารางจด!A42</f>
        <v>37</v>
      </c>
      <c r="B43" s="41" t="str">
        <f>[6]ตารางจด!B42</f>
        <v>อาคารสำนักงานระบบบำบัดน้ำเสียรวม (รวมอาคารห้องน้ำ)</v>
      </c>
      <c r="C43" s="40">
        <f>[6]ตารางจด!C42</f>
        <v>0</v>
      </c>
      <c r="D43" s="42">
        <f>[6]ตารางจด!E42</f>
        <v>8576438</v>
      </c>
      <c r="E43" s="43">
        <f>'[5]คำนวณหน่วย-2562'!F76</f>
        <v>8250</v>
      </c>
      <c r="F43" s="44">
        <f>'[5]คำนวณหน่วย-2562'!G76</f>
        <v>30442.5</v>
      </c>
      <c r="G43" s="45">
        <f>'[5]คำนวณหน่วย-2562'!H76</f>
        <v>9350</v>
      </c>
      <c r="H43" s="44">
        <f>'[5]คำนวณหน่วย-2562'!I76</f>
        <v>35062.5</v>
      </c>
      <c r="I43" s="45">
        <f>'[5]คำนวณหน่วย-2562'!J76</f>
        <v>9800</v>
      </c>
      <c r="J43" s="44">
        <f>'[5]คำนวณหน่วย-2562'!K76</f>
        <v>37044</v>
      </c>
      <c r="K43" s="45">
        <f>'[5]คำนวณหน่วย-2562'!L76</f>
        <v>9600</v>
      </c>
      <c r="L43" s="44">
        <f>'[5]คำนวณหน่วย-2562'!M76</f>
        <v>37056</v>
      </c>
      <c r="M43" s="45">
        <f>'[5]คำนวณหน่วย-2562'!N76</f>
        <v>8600</v>
      </c>
      <c r="N43" s="44">
        <f>'[5]คำนวณหน่วย-2562'!O76</f>
        <v>33110</v>
      </c>
      <c r="O43" s="45">
        <f>'[5]คำนวณหน่วย-2562'!P76</f>
        <v>11600</v>
      </c>
      <c r="P43" s="44">
        <f>'[5]คำนวณหน่วย-2562'!Q76</f>
        <v>43848</v>
      </c>
      <c r="Q43" s="45">
        <f>'[5]คำนวณหน่วย-2562'!R76</f>
        <v>12450</v>
      </c>
      <c r="R43" s="44">
        <f>'[5]คำนวณหน่วย-2562'!S76</f>
        <v>46687.5</v>
      </c>
      <c r="S43" s="45">
        <f>'[5]คำนวณหน่วย-2562'!T76</f>
        <v>11650</v>
      </c>
      <c r="T43" s="44">
        <f>'[5]คำนวณหน่วย-2562'!U76</f>
        <v>44270</v>
      </c>
      <c r="U43" s="45">
        <f>'[5]คำนวณหน่วย-2562'!V76</f>
        <v>11250</v>
      </c>
      <c r="V43" s="44">
        <f>'[5]คำนวณหน่วย-2562'!W76</f>
        <v>43087.5</v>
      </c>
      <c r="W43" s="45">
        <f>'[5]คำนวณหน่วย-2562'!X76</f>
        <v>14050</v>
      </c>
      <c r="X43" s="44">
        <f>'[5]คำนวณหน่วย-2562'!Y76</f>
        <v>54233</v>
      </c>
      <c r="Y43" s="45">
        <f>'[5]คำนวณหน่วย-2562'!Z76</f>
        <v>11800</v>
      </c>
      <c r="Z43" s="44">
        <f>'[5]คำนวณหน่วย-2562'!AA76</f>
        <v>44250</v>
      </c>
      <c r="AA43" s="45">
        <f>'[5]คำนวณหน่วย-2562'!AB76</f>
        <v>10400</v>
      </c>
      <c r="AB43" s="44">
        <f>'[5]คำนวณหน่วย-2562'!AC76</f>
        <v>37856</v>
      </c>
      <c r="AC43" s="46"/>
      <c r="AD43" s="47"/>
      <c r="AF43" s="47"/>
    </row>
    <row r="44" spans="1:32" x14ac:dyDescent="0.55000000000000004">
      <c r="A44" s="56" t="s">
        <v>22</v>
      </c>
      <c r="B44" s="57"/>
      <c r="C44" s="58"/>
      <c r="D44" s="59"/>
      <c r="E44" s="60">
        <f t="shared" ref="E44:AB44" si="1">SUM(E30:E43)</f>
        <v>36712.86</v>
      </c>
      <c r="F44" s="37">
        <f t="shared" si="1"/>
        <v>135477.78196739999</v>
      </c>
      <c r="G44" s="60">
        <f t="shared" si="1"/>
        <v>34063.72</v>
      </c>
      <c r="H44" s="37">
        <f t="shared" si="1"/>
        <v>127742.70132492</v>
      </c>
      <c r="I44" s="60">
        <f t="shared" si="1"/>
        <v>54984.43</v>
      </c>
      <c r="J44" s="37">
        <f t="shared" si="1"/>
        <v>207850.75979256997</v>
      </c>
      <c r="K44" s="60">
        <f t="shared" si="1"/>
        <v>58275.929999999993</v>
      </c>
      <c r="L44" s="37">
        <f t="shared" si="1"/>
        <v>224980.48581840997</v>
      </c>
      <c r="M44" s="74">
        <f t="shared" si="1"/>
        <v>65552.61</v>
      </c>
      <c r="N44" s="37">
        <f t="shared" si="1"/>
        <v>252368.22767450003</v>
      </c>
      <c r="O44" s="74">
        <f t="shared" si="1"/>
        <v>66955.02</v>
      </c>
      <c r="P44" s="37">
        <f t="shared" si="1"/>
        <v>253088.77455269996</v>
      </c>
      <c r="Q44" s="74">
        <f t="shared" si="1"/>
        <v>59134.33</v>
      </c>
      <c r="R44" s="37">
        <f t="shared" si="1"/>
        <v>221762.789055</v>
      </c>
      <c r="S44" s="74">
        <f t="shared" si="1"/>
        <v>53676.63</v>
      </c>
      <c r="T44" s="37">
        <f t="shared" si="1"/>
        <v>203985.25431101999</v>
      </c>
      <c r="U44" s="74">
        <f t="shared" si="1"/>
        <v>53076.08</v>
      </c>
      <c r="V44" s="37">
        <f t="shared" si="1"/>
        <v>203271.86880996</v>
      </c>
      <c r="W44" s="74">
        <f t="shared" si="1"/>
        <v>59303.46</v>
      </c>
      <c r="X44" s="37">
        <f t="shared" si="1"/>
        <v>228725.09772080998</v>
      </c>
      <c r="Y44" s="74">
        <f t="shared" si="1"/>
        <v>44438.84</v>
      </c>
      <c r="Z44" s="37">
        <f t="shared" si="1"/>
        <v>166663.24089488998</v>
      </c>
      <c r="AA44" s="74">
        <f t="shared" si="1"/>
        <v>31069.980000000003</v>
      </c>
      <c r="AB44" s="37">
        <f t="shared" si="1"/>
        <v>113135.46138874002</v>
      </c>
      <c r="AC44" s="46"/>
      <c r="AD44" s="47"/>
      <c r="AF44" s="47"/>
    </row>
    <row r="45" spans="1:32" x14ac:dyDescent="0.55000000000000004">
      <c r="A45" s="30" t="str">
        <f>[6]ตารางจด!A43</f>
        <v>สระว่ายน้ำ</v>
      </c>
      <c r="B45" s="61"/>
      <c r="C45" s="62"/>
      <c r="D45" s="63"/>
      <c r="E45" s="64"/>
      <c r="F45" s="65"/>
      <c r="G45" s="64"/>
      <c r="H45" s="65"/>
      <c r="I45" s="64"/>
      <c r="J45" s="65"/>
      <c r="K45" s="64"/>
      <c r="L45" s="66"/>
      <c r="M45" s="64"/>
      <c r="N45" s="66"/>
      <c r="O45" s="64"/>
      <c r="P45" s="66"/>
      <c r="Q45" s="64"/>
      <c r="R45" s="66"/>
      <c r="S45" s="64"/>
      <c r="T45" s="66"/>
      <c r="U45" s="64"/>
      <c r="V45" s="66"/>
      <c r="W45" s="64"/>
      <c r="X45" s="66"/>
      <c r="Y45" s="64"/>
      <c r="Z45" s="66"/>
      <c r="AA45" s="64"/>
      <c r="AB45" s="67"/>
      <c r="AC45" s="36">
        <f>SUM(E46+G46+I46+K46+M46+O46+Q46+S46+U46+W46+Y46+AA46)</f>
        <v>88299</v>
      </c>
      <c r="AD45" s="37">
        <f>SUM(F46+H46+J46+L46+N46+P46+R46+T46+V46+X46+Z46+AB46)</f>
        <v>334347.23862665001</v>
      </c>
      <c r="AF45" s="47"/>
    </row>
    <row r="46" spans="1:32" x14ac:dyDescent="0.55000000000000004">
      <c r="A46" s="48">
        <f>[6]ตารางจด!A44</f>
        <v>38</v>
      </c>
      <c r="B46" s="49" t="str">
        <f>[6]ตารางจด!B44</f>
        <v>อาคารสระว่ายน้ำ</v>
      </c>
      <c r="C46" s="48">
        <f>[6]ตารางจด!C44</f>
        <v>0</v>
      </c>
      <c r="D46" s="50">
        <f>[6]ตารางจด!E44</f>
        <v>9243867</v>
      </c>
      <c r="E46" s="53">
        <f>'[5]คำนวณหน่วย-2562'!F87-'[7]คำนวณ (รวมแต่ละอาคาร)'!$I$43</f>
        <v>4783</v>
      </c>
      <c r="F46" s="54">
        <f>E46*F3</f>
        <v>17662.731036049998</v>
      </c>
      <c r="G46" s="55">
        <f>'[5]คำนวณหน่วย-2562'!H87-'[7]คำนวณ (รวมแต่ละอาคาร)'!$L$43</f>
        <v>5979</v>
      </c>
      <c r="H46" s="54">
        <f>G46*H3</f>
        <v>22428.46659321</v>
      </c>
      <c r="I46" s="55">
        <f>'[5]คำนวณหน่วย-2562'!J87-'[7]คำนวณ (รวมแต่ละอาคาร)'!$O$43</f>
        <v>7133</v>
      </c>
      <c r="J46" s="54">
        <f>I46*J3</f>
        <v>26978.834687209997</v>
      </c>
      <c r="K46" s="55">
        <f>'[5]คำนวณหน่วย-2562'!L87-'[7]คำนวณ (รวมแต่ละอาคาร)'!$R$43</f>
        <v>7515</v>
      </c>
      <c r="L46" s="54">
        <f>K46*L3</f>
        <v>29063.19018465</v>
      </c>
      <c r="M46" s="55">
        <f>'[5]คำนวณหน่วย-2562'!N87-'[7]คำนวณ (รวมแต่ละอาคาร)'!$U$43</f>
        <v>7131</v>
      </c>
      <c r="N46" s="54">
        <f>M46*N3</f>
        <v>27439.084311750001</v>
      </c>
      <c r="O46" s="55">
        <f>'[5]คำนวณหน่วย-2562'!P87-'[7]คำนวณ (รวมแต่ละอาคาร)'!$X$43</f>
        <v>8136</v>
      </c>
      <c r="P46" s="54">
        <f>O46*P3</f>
        <v>30752.30008728</v>
      </c>
      <c r="Q46" s="55">
        <f>'[5]คำนวณหน่วย-2562'!R87-'[7]คำนวณ (รวมแต่ละอาคาร)'!$AA$43</f>
        <v>9351</v>
      </c>
      <c r="R46" s="54">
        <f>Q46*R3</f>
        <v>35083.701771300002</v>
      </c>
      <c r="S46" s="55">
        <f>'[5]คำนวณหน่วย-2562'!T87-'[7]คำนวณ (รวมแต่ละอาคาร)'!$AD$43</f>
        <v>7591</v>
      </c>
      <c r="T46" s="54">
        <f>S46*T3</f>
        <v>28874.560932619999</v>
      </c>
      <c r="U46" s="55">
        <f>'[5]คำนวณหน่วย-2562'!V87-'[7]คำนวณ (รวมแต่ละอาคาร)'!$AG$43</f>
        <v>7997</v>
      </c>
      <c r="V46" s="54">
        <f>U46*V3</f>
        <v>30608.802033260003</v>
      </c>
      <c r="W46" s="55">
        <f>'[5]คำนวณหน่วย-2562'!X87-'[7]คำนวณ (รวมแต่ละอาคาร)'!$AJ$43</f>
        <v>9033</v>
      </c>
      <c r="X46" s="54">
        <f>W46*X3</f>
        <v>34530.144597569997</v>
      </c>
      <c r="Y46" s="55">
        <f>'[5]คำนวณหน่วย-2562'!Z87-'[7]คำนวณ (รวมแต่ละอาคาร)'!$AM$43</f>
        <v>10485</v>
      </c>
      <c r="Z46" s="54">
        <f>Y46*Z3</f>
        <v>39366.372136049999</v>
      </c>
      <c r="AA46" s="55">
        <f>'[5]คำนวณหน่วย-2562'!AB87-'[7]คำนวณ (รวมแต่ละอาคาร)'!$AP$43</f>
        <v>3165</v>
      </c>
      <c r="AB46" s="54">
        <f>AA46*AB3</f>
        <v>11559.0502557</v>
      </c>
      <c r="AC46" s="46"/>
      <c r="AD46" s="47"/>
      <c r="AF46" s="47"/>
    </row>
    <row r="47" spans="1:32" x14ac:dyDescent="0.55000000000000004">
      <c r="A47" s="30" t="str">
        <f>[6]ตารางจด!A45</f>
        <v>โรงอาหาร</v>
      </c>
      <c r="B47" s="61"/>
      <c r="C47" s="62"/>
      <c r="D47" s="63"/>
      <c r="E47" s="64"/>
      <c r="F47" s="65"/>
      <c r="G47" s="64"/>
      <c r="H47" s="65"/>
      <c r="I47" s="64"/>
      <c r="J47" s="65"/>
      <c r="K47" s="64"/>
      <c r="L47" s="66"/>
      <c r="M47" s="64"/>
      <c r="N47" s="66"/>
      <c r="O47" s="64"/>
      <c r="P47" s="66"/>
      <c r="Q47" s="64"/>
      <c r="R47" s="66"/>
      <c r="S47" s="64"/>
      <c r="T47" s="66"/>
      <c r="U47" s="64"/>
      <c r="V47" s="66"/>
      <c r="W47" s="64"/>
      <c r="X47" s="66"/>
      <c r="Y47" s="64"/>
      <c r="Z47" s="66"/>
      <c r="AA47" s="64"/>
      <c r="AB47" s="67"/>
      <c r="AC47" s="36">
        <f>SUM(E48+G48+I48+K48+M48+O48+Q48+S48+U48+W48+Y48+AA48)</f>
        <v>43359</v>
      </c>
      <c r="AD47" s="37">
        <f>SUM(F48+H48+J48+L48+N48+P48+R48+T48+V48+X48+Z48+AB48)</f>
        <v>164032.62042647001</v>
      </c>
      <c r="AF47" s="47"/>
    </row>
    <row r="48" spans="1:32" x14ac:dyDescent="0.55000000000000004">
      <c r="A48" s="48">
        <f>[6]ตารางจด!A46</f>
        <v>39</v>
      </c>
      <c r="B48" s="49" t="str">
        <f>[6]ตารางจด!B46</f>
        <v>อาคารโรงอาหารเทิดกสิกร</v>
      </c>
      <c r="C48" s="48">
        <f>[6]ตารางจด!C46</f>
        <v>0</v>
      </c>
      <c r="D48" s="50">
        <f>[6]ตารางจด!E46</f>
        <v>8419171</v>
      </c>
      <c r="E48" s="53">
        <f>'[5]คำนวณหน่วย-2562'!F16-'[7]คำนวณ (รวมแต่ละอาคาร)'!$I$85</f>
        <v>3597</v>
      </c>
      <c r="F48" s="54">
        <f>E48*F3</f>
        <v>13283.05321695</v>
      </c>
      <c r="G48" s="55">
        <f>'[5]คำนวณหน่วย-2562'!H16-'[7]คำนวณ (รวมแต่ละอาคาร)'!$L$85</f>
        <v>2559</v>
      </c>
      <c r="H48" s="54">
        <f>G48*H3</f>
        <v>9599.3386874099997</v>
      </c>
      <c r="I48" s="55">
        <f>'[5]คำนวณหน่วย-2562'!J16-'[7]คำนวณ (รวมแต่ละอาคาร)'!$O$85</f>
        <v>5202</v>
      </c>
      <c r="J48" s="54">
        <f>I48*J3</f>
        <v>19675.297636740001</v>
      </c>
      <c r="K48" s="55">
        <f>'[5]คำนวณหน่วย-2562'!L16-'[7]คำนวณ (รวมแต่ละอาคาร)'!$R$85</f>
        <v>3310</v>
      </c>
      <c r="L48" s="54">
        <f>K48*L3</f>
        <v>12800.952696100001</v>
      </c>
      <c r="M48" s="55">
        <f>'[5]คำนวณหน่วย-2562'!N16-'[7]คำนวณ (รวมแต่ละอาคาร)'!$U$85</f>
        <v>4133</v>
      </c>
      <c r="N48" s="54">
        <f>M48*N3</f>
        <v>15903.20228025</v>
      </c>
      <c r="O48" s="55">
        <f>'[5]คำนวณหน่วย-2562'!P16-'[7]คำนวณ (รวมแต่ละอาคาร)'!$X$85</f>
        <v>3537</v>
      </c>
      <c r="P48" s="54">
        <f>O48*P3</f>
        <v>13369.08621051</v>
      </c>
      <c r="Q48" s="55">
        <f>'[5]คำนวณหน่วย-2562'!R16-'[7]คำนวณ (รวมแต่ละอาคาร)'!$AA$85</f>
        <v>4308</v>
      </c>
      <c r="R48" s="54">
        <f>Q48*R3</f>
        <v>16163.0400204</v>
      </c>
      <c r="S48" s="55">
        <f>'[5]คำนวณหน่วย-2562'!T16-'[7]คำนวณ (รวมแต่ละอาคาร)'!$AD$85</f>
        <v>2948</v>
      </c>
      <c r="T48" s="54">
        <f>S48*T3</f>
        <v>11213.569441359999</v>
      </c>
      <c r="U48" s="55">
        <f>'[5]คำนวณหน่วย-2562'!V16-'[7]คำนวณ (รวมแต่ละอาคาร)'!$AG$85</f>
        <v>2154</v>
      </c>
      <c r="V48" s="54">
        <f>U48*V3</f>
        <v>8244.5116393200005</v>
      </c>
      <c r="W48" s="55">
        <f>'[5]คำนวณหน่วย-2562'!X16-'[7]คำนวณ (รวมแต่ละอาคาร)'!$AJ$85</f>
        <v>6280</v>
      </c>
      <c r="X48" s="54">
        <f>W48*X3</f>
        <v>24006.344301199999</v>
      </c>
      <c r="Y48" s="55">
        <f>'[5]คำนวณหน่วย-2562'!Z16-'[7]คำนวณ (รวมแต่ละอาคาร)'!$AM$85</f>
        <v>2975</v>
      </c>
      <c r="Z48" s="54">
        <f>Y48*Z3</f>
        <v>11169.762241749999</v>
      </c>
      <c r="AA48" s="55">
        <f>'[5]คำนวณหน่วย-2562'!AB16-'[7]คำนวณ (รวมแต่ละอาคาร)'!$AP$85</f>
        <v>2356</v>
      </c>
      <c r="AB48" s="54">
        <f>AA48*AB3</f>
        <v>8604.46205448</v>
      </c>
      <c r="AC48" s="46"/>
      <c r="AD48" s="47"/>
      <c r="AF48" s="47"/>
    </row>
    <row r="49" spans="1:32" x14ac:dyDescent="0.55000000000000004">
      <c r="A49" s="30" t="str">
        <f>[6]ตารางจด!A47</f>
        <v>หอพักนักศึกษา</v>
      </c>
      <c r="B49" s="61"/>
      <c r="C49" s="62"/>
      <c r="D49" s="63"/>
      <c r="E49" s="64"/>
      <c r="F49" s="65"/>
      <c r="G49" s="64"/>
      <c r="H49" s="65"/>
      <c r="I49" s="64"/>
      <c r="J49" s="65"/>
      <c r="K49" s="64"/>
      <c r="L49" s="66"/>
      <c r="M49" s="64"/>
      <c r="N49" s="66"/>
      <c r="O49" s="64"/>
      <c r="P49" s="66"/>
      <c r="Q49" s="64"/>
      <c r="R49" s="66"/>
      <c r="S49" s="64"/>
      <c r="T49" s="66"/>
      <c r="U49" s="64"/>
      <c r="V49" s="66"/>
      <c r="W49" s="64"/>
      <c r="X49" s="66"/>
      <c r="Y49" s="64"/>
      <c r="Z49" s="66"/>
      <c r="AA49" s="64"/>
      <c r="AB49" s="67"/>
      <c r="AC49" s="36">
        <f>SUM(E61+G61+I61+K61+M61+O61+Q61+S61+U61+W61+Y61+AA61)</f>
        <v>847385</v>
      </c>
      <c r="AD49" s="37">
        <f>SUM(F61+H61+J61+L61+N61+P61+R61+T61+V61+X61+Z61+AB61)</f>
        <v>3201017.13874983</v>
      </c>
      <c r="AF49" s="47"/>
    </row>
    <row r="50" spans="1:32" x14ac:dyDescent="0.55000000000000004">
      <c r="A50" s="40">
        <f>[6]ตารางจด!A48</f>
        <v>40</v>
      </c>
      <c r="B50" s="41" t="str">
        <f>[6]ตารางจด!B48</f>
        <v>อาคารหอพักนักศึกษานานาชาติ</v>
      </c>
      <c r="C50" s="40">
        <f>[6]ตารางจด!C48</f>
        <v>0</v>
      </c>
      <c r="D50" s="42">
        <f>[6]ตารางจด!E48</f>
        <v>8419200</v>
      </c>
      <c r="E50" s="43">
        <f>'[5]คำนวณหน่วย-2562'!F17</f>
        <v>1080</v>
      </c>
      <c r="F50" s="44">
        <f>'[5]คำนวณหน่วย-2562'!G17</f>
        <v>3985.2</v>
      </c>
      <c r="G50" s="45">
        <f>'[5]คำนวณหน่วย-2562'!H17</f>
        <v>680</v>
      </c>
      <c r="H50" s="44">
        <f>'[5]คำนวณหน่วย-2562'!I17</f>
        <v>2550</v>
      </c>
      <c r="I50" s="45">
        <f>'[5]คำนวณหน่วย-2562'!J17</f>
        <v>1520</v>
      </c>
      <c r="J50" s="44">
        <f>'[5]คำนวณหน่วย-2562'!K17</f>
        <v>5745.5999999999995</v>
      </c>
      <c r="K50" s="45">
        <f>'[5]คำนวณหน่วย-2562'!L17</f>
        <v>3540</v>
      </c>
      <c r="L50" s="44">
        <f>'[5]คำนวณหน่วย-2562'!M17</f>
        <v>13664.4</v>
      </c>
      <c r="M50" s="45">
        <f>'[5]คำนวณหน่วย-2562'!N17</f>
        <v>1480</v>
      </c>
      <c r="N50" s="44">
        <f>'[5]คำนวณหน่วย-2562'!O17</f>
        <v>5698</v>
      </c>
      <c r="O50" s="45">
        <f>'[5]คำนวณหน่วย-2562'!P17</f>
        <v>740</v>
      </c>
      <c r="P50" s="44">
        <f>'[5]คำนวณหน่วย-2562'!Q17</f>
        <v>2797.2</v>
      </c>
      <c r="Q50" s="45">
        <f>'[5]คำนวณหน่วย-2562'!R17</f>
        <v>740</v>
      </c>
      <c r="R50" s="44">
        <f>'[5]คำนวณหน่วย-2562'!S17</f>
        <v>2775</v>
      </c>
      <c r="S50" s="45">
        <f>'[5]คำนวณหน่วย-2562'!T17</f>
        <v>720</v>
      </c>
      <c r="T50" s="44">
        <f>'[5]คำนวณหน่วย-2562'!U17</f>
        <v>2736</v>
      </c>
      <c r="U50" s="45">
        <f>'[5]คำนวณหน่วย-2562'!V17</f>
        <v>700</v>
      </c>
      <c r="V50" s="44">
        <f>'[5]คำนวณหน่วย-2562'!W17</f>
        <v>2681</v>
      </c>
      <c r="W50" s="45">
        <f>'[5]คำนวณหน่วย-2562'!X17</f>
        <v>740</v>
      </c>
      <c r="X50" s="44">
        <f>'[5]คำนวณหน่วย-2562'!Y17</f>
        <v>2856.4</v>
      </c>
      <c r="Y50" s="45">
        <f>'[5]คำนวณหน่วย-2562'!Z17</f>
        <v>540</v>
      </c>
      <c r="Z50" s="44">
        <f>'[5]คำนวณหน่วย-2562'!AA17</f>
        <v>2025</v>
      </c>
      <c r="AA50" s="45">
        <f>'[5]คำนวณหน่วย-2562'!AB17</f>
        <v>540</v>
      </c>
      <c r="AB50" s="44">
        <f>'[5]คำนวณหน่วย-2562'!AC17</f>
        <v>1965.6000000000001</v>
      </c>
      <c r="AC50" s="46"/>
      <c r="AD50" s="47"/>
      <c r="AF50" s="47"/>
    </row>
    <row r="51" spans="1:32" x14ac:dyDescent="0.55000000000000004">
      <c r="A51" s="40">
        <f>[6]ตารางจด!A49</f>
        <v>41</v>
      </c>
      <c r="B51" s="41" t="str">
        <f>[6]ตารางจด!B49</f>
        <v>อาคารหอพักนักศึกษาชาย 2</v>
      </c>
      <c r="C51" s="40">
        <f>[6]ตารางจด!C49</f>
        <v>0</v>
      </c>
      <c r="D51" s="42">
        <f>[6]ตารางจด!E49</f>
        <v>8419154</v>
      </c>
      <c r="E51" s="53">
        <f>'[5]คำนวณหน่วย-2562'!F18-'[7]คำนวณ (รวมแต่ละอาคาร)'!$I$113</f>
        <v>8027</v>
      </c>
      <c r="F51" s="54">
        <f>E51*F3</f>
        <v>29642.220787449998</v>
      </c>
      <c r="G51" s="55">
        <f>'[5]คำนวณหน่วย-2562'!H18-'[7]คำนวณ (รวมแต่ละอาคาร)'!$L$113</f>
        <v>7715</v>
      </c>
      <c r="H51" s="54">
        <f>G51*H3</f>
        <v>28940.561927850002</v>
      </c>
      <c r="I51" s="55">
        <f>'[5]คำนวณหน่วย-2562'!J18-'[7]คำนวณ (รวมแต่ละอาคาร)'!$O$113</f>
        <v>5029</v>
      </c>
      <c r="J51" s="54">
        <f>I51*J3</f>
        <v>19020.967284729999</v>
      </c>
      <c r="K51" s="55">
        <f>'[5]คำนวณหน่วย-2562'!L18-'[7]คำนวณ (รวมแต่ละอาคาร)'!$R$113</f>
        <v>7032</v>
      </c>
      <c r="L51" s="54">
        <f>K51*L3</f>
        <v>27195.256603919999</v>
      </c>
      <c r="M51" s="55">
        <f>'[5]คำนวณหน่วย-2562'!N18-'[7]คำนวณ (รวมแต่ละอาคาร)'!$U$113</f>
        <v>1740</v>
      </c>
      <c r="N51" s="54">
        <f>M51*N3</f>
        <v>6695.275095</v>
      </c>
      <c r="O51" s="55">
        <f>'[5]คำนวณหน่วย-2562'!P18-'[7]คำนวณ (รวมแต่ละอาคาร)'!$X$113</f>
        <v>5640</v>
      </c>
      <c r="P51" s="54">
        <f>O51*P3</f>
        <v>21317.966137200001</v>
      </c>
      <c r="Q51" s="55">
        <f>'[5]คำนวณหน่วย-2562'!R18-'[7]คำนวณ (รวมแต่ละอาคาร)'!$AA$113</f>
        <v>7839</v>
      </c>
      <c r="R51" s="54">
        <f>Q51*R3</f>
        <v>29410.879925699999</v>
      </c>
      <c r="S51" s="55">
        <f>'[5]คำนวณหน่วย-2562'!T18-'[7]คำนวณ (รวมแต่ละอาคาร)'!$AD$113</f>
        <v>11325</v>
      </c>
      <c r="T51" s="54">
        <f>S51*T3</f>
        <v>43077.908386499999</v>
      </c>
      <c r="U51" s="55">
        <f>'[5]คำนวณหน่วย-2562'!V18-'[7]คำนวณ (รวมแต่ละอาคาร)'!$AG$113</f>
        <v>11488</v>
      </c>
      <c r="V51" s="54">
        <f>U51*V3</f>
        <v>43970.728743040003</v>
      </c>
      <c r="W51" s="55">
        <f>'[5]คำนวณหน่วย-2562'!X18-'[7]คำนวณ (รวมแต่ละอาคาร)'!$AJ$113</f>
        <v>11045</v>
      </c>
      <c r="X51" s="54">
        <f>W51*X3</f>
        <v>42221.349173049995</v>
      </c>
      <c r="Y51" s="55">
        <f>'[5]คำนวณหน่วย-2562'!Z18-'[7]คำนวณ (รวมแต่ละอาคาร)'!$AM$113</f>
        <v>8118</v>
      </c>
      <c r="Z51" s="54">
        <f>Y51*Z3</f>
        <v>30479.371387739997</v>
      </c>
      <c r="AA51" s="55">
        <f>'[5]คำนวณหน่วย-2562'!AB18-'[7]คำนวณ (รวมแต่ละอาคาร)'!$AP$113</f>
        <v>7354</v>
      </c>
      <c r="AB51" s="54">
        <f>AA51*AB3</f>
        <v>26857.900657319999</v>
      </c>
      <c r="AC51" s="46"/>
      <c r="AD51" s="47"/>
      <c r="AF51" s="47"/>
    </row>
    <row r="52" spans="1:32" x14ac:dyDescent="0.55000000000000004">
      <c r="A52" s="40">
        <f>[6]ตารางจด!A50</f>
        <v>42</v>
      </c>
      <c r="B52" s="41" t="str">
        <f>[6]ตารางจด!B50</f>
        <v>อาคารหอพักนักศึกษาชาย 3 (รวมอาคารห้องน้ำ)</v>
      </c>
      <c r="C52" s="40">
        <f>[6]ตารางจด!C50</f>
        <v>0</v>
      </c>
      <c r="D52" s="42">
        <f>[6]ตารางจด!E50</f>
        <v>8419175</v>
      </c>
      <c r="E52" s="43">
        <f>'[5]คำนวณหน่วย-2562'!F19</f>
        <v>180</v>
      </c>
      <c r="F52" s="44">
        <f>'[5]คำนวณหน่วย-2562'!G19</f>
        <v>664.2</v>
      </c>
      <c r="G52" s="45">
        <f>'[5]คำนวณหน่วย-2562'!H19</f>
        <v>100</v>
      </c>
      <c r="H52" s="44">
        <f>'[5]คำนวณหน่วย-2562'!I19</f>
        <v>375</v>
      </c>
      <c r="I52" s="45">
        <f>'[5]คำนวณหน่วย-2562'!J19</f>
        <v>60</v>
      </c>
      <c r="J52" s="44">
        <f>'[5]คำนวณหน่วย-2562'!K19</f>
        <v>226.79999999999998</v>
      </c>
      <c r="K52" s="45">
        <f>'[5]คำนวณหน่วย-2562'!L19</f>
        <v>120</v>
      </c>
      <c r="L52" s="44">
        <f>'[5]คำนวณหน่วย-2562'!M19</f>
        <v>463.2</v>
      </c>
      <c r="M52" s="45">
        <f>'[5]คำนวณหน่วย-2562'!N19</f>
        <v>20</v>
      </c>
      <c r="N52" s="44">
        <f>'[5]คำนวณหน่วย-2562'!O19</f>
        <v>77</v>
      </c>
      <c r="O52" s="45">
        <f>'[5]คำนวณหน่วย-2562'!P19</f>
        <v>240</v>
      </c>
      <c r="P52" s="44">
        <f>'[5]คำนวณหน่วย-2562'!Q19</f>
        <v>907.19999999999993</v>
      </c>
      <c r="Q52" s="45">
        <f>'[5]คำนวณหน่วย-2562'!R19</f>
        <v>20</v>
      </c>
      <c r="R52" s="44">
        <f>'[5]คำนวณหน่วย-2562'!S19</f>
        <v>75</v>
      </c>
      <c r="S52" s="45">
        <f>'[5]คำนวณหน่วย-2562'!T19</f>
        <v>80</v>
      </c>
      <c r="T52" s="44">
        <f>'[5]คำนวณหน่วย-2562'!U19</f>
        <v>304</v>
      </c>
      <c r="U52" s="45">
        <f>'[5]คำนวณหน่วย-2562'!V19</f>
        <v>120</v>
      </c>
      <c r="V52" s="44">
        <f>'[5]คำนวณหน่วย-2562'!W19</f>
        <v>459.6</v>
      </c>
      <c r="W52" s="45">
        <f>'[5]คำนวณหน่วย-2562'!X19</f>
        <v>100</v>
      </c>
      <c r="X52" s="44">
        <f>'[5]คำนวณหน่วย-2562'!Y19</f>
        <v>386</v>
      </c>
      <c r="Y52" s="45">
        <f>'[5]คำนวณหน่วย-2562'!Z19</f>
        <v>120</v>
      </c>
      <c r="Z52" s="44">
        <f>'[5]คำนวณหน่วย-2562'!AA19</f>
        <v>450</v>
      </c>
      <c r="AA52" s="45">
        <f>'[5]คำนวณหน่วย-2562'!AB19</f>
        <v>200</v>
      </c>
      <c r="AB52" s="44">
        <f>'[5]คำนวณหน่วย-2562'!AC19</f>
        <v>728</v>
      </c>
      <c r="AC52" s="46"/>
      <c r="AD52" s="47"/>
      <c r="AF52" s="47"/>
    </row>
    <row r="53" spans="1:32" x14ac:dyDescent="0.55000000000000004">
      <c r="A53" s="40">
        <f>[6]ตารางจด!A51</f>
        <v>43</v>
      </c>
      <c r="B53" s="41" t="str">
        <f>[6]ตารางจด!B51</f>
        <v>อาคารหอพักนักศึกษาชาย 4 (รวมอาคารโรงจอดรถ ข้างหอ)</v>
      </c>
      <c r="C53" s="40">
        <f>[6]ตารางจด!C51</f>
        <v>0</v>
      </c>
      <c r="D53" s="42">
        <f>[6]ตารางจด!E51</f>
        <v>8419174</v>
      </c>
      <c r="E53" s="53">
        <f>'[5]คำนวณหน่วย-2562'!F20-'[7]คำนวณ (รวมแต่ละอาคาร)'!$I$117</f>
        <v>2621</v>
      </c>
      <c r="F53" s="54">
        <f>E53*F3</f>
        <v>9678.8664113499999</v>
      </c>
      <c r="G53" s="55">
        <f>'[5]คำนวณหน่วย-2562'!H20-'[7]คำนวณ (รวมแต่ละอาคาร)'!$L$117</f>
        <v>2516</v>
      </c>
      <c r="H53" s="54">
        <f>G53*H3</f>
        <v>9438.0367868400008</v>
      </c>
      <c r="I53" s="55">
        <f>'[5]คำนวณหน่วย-2562'!J20-'[7]คำนวณ (รวมแต่ละอาคาร)'!$O$117</f>
        <v>1833</v>
      </c>
      <c r="J53" s="54">
        <f>I53*J3</f>
        <v>6932.8759262099993</v>
      </c>
      <c r="K53" s="55">
        <f>'[5]คำนวณหน่วย-2562'!L20-'[7]คำนวณ (รวมแต่ละอาคาร)'!$R$117</f>
        <v>2400</v>
      </c>
      <c r="L53" s="54">
        <f>K53*L3</f>
        <v>9281.6575439999997</v>
      </c>
      <c r="M53" s="55">
        <f>'[5]คำนวณหน่วย-2562'!N20-'[7]คำนวณ (รวมแต่ละอาคาร)'!$U$117</f>
        <v>720</v>
      </c>
      <c r="N53" s="54">
        <f>M53*N3</f>
        <v>2770.4586599999998</v>
      </c>
      <c r="O53" s="55">
        <f>'[5]คำนวณหน่วย-2562'!P20-'[7]คำนวณ (รวมแต่ละอาคาร)'!$X$117</f>
        <v>2460</v>
      </c>
      <c r="P53" s="54">
        <f>O53*P3</f>
        <v>9298.2618258000002</v>
      </c>
      <c r="Q53" s="55">
        <f>'[5]คำนวณหน่วย-2562'!R20-'[7]คำนวณ (รวมแต่ละอาคาร)'!$AA$117</f>
        <v>1970</v>
      </c>
      <c r="R53" s="54">
        <f>Q53*R3</f>
        <v>7391.1766109999999</v>
      </c>
      <c r="S53" s="55">
        <f>'[5]คำนวณหน่วย-2562'!T20-'[7]คำนวณ (รวมแต่ละอาคาร)'!$AD$117</f>
        <v>2831</v>
      </c>
      <c r="T53" s="54">
        <f>S53*T3</f>
        <v>10768.52614942</v>
      </c>
      <c r="U53" s="55">
        <f>'[5]คำนวณหน่วย-2562'!V20-'[7]คำนวณ (รวมแต่ละอาคาร)'!$AG$117</f>
        <v>3297</v>
      </c>
      <c r="V53" s="54">
        <f>U53*V3</f>
        <v>12619.384807260001</v>
      </c>
      <c r="W53" s="55">
        <f>'[5]คำนวณหน่วย-2562'!X20-'[7]คำนวณ (รวมแต่ละอาคาร)'!$AJ$117</f>
        <v>3321</v>
      </c>
      <c r="X53" s="54">
        <f>W53*X3</f>
        <v>12695.074749089999</v>
      </c>
      <c r="Y53" s="55">
        <f>'[5]คำนวณหน่วย-2562'!Z20-'[7]คำนวณ (รวมแต่ละอาคาร)'!$AM$117</f>
        <v>2552</v>
      </c>
      <c r="Z53" s="54">
        <f>Y53*Z3</f>
        <v>9581.5910053600001</v>
      </c>
      <c r="AA53" s="55">
        <f>'[5]คำนวณหน่วย-2562'!AB20-'[7]คำนวณ (รวมแต่ละอาคาร)'!$AP$117</f>
        <v>2467</v>
      </c>
      <c r="AB53" s="54">
        <f>AA53*AB3</f>
        <v>9009.8505468599997</v>
      </c>
      <c r="AC53" s="46"/>
      <c r="AD53" s="47"/>
      <c r="AF53" s="47"/>
    </row>
    <row r="54" spans="1:32" x14ac:dyDescent="0.55000000000000004">
      <c r="A54" s="40">
        <f>[6]ตารางจด!A52</f>
        <v>44</v>
      </c>
      <c r="B54" s="41" t="str">
        <f>[6]ตารางจด!B52</f>
        <v>อาคารหอพักนักศึกษาชาย 5 (รวมอาคารห้องน้ำ)</v>
      </c>
      <c r="C54" s="40">
        <f>[6]ตารางจด!C52</f>
        <v>0</v>
      </c>
      <c r="D54" s="42">
        <f>[6]ตารางจด!E52</f>
        <v>8419178</v>
      </c>
      <c r="E54" s="43">
        <f>'[5]คำนวณหน่วย-2562'!F21</f>
        <v>880</v>
      </c>
      <c r="F54" s="44">
        <f>'[5]คำนวณหน่วย-2562'!G21</f>
        <v>3247.2</v>
      </c>
      <c r="G54" s="45">
        <f>'[5]คำนวณหน่วย-2562'!H21</f>
        <v>1000</v>
      </c>
      <c r="H54" s="44">
        <f>'[5]คำนวณหน่วย-2562'!I21</f>
        <v>3750</v>
      </c>
      <c r="I54" s="45">
        <f>'[5]คำนวณหน่วย-2562'!J21</f>
        <v>920</v>
      </c>
      <c r="J54" s="44">
        <f>'[5]คำนวณหน่วย-2562'!K21</f>
        <v>3477.6</v>
      </c>
      <c r="K54" s="45">
        <f>'[5]คำนวณหน่วย-2562'!L21</f>
        <v>1760</v>
      </c>
      <c r="L54" s="44">
        <f>'[5]คำนวณหน่วย-2562'!M21</f>
        <v>6793.5999999999995</v>
      </c>
      <c r="M54" s="45">
        <f>'[5]คำนวณหน่วย-2562'!N21</f>
        <v>1260</v>
      </c>
      <c r="N54" s="44">
        <f>'[5]คำนวณหน่วย-2562'!O21</f>
        <v>4851</v>
      </c>
      <c r="O54" s="45">
        <f>'[5]คำนวณหน่วย-2562'!P21</f>
        <v>2160</v>
      </c>
      <c r="P54" s="44">
        <f>'[5]คำนวณหน่วย-2562'!Q21</f>
        <v>8164.7999999999993</v>
      </c>
      <c r="Q54" s="45">
        <f>'[5]คำนวณหน่วย-2562'!R21</f>
        <v>600</v>
      </c>
      <c r="R54" s="44">
        <f>'[5]คำนวณหน่วย-2562'!S21</f>
        <v>2250</v>
      </c>
      <c r="S54" s="45">
        <f>'[5]คำนวณหน่วย-2562'!T21</f>
        <v>600</v>
      </c>
      <c r="T54" s="44">
        <f>'[5]คำนวณหน่วย-2562'!U21</f>
        <v>2280</v>
      </c>
      <c r="U54" s="45">
        <f>'[5]คำนวณหน่วย-2562'!V21</f>
        <v>720</v>
      </c>
      <c r="V54" s="44">
        <f>'[5]คำนวณหน่วย-2562'!W21</f>
        <v>2757.6</v>
      </c>
      <c r="W54" s="45">
        <f>'[5]คำนวณหน่วย-2562'!X21</f>
        <v>700</v>
      </c>
      <c r="X54" s="44">
        <f>'[5]คำนวณหน่วย-2562'!Y21</f>
        <v>2702</v>
      </c>
      <c r="Y54" s="45">
        <f>'[5]คำนวณหน่วย-2562'!Z21</f>
        <v>720</v>
      </c>
      <c r="Z54" s="44">
        <f>'[5]คำนวณหน่วย-2562'!AA21</f>
        <v>2700</v>
      </c>
      <c r="AA54" s="45">
        <f>'[5]คำนวณหน่วย-2562'!AB21</f>
        <v>1520</v>
      </c>
      <c r="AB54" s="44">
        <f>'[5]คำนวณหน่วย-2562'!AC21</f>
        <v>5532.8</v>
      </c>
      <c r="AC54" s="46"/>
      <c r="AD54" s="47"/>
      <c r="AF54" s="47"/>
    </row>
    <row r="55" spans="1:32" x14ac:dyDescent="0.55000000000000004">
      <c r="A55" s="40">
        <f>[6]ตารางจด!A53</f>
        <v>45</v>
      </c>
      <c r="B55" s="41" t="str">
        <f>[6]ตารางจด!B53</f>
        <v>อาคารหอพักนักศึกษาหญิง 6 (รวมอาคารโรงจอดรถ ข้างหอ)</v>
      </c>
      <c r="C55" s="40">
        <f>[6]ตารางจด!C53</f>
        <v>0</v>
      </c>
      <c r="D55" s="42">
        <f>[6]ตารางจด!E53</f>
        <v>8409829</v>
      </c>
      <c r="E55" s="53">
        <f>'[5]คำนวณหน่วย-2562'!F22-'[7]คำนวณ (รวมแต่ละอาคาร)'!$I$121</f>
        <v>5077</v>
      </c>
      <c r="F55" s="54">
        <f>E55*F3</f>
        <v>18748.418454949999</v>
      </c>
      <c r="G55" s="55">
        <f>'[5]คำนวณหน่วย-2562'!H22-'[7]คำนวณ (รวมแต่ละอาคาร)'!$L$121</f>
        <v>5006</v>
      </c>
      <c r="H55" s="54">
        <f>G55*H3</f>
        <v>18778.54219194</v>
      </c>
      <c r="I55" s="55">
        <f>'[5]คำนวณหน่วย-2562'!J22-'[7]คำนวณ (รวมแต่ละอาคาร)'!$O$121</f>
        <v>3623</v>
      </c>
      <c r="J55" s="54">
        <f>I55*J3</f>
        <v>13703.114828509999</v>
      </c>
      <c r="K55" s="55">
        <f>'[5]คำนวณหน่วย-2562'!L22-'[7]คำนวณ (รวมแต่ละอาคาร)'!$R$121</f>
        <v>4440</v>
      </c>
      <c r="L55" s="54">
        <f>K55*L3</f>
        <v>17171.0664564</v>
      </c>
      <c r="M55" s="55">
        <f>'[5]คำนวณหน่วย-2562'!N22-'[7]คำนวณ (รวมแต่ละอาคาร)'!$U$121</f>
        <v>900</v>
      </c>
      <c r="N55" s="54">
        <f>M55*N3</f>
        <v>3463.0733249999998</v>
      </c>
      <c r="O55" s="55">
        <f>'[5]คำนวณหน่วย-2562'!P22-'[7]คำนวณ (รวมแต่ละอาคาร)'!$X$121</f>
        <v>1980</v>
      </c>
      <c r="P55" s="54">
        <f>O55*P3</f>
        <v>7483.9668354000005</v>
      </c>
      <c r="Q55" s="55">
        <f>'[5]คำนวณหน่วย-2562'!R22-'[7]คำนวณ (รวมแต่ละอาคาร)'!$AA$121</f>
        <v>4205</v>
      </c>
      <c r="R55" s="54">
        <f>Q55*R3</f>
        <v>15776.5977915</v>
      </c>
      <c r="S55" s="55">
        <f>'[5]คำนวณหน่วย-2562'!T22-'[7]คำนวณ (รวมแต่ละอาคาร)'!$AD$121</f>
        <v>8007</v>
      </c>
      <c r="T55" s="54">
        <f>S55*T3</f>
        <v>30456.937081739998</v>
      </c>
      <c r="U55" s="55">
        <f>'[5]คำนวณหน่วย-2562'!V22-'[7]คำนวณ (รวมแต่ละอาคาร)'!$AG$121</f>
        <v>8092</v>
      </c>
      <c r="V55" s="54">
        <f>U55*V3</f>
        <v>30972.417913360001</v>
      </c>
      <c r="W55" s="55">
        <f>'[5]คำนวณหน่วย-2562'!X22-'[7]คำนวณ (รวมแต่ละอาคาร)'!$AJ$121</f>
        <v>8967</v>
      </c>
      <c r="X55" s="54">
        <f>W55*X3</f>
        <v>34277.84862243</v>
      </c>
      <c r="Y55" s="55">
        <f>'[5]คำนวณหน่วย-2562'!Z22-'[7]คำนวณ (รวมแต่ละอาคาร)'!$AM$121</f>
        <v>4784</v>
      </c>
      <c r="Z55" s="54">
        <f>Y55*Z3</f>
        <v>17961.728593119999</v>
      </c>
      <c r="AA55" s="55">
        <f>'[5]คำนวณหน่วย-2562'!AB22-'[7]คำนวณ (รวมแต่ละอาคาร)'!$AP$121</f>
        <v>5671</v>
      </c>
      <c r="AB55" s="54">
        <f>AA55*AB3</f>
        <v>20711.334597180001</v>
      </c>
      <c r="AC55" s="46"/>
      <c r="AD55" s="47"/>
      <c r="AF55" s="47"/>
    </row>
    <row r="56" spans="1:32" x14ac:dyDescent="0.55000000000000004">
      <c r="A56" s="40">
        <f>[6]ตารางจด!A54</f>
        <v>46</v>
      </c>
      <c r="B56" s="41" t="str">
        <f>[6]ตารางจด!B54</f>
        <v>อาคารหอพักนักศึกษาหญิง 7</v>
      </c>
      <c r="C56" s="40">
        <f>[6]ตารางจด!C54</f>
        <v>0</v>
      </c>
      <c r="D56" s="42">
        <f>[6]ตารางจด!E54</f>
        <v>8409835</v>
      </c>
      <c r="E56" s="53">
        <f>'[5]คำนวณหน่วย-2562'!F23-'[7]คำนวณ (รวมแต่ละอาคาร)'!$I$125</f>
        <v>2949</v>
      </c>
      <c r="F56" s="54">
        <f>E56*F3</f>
        <v>10890.10951815</v>
      </c>
      <c r="G56" s="55">
        <f>'[5]คำนวณหน่วย-2562'!H23-'[7]คำนวณ (รวมแต่ละอาคาร)'!$L$125</f>
        <v>3023</v>
      </c>
      <c r="H56" s="54">
        <f>G56*H3</f>
        <v>11339.898730770001</v>
      </c>
      <c r="I56" s="55">
        <f>'[5]คำนวณหน่วย-2562'!J23-'[7]คำนวณ (รวมแต่ละอาคาร)'!$O$125</f>
        <v>2072</v>
      </c>
      <c r="J56" s="54">
        <f>I56*J3</f>
        <v>7836.8351986399994</v>
      </c>
      <c r="K56" s="55">
        <f>'[5]คำนวณหน่วย-2562'!L23-'[7]คำนวณ (รวมแต่ละอาคาร)'!$R$125</f>
        <v>3000</v>
      </c>
      <c r="L56" s="54">
        <f>K56*L3</f>
        <v>11602.07193</v>
      </c>
      <c r="M56" s="55">
        <f>'[5]คำนวณหน่วย-2562'!N23-'[7]คำนวณ (รวมแต่ละอาคาร)'!$U$125</f>
        <v>1140</v>
      </c>
      <c r="N56" s="54">
        <f>M56*N3</f>
        <v>4386.5595450000001</v>
      </c>
      <c r="O56" s="55">
        <f>'[5]คำนวณหน่วย-2562'!P23-'[7]คำนวณ (รวมแต่ละอาคาร)'!$X$125</f>
        <v>1980</v>
      </c>
      <c r="P56" s="54">
        <f>O56*P3</f>
        <v>7483.9668354000005</v>
      </c>
      <c r="Q56" s="55">
        <f>'[5]คำนวณหน่วย-2562'!R23-'[7]คำนวณ (รวมแต่ละอาคาร)'!$AA$125</f>
        <v>2626</v>
      </c>
      <c r="R56" s="54">
        <f>Q56*R3</f>
        <v>9852.4009038000004</v>
      </c>
      <c r="S56" s="55">
        <f>'[5]คำนวณหน่วย-2562'!T23-'[7]คำนวณ (รวมแต่ละอาคาร)'!$AD$125</f>
        <v>4647</v>
      </c>
      <c r="T56" s="54">
        <f>S56*T3</f>
        <v>17676.206646539998</v>
      </c>
      <c r="U56" s="55">
        <f>'[5]คำนวณหน่วย-2562'!V23-'[7]คำนวณ (รวมแต่ละอาคาร)'!$AG$125</f>
        <v>4806</v>
      </c>
      <c r="V56" s="54">
        <f>U56*V3</f>
        <v>18395.13599748</v>
      </c>
      <c r="W56" s="55">
        <f>'[5]คำนวณหน่วย-2562'!X23-'[7]คำนวณ (รวมแต่ละอาคาร)'!$AJ$125</f>
        <v>5132</v>
      </c>
      <c r="X56" s="54">
        <f>W56*X3</f>
        <v>19617.92340028</v>
      </c>
      <c r="Y56" s="55">
        <f>'[5]คำนวณหน่วย-2562'!Z23-'[7]คำนวณ (รวมแต่ละอาคาร)'!$AM$125</f>
        <v>2341</v>
      </c>
      <c r="Z56" s="54">
        <f>Y56*Z3</f>
        <v>8789.38265813</v>
      </c>
      <c r="AA56" s="55">
        <f>'[5]คำนวณหน่วย-2562'!AB23-'[7]คำนวณ (รวมแต่ละอาคาร)'!$AP$125</f>
        <v>3193</v>
      </c>
      <c r="AB56" s="54">
        <f>AA56*AB3</f>
        <v>11661.310415939999</v>
      </c>
      <c r="AC56" s="46"/>
      <c r="AD56" s="47"/>
      <c r="AF56" s="47"/>
    </row>
    <row r="57" spans="1:32" x14ac:dyDescent="0.55000000000000004">
      <c r="A57" s="40">
        <f>[6]ตารางจด!A55</f>
        <v>47</v>
      </c>
      <c r="B57" s="41" t="str">
        <f>[6]ตารางจด!B55</f>
        <v>อาคารหอพักนักศึกษาหญิง 8</v>
      </c>
      <c r="C57" s="40">
        <f>[6]ตารางจด!C55</f>
        <v>0</v>
      </c>
      <c r="D57" s="42">
        <f>[6]ตารางจด!E55</f>
        <v>8379616</v>
      </c>
      <c r="E57" s="53">
        <f>'[5]คำนวณหน่วย-2562'!F24-'[7]คำนวณ (รวมแต่ละอาคาร)'!$I$129</f>
        <v>10524</v>
      </c>
      <c r="F57" s="54">
        <f>E57*F3</f>
        <v>38863.178219399997</v>
      </c>
      <c r="G57" s="55">
        <f>'[5]คำนวณหน่วย-2562'!H24-'[7]คำนวณ (รวมแต่ละอาคาร)'!$L$129</f>
        <v>10191</v>
      </c>
      <c r="H57" s="54">
        <f>G57*H3</f>
        <v>38228.550435090001</v>
      </c>
      <c r="I57" s="55">
        <f>'[5]คำนวณหน่วย-2562'!J24-'[7]คำนวณ (รวมแต่ละอาคาร)'!$O$129</f>
        <v>6081</v>
      </c>
      <c r="J57" s="54">
        <f>I57*J3</f>
        <v>22999.900985969998</v>
      </c>
      <c r="K57" s="55">
        <f>'[5]คำนวณหน่วย-2562'!L24-'[7]คำนวณ (รวมแต่ละอาคาร)'!$R$129</f>
        <v>8400</v>
      </c>
      <c r="L57" s="54">
        <f>K57*L3</f>
        <v>32485.801404000002</v>
      </c>
      <c r="M57" s="55">
        <f>'[5]คำนวณหน่วย-2562'!N24-'[7]คำนวณ (รวมแต่ละอาคาร)'!$U$129</f>
        <v>2400</v>
      </c>
      <c r="N57" s="54">
        <f>M57*N3</f>
        <v>9234.8621999999996</v>
      </c>
      <c r="O57" s="55">
        <f>'[5]คำนวณหน่วย-2562'!P24-'[7]คำนวณ (รวมแต่ละอาคาร)'!$X$129</f>
        <v>12400</v>
      </c>
      <c r="P57" s="54">
        <f>O57*P3</f>
        <v>46869.287252000002</v>
      </c>
      <c r="Q57" s="55">
        <f>'[5]คำนวณหน่วย-2562'!R24-'[7]คำนวณ (รวมแต่ละอาคาร)'!$AA$129</f>
        <v>9469</v>
      </c>
      <c r="R57" s="54">
        <f>Q57*R3</f>
        <v>35526.421994700002</v>
      </c>
      <c r="S57" s="55">
        <f>'[5]คำนวณหน่วย-2562'!T24-'[7]คำนวณ (รวมแต่ละอาคาร)'!$AD$129</f>
        <v>14109</v>
      </c>
      <c r="T57" s="54">
        <f>S57*T3</f>
        <v>53667.65646138</v>
      </c>
      <c r="U57" s="55">
        <f>'[5]คำนวณหน่วย-2562'!V24-'[7]คำนวณ (รวมแต่ละอาคาร)'!$AG$129</f>
        <v>12440</v>
      </c>
      <c r="V57" s="54">
        <f>U57*V3</f>
        <v>47614.5426152</v>
      </c>
      <c r="W57" s="55">
        <f>'[5]คำนวณหน่วย-2562'!X24-'[7]คำนวณ (รวมแต่ละอาคาร)'!$AJ$129</f>
        <v>14358</v>
      </c>
      <c r="X57" s="54">
        <f>W57*X3</f>
        <v>54885.842591820001</v>
      </c>
      <c r="Y57" s="55">
        <f>'[5]คำนวณหน่วย-2562'!Z24-'[7]คำนวณ (รวมแต่ละอาคาร)'!$AM$129</f>
        <v>8081</v>
      </c>
      <c r="Z57" s="54">
        <f>Y57*Z3</f>
        <v>30340.45333633</v>
      </c>
      <c r="AA57" s="55">
        <f>'[5]คำนวณหน่วย-2562'!AB24-'[7]คำนวณ (รวมแต่ละอาคาร)'!$AP$129</f>
        <v>9302</v>
      </c>
      <c r="AB57" s="54">
        <f>AA57*AB3</f>
        <v>33972.28609116</v>
      </c>
      <c r="AC57" s="46"/>
      <c r="AD57" s="47"/>
      <c r="AF57" s="47"/>
    </row>
    <row r="58" spans="1:32" x14ac:dyDescent="0.55000000000000004">
      <c r="A58" s="40">
        <f>[6]ตารางจด!A56</f>
        <v>48</v>
      </c>
      <c r="B58" s="41" t="str">
        <f>[6]ตารางจด!B56</f>
        <v>อาคารหอพักนักศึกษาหญิง 9</v>
      </c>
      <c r="C58" s="40">
        <f>[6]ตารางจด!C56</f>
        <v>0</v>
      </c>
      <c r="D58" s="42">
        <f>[6]ตารางจด!E56</f>
        <v>8399168</v>
      </c>
      <c r="E58" s="53">
        <f>'[5]คำนวณหน่วย-2562'!F25-'[7]คำนวณ (รวมแต่ละอาคาร)'!$AG$133</f>
        <v>11559</v>
      </c>
      <c r="F58" s="54">
        <f>E58*F3</f>
        <v>42685.241071650002</v>
      </c>
      <c r="G58" s="55">
        <f>'[5]คำนวณหน่วย-2562'!H25-'[7]คำนวณ (รวมแต่ละอาคาร)'!$L$133</f>
        <v>11213</v>
      </c>
      <c r="H58" s="54">
        <f>G58*H3</f>
        <v>42062.28397887</v>
      </c>
      <c r="I58" s="55">
        <f>'[5]คำนวณหน่วย-2562'!J25-'[7]คำนวณ (รวมแต่ละอาคาร)'!$O$133</f>
        <v>7920</v>
      </c>
      <c r="J58" s="54">
        <f>I58*J3</f>
        <v>29955.4704504</v>
      </c>
      <c r="K58" s="55">
        <f>'[5]คำนวณหน่วย-2562'!L25-'[7]คำนวณ (รวมแต่ละอาคาร)'!$R$133</f>
        <v>13311</v>
      </c>
      <c r="L58" s="54">
        <f>K58*L3</f>
        <v>51478.393153409997</v>
      </c>
      <c r="M58" s="55">
        <f>'[5]คำนวณหน่วย-2562'!N25-'[7]คำนวณ (รวมแต่ละอาคาร)'!$U$133</f>
        <v>6556</v>
      </c>
      <c r="N58" s="54">
        <f>M58*N3</f>
        <v>25226.565243000001</v>
      </c>
      <c r="O58" s="55">
        <f>'[5]คำนวณหน่วย-2562'!P25-'[7]คำนวณ (รวมแต่ละอาคาร)'!$X$133</f>
        <v>13300</v>
      </c>
      <c r="P58" s="54">
        <f>O58*P3</f>
        <v>50271.090359000002</v>
      </c>
      <c r="Q58" s="55">
        <f>'[5]คำนวณหน่วย-2562'!R25-'[7]คำนวณ (รวมแต่ละอาคาร)'!$AA$133</f>
        <v>8209</v>
      </c>
      <c r="R58" s="54">
        <f>Q58*R3</f>
        <v>30799.070456699999</v>
      </c>
      <c r="S58" s="55">
        <f>'[5]คำนวณหน่วย-2562'!T25-'[7]คำนวณ (รวมแต่ละอาคาร)'!$AD$133</f>
        <v>12431</v>
      </c>
      <c r="T58" s="54">
        <f>S58*T3</f>
        <v>47284.89882142</v>
      </c>
      <c r="U58" s="55">
        <f>'[5]คำนวณหน่วย-2562'!V25-'[7]คำนวณ (รวมแต่ละอาคาร)'!$AG$133</f>
        <v>12759</v>
      </c>
      <c r="V58" s="54">
        <f>U58*V3</f>
        <v>48835.526465219998</v>
      </c>
      <c r="W58" s="55">
        <f>'[5]คำนวณหน่วย-2562'!X25-'[7]คำนวณ (รวมแต่ละอาคาร)'!$AJ$133</f>
        <v>15213</v>
      </c>
      <c r="X58" s="54">
        <f>W58*X3</f>
        <v>58154.222269769998</v>
      </c>
      <c r="Y58" s="55">
        <f>'[5]คำนวณหน่วย-2562'!Z25-'[7]คำนวณ (รวมแต่ละอาคาร)'!$AM$133</f>
        <v>10850</v>
      </c>
      <c r="Z58" s="54">
        <f>Y58*Z3</f>
        <v>40736.779940499997</v>
      </c>
      <c r="AA58" s="55">
        <f>'[5]คำนวณหน่วย-2562'!AB25-'[7]คำนวณ (รวมแต่ละอาคาร)'!$AP$133</f>
        <v>12541</v>
      </c>
      <c r="AB58" s="54">
        <f>AA58*AB3</f>
        <v>45801.595341779997</v>
      </c>
      <c r="AC58" s="46"/>
      <c r="AD58" s="47"/>
      <c r="AF58" s="47"/>
    </row>
    <row r="59" spans="1:32" x14ac:dyDescent="0.55000000000000004">
      <c r="A59" s="40">
        <f>[6]ตารางจด!A57</f>
        <v>49</v>
      </c>
      <c r="B59" s="41" t="str">
        <f>[6]ตารางจด!B57</f>
        <v>อาคารหอพักนักศึกษาหญิง 10</v>
      </c>
      <c r="C59" s="40">
        <f>[6]ตารางจด!C57</f>
        <v>0</v>
      </c>
      <c r="D59" s="42">
        <f>[6]ตารางจด!E57</f>
        <v>9243992</v>
      </c>
      <c r="E59" s="53">
        <f>'[5]คำนวณหน่วย-2562'!F26-'[7]คำนวณ (รวมแต่ละอาคาร)'!$I$137</f>
        <v>15482</v>
      </c>
      <c r="F59" s="54">
        <f>E59*F3</f>
        <v>57172.151766700001</v>
      </c>
      <c r="G59" s="55">
        <f>'[5]คำนวณหน่วย-2562'!H26-'[7]คำนวณ (รวมแต่ละอาคาร)'!$L$137</f>
        <v>14901</v>
      </c>
      <c r="H59" s="54">
        <f>G59*H3</f>
        <v>55896.735357990001</v>
      </c>
      <c r="I59" s="55">
        <f>'[5]คำนวณหน่วย-2562'!J26-'[7]คำนวณ (รวมแต่ละอาคาร)'!$O$137</f>
        <v>11342</v>
      </c>
      <c r="J59" s="54">
        <f>I59*J3</f>
        <v>42898.351748540001</v>
      </c>
      <c r="K59" s="55">
        <f>'[5]คำนวณหน่วย-2562'!L26-'[7]คำนวณ (รวมแต่ละอาคาร)'!$R$137</f>
        <v>14800</v>
      </c>
      <c r="L59" s="54">
        <f>K59*L3</f>
        <v>57236.888187999997</v>
      </c>
      <c r="M59" s="55">
        <f>'[5]คำนวณหน่วย-2562'!N26-'[7]คำนวณ (รวมแต่ละอาคาร)'!$U$137</f>
        <v>2800</v>
      </c>
      <c r="N59" s="54">
        <f>M59*N3</f>
        <v>10774.0059</v>
      </c>
      <c r="O59" s="55">
        <f>'[5]คำนวณหน่วย-2562'!P26-'[7]คำนวณ (รวมแต่ละอาคาร)'!$X$137</f>
        <v>6800</v>
      </c>
      <c r="P59" s="54">
        <f>O59*P3</f>
        <v>25702.512364000002</v>
      </c>
      <c r="Q59" s="55">
        <f>'[5]คำนวณหน่วย-2562'!R26-'[7]คำนวณ (รวมแต่ละอาคาร)'!$AA$137</f>
        <v>14926</v>
      </c>
      <c r="R59" s="54">
        <f>Q59*R3</f>
        <v>56000.356393800001</v>
      </c>
      <c r="S59" s="55">
        <f>'[5]คำนวณหน่วย-2562'!T26-'[7]คำนวณ (รวมแต่ละอาคาร)'!$AD$137</f>
        <v>21678</v>
      </c>
      <c r="T59" s="54">
        <f>S59*T3</f>
        <v>82458.534039959995</v>
      </c>
      <c r="U59" s="55">
        <f>'[5]คำนวณหน่วย-2562'!V26-'[7]คำนวณ (รวมแต่ละอาคาร)'!$AG$137</f>
        <v>19577</v>
      </c>
      <c r="V59" s="54">
        <f>U59*V3</f>
        <v>74931.664049660001</v>
      </c>
      <c r="W59" s="55">
        <f>'[5]คำนวณหน่วย-2562'!X26-'[7]คำนวณ (รวมแต่ละอาคาร)'!$AJ$137</f>
        <v>19381</v>
      </c>
      <c r="X59" s="54">
        <f>W59*X3</f>
        <v>74087.095366490001</v>
      </c>
      <c r="Y59" s="55">
        <f>'[5]คำนวณหน่วย-2562'!Z26-'[7]คำนวณ (รวมแต่ละอาคาร)'!$AM$137</f>
        <v>12198</v>
      </c>
      <c r="Z59" s="54">
        <f>Y59*Z3</f>
        <v>45797.902462139995</v>
      </c>
      <c r="AA59" s="55">
        <f>'[5]คำนวณหน่วย-2562'!AB26-'[7]คำนวณ (รวมแต่ละอาคาร)'!$AP$137</f>
        <v>12349</v>
      </c>
      <c r="AB59" s="54">
        <f>AA59*AB3</f>
        <v>45100.382814420002</v>
      </c>
      <c r="AC59" s="46"/>
      <c r="AD59" s="47"/>
      <c r="AF59" s="47"/>
    </row>
    <row r="60" spans="1:32" x14ac:dyDescent="0.55000000000000004">
      <c r="A60" s="40">
        <f>[6]ตารางจด!A58</f>
        <v>50</v>
      </c>
      <c r="B60" s="41" t="str">
        <f>[6]ตารางจด!B58</f>
        <v>อาคารหอพักนักศึกษาหญิง 11</v>
      </c>
      <c r="C60" s="40" t="str">
        <f>[6]ตารางจด!C58</f>
        <v>MWh</v>
      </c>
      <c r="D60" s="42" t="str">
        <f>[6]ตารางจด!E58</f>
        <v>Digital</v>
      </c>
      <c r="E60" s="53">
        <f>'[5]คำนวณหน่วย-2562'!F27-'[7]คำนวณ (รวมแต่ละอาคาร)'!$I$141</f>
        <v>19042.999999999978</v>
      </c>
      <c r="F60" s="54">
        <f>E60*F3</f>
        <v>70322.26366704992</v>
      </c>
      <c r="G60" s="55">
        <f>'[5]คำนวณหน่วย-2562'!H27-'[7]คำนวณ (รวมแต่ละอาคาร)'!$L$141</f>
        <v>18884.999999999996</v>
      </c>
      <c r="H60" s="54">
        <f>G60*H3</f>
        <v>70841.544006149983</v>
      </c>
      <c r="I60" s="55">
        <f>'[5]คำนวณหน่วย-2562'!J27-'[7]คำนวณ (รวมแต่ละอาคาร)'!$O$141</f>
        <v>11820.000000000022</v>
      </c>
      <c r="J60" s="54">
        <f>I60*J3</f>
        <v>44706.270293400077</v>
      </c>
      <c r="K60" s="55">
        <f>'[5]คำนวณหน่วย-2562'!L27-'[7]คำนวณ (รวมแต่ละอาคาร)'!$R$141</f>
        <v>13530.000000000002</v>
      </c>
      <c r="L60" s="54">
        <f>K60*L3</f>
        <v>52325.344404300005</v>
      </c>
      <c r="M60" s="55">
        <f>'[5]คำนวณหน่วย-2562'!N27-'[7]คำนวณ (รวมแต่ละอาคาร)'!$U$141</f>
        <v>2020.0000000000102</v>
      </c>
      <c r="N60" s="54">
        <f>M60*N3</f>
        <v>7772.6756850000393</v>
      </c>
      <c r="O60" s="55">
        <f>'[5]คำนวณหน่วย-2562'!P27-'[7]คำนวณ (รวมแต่ละอาคาร)'!$X$141</f>
        <v>5680.0000000000073</v>
      </c>
      <c r="P60" s="54">
        <f>O60*P3</f>
        <v>21469.157386400027</v>
      </c>
      <c r="Q60" s="55">
        <f>'[5]คำนวณหน่วย-2562'!R27-'[7]คำนวณ (รวมแต่ละอาคาร)'!$AA$141</f>
        <v>15476.999999999996</v>
      </c>
      <c r="R60" s="54">
        <f>Q60*R3</f>
        <v>58067.63472509999</v>
      </c>
      <c r="S60" s="55">
        <f>'[5]คำนวณหน่วย-2562'!T27-'[7]คำนวณ (รวมแต่ละอาคาร)'!$AD$141</f>
        <v>24687.000000000007</v>
      </c>
      <c r="T60" s="54">
        <f>S60*T3</f>
        <v>93904.134599340017</v>
      </c>
      <c r="U60" s="55">
        <f>'[5]คำนวณหน่วย-2562'!V27-'[7]คำนวณ (รวมแต่ละอาคาร)'!$AG$141</f>
        <v>20974.000000000011</v>
      </c>
      <c r="V60" s="54">
        <f>U60*V3</f>
        <v>80278.731254920043</v>
      </c>
      <c r="W60" s="55">
        <f>'[5]คำนวณหน่วย-2562'!X27-'[7]คำนวณ (รวมแต่ละอาคาร)'!$AJ$141</f>
        <v>22173.999999999971</v>
      </c>
      <c r="X60" s="54">
        <f>W60*X3</f>
        <v>84763.802314459885</v>
      </c>
      <c r="Y60" s="55">
        <f>'[5]คำนวณหน่วย-2562'!Z27-'[7]คำนวณ (รวมแต่ละอาคาร)'!$AM$141</f>
        <v>13693.000000000035</v>
      </c>
      <c r="Z60" s="54">
        <f>Y60*Z3</f>
        <v>51410.942647490127</v>
      </c>
      <c r="AA60" s="55">
        <f>'[5]คำนวณหน่วย-2562'!AB27-'[7]คำนวณ (รวมแต่ละอาคาร)'!$AP$141</f>
        <v>13329.999999999965</v>
      </c>
      <c r="AB60" s="54">
        <f>AA60*AB3</f>
        <v>48683.140571399876</v>
      </c>
      <c r="AC60" s="46"/>
      <c r="AD60" s="47"/>
      <c r="AF60" s="47"/>
    </row>
    <row r="61" spans="1:32" x14ac:dyDescent="0.55000000000000004">
      <c r="A61" s="56" t="s">
        <v>22</v>
      </c>
      <c r="B61" s="57"/>
      <c r="C61" s="58"/>
      <c r="D61" s="59"/>
      <c r="E61" s="60">
        <f t="shared" ref="E61:AB61" si="2">SUM(E50:E60)</f>
        <v>77421.999999999971</v>
      </c>
      <c r="F61" s="37">
        <f t="shared" si="2"/>
        <v>285899.0498966999</v>
      </c>
      <c r="G61" s="60">
        <f t="shared" si="2"/>
        <v>75230</v>
      </c>
      <c r="H61" s="37">
        <f t="shared" si="2"/>
        <v>282201.15341549995</v>
      </c>
      <c r="I61" s="60">
        <f t="shared" si="2"/>
        <v>52220.000000000022</v>
      </c>
      <c r="J61" s="37">
        <f t="shared" si="2"/>
        <v>197503.78671640006</v>
      </c>
      <c r="K61" s="60">
        <f t="shared" si="2"/>
        <v>72333</v>
      </c>
      <c r="L61" s="37">
        <f t="shared" si="2"/>
        <v>279697.67968403001</v>
      </c>
      <c r="M61" s="74">
        <f t="shared" si="2"/>
        <v>21036.000000000011</v>
      </c>
      <c r="N61" s="37">
        <f t="shared" si="2"/>
        <v>80949.475653000045</v>
      </c>
      <c r="O61" s="74">
        <f t="shared" si="2"/>
        <v>53380.000000000007</v>
      </c>
      <c r="P61" s="37">
        <f t="shared" si="2"/>
        <v>201765.40899520004</v>
      </c>
      <c r="Q61" s="74">
        <f t="shared" si="2"/>
        <v>66081</v>
      </c>
      <c r="R61" s="37">
        <f t="shared" si="2"/>
        <v>247924.5388023</v>
      </c>
      <c r="S61" s="74">
        <f t="shared" si="2"/>
        <v>101115</v>
      </c>
      <c r="T61" s="37">
        <f t="shared" si="2"/>
        <v>384614.80218630005</v>
      </c>
      <c r="U61" s="74">
        <f t="shared" si="2"/>
        <v>94973.000000000015</v>
      </c>
      <c r="V61" s="37">
        <f t="shared" si="2"/>
        <v>363516.33184614009</v>
      </c>
      <c r="W61" s="74">
        <f t="shared" si="2"/>
        <v>101130.99999999997</v>
      </c>
      <c r="X61" s="37">
        <f t="shared" si="2"/>
        <v>386647.55848738988</v>
      </c>
      <c r="Y61" s="74">
        <f t="shared" si="2"/>
        <v>63997.000000000036</v>
      </c>
      <c r="Z61" s="37">
        <f t="shared" si="2"/>
        <v>240273.1520308101</v>
      </c>
      <c r="AA61" s="74">
        <f t="shared" si="2"/>
        <v>68466.999999999971</v>
      </c>
      <c r="AB61" s="37">
        <f t="shared" si="2"/>
        <v>250024.20103605988</v>
      </c>
      <c r="AC61" s="46"/>
      <c r="AD61" s="47"/>
      <c r="AF61" s="47"/>
    </row>
    <row r="62" spans="1:32" x14ac:dyDescent="0.55000000000000004">
      <c r="A62" s="30" t="str">
        <f>[6]ตารางจด!A59</f>
        <v>คณะพัฒนาการท่องเที่ยว</v>
      </c>
      <c r="B62" s="61"/>
      <c r="C62" s="62"/>
      <c r="D62" s="63"/>
      <c r="E62" s="64"/>
      <c r="F62" s="65"/>
      <c r="G62" s="64"/>
      <c r="H62" s="65"/>
      <c r="I62" s="64"/>
      <c r="J62" s="65"/>
      <c r="K62" s="64"/>
      <c r="L62" s="66"/>
      <c r="M62" s="64"/>
      <c r="N62" s="66"/>
      <c r="O62" s="64"/>
      <c r="P62" s="66"/>
      <c r="Q62" s="64"/>
      <c r="R62" s="66"/>
      <c r="S62" s="64"/>
      <c r="T62" s="66"/>
      <c r="U62" s="64"/>
      <c r="V62" s="66"/>
      <c r="W62" s="64"/>
      <c r="X62" s="66"/>
      <c r="Y62" s="64"/>
      <c r="Z62" s="66"/>
      <c r="AA62" s="64"/>
      <c r="AB62" s="67"/>
      <c r="AC62" s="36">
        <f>SUM(E66+G66+I66+K66+M66+O66+Q66+S66+U66+W66+Y66+AA66)</f>
        <v>153443</v>
      </c>
      <c r="AD62" s="37">
        <f>SUM(F66+H66+J66+L66+N66+P66+R66+T66+V66+X66+Z66+AB66)</f>
        <v>580658.94477419998</v>
      </c>
      <c r="AF62" s="47"/>
    </row>
    <row r="63" spans="1:32" x14ac:dyDescent="0.55000000000000004">
      <c r="A63" s="40">
        <f>[6]ตารางจด!A60</f>
        <v>51</v>
      </c>
      <c r="B63" s="41" t="str">
        <f>[6]ตารางจด!B60</f>
        <v xml:space="preserve">อาคารเรียนรวมสุวรรณวาจกกสิกิจ </v>
      </c>
      <c r="C63" s="40">
        <f>[6]ตารางจด!C60</f>
        <v>0</v>
      </c>
      <c r="D63" s="42" t="str">
        <f>[6]ตารางจด!E60</f>
        <v>-</v>
      </c>
      <c r="E63" s="53">
        <f>'[5]คำนวณหน่วย-2562'!F50-'[7]คำนวณ (รวมแต่ละอาคาร)'!$I$144</f>
        <v>3875</v>
      </c>
      <c r="F63" s="54">
        <f>E63*F3</f>
        <v>14309.65560625</v>
      </c>
      <c r="G63" s="55">
        <f>'[5]คำนวณหน่วย-2562'!H50-'[7]คำนวณ (รวมแต่ละอาคาร)'!$L$144</f>
        <v>4063</v>
      </c>
      <c r="H63" s="54">
        <f>G63*H3</f>
        <v>15241.154000369999</v>
      </c>
      <c r="I63" s="55">
        <f>'[5]คำนวณหน่วย-2562'!J50-'[7]คำนวณ (รวมแต่ละอาคาร)'!$O$144</f>
        <v>12591</v>
      </c>
      <c r="J63" s="54">
        <f>I63*J3</f>
        <v>47622.389954669998</v>
      </c>
      <c r="K63" s="55">
        <f>'[5]คำนวณหน่วย-2562'!L50-'[7]คำนวณ (รวมแต่ละอาคาร)'!$R$144</f>
        <v>7744</v>
      </c>
      <c r="L63" s="54">
        <f>K63*L3</f>
        <v>29948.815008640002</v>
      </c>
      <c r="M63" s="55">
        <f>'[5]คำนวณหน่วย-2562'!N50-'[7]คำนวณ (รวมแต่ละอาคาร)'!$U$144</f>
        <v>5139</v>
      </c>
      <c r="N63" s="54">
        <f>M63*N3</f>
        <v>19774.148685749999</v>
      </c>
      <c r="O63" s="55">
        <f>'[5]คำนวณหน่วย-2562'!P50-'[7]คำนวณ (รวมแต่ละอาคาร)'!$X$144</f>
        <v>5697</v>
      </c>
      <c r="P63" s="54">
        <f>O63*P3</f>
        <v>21533.41366731</v>
      </c>
      <c r="Q63" s="55">
        <f>'[5]คำนวณหน่วย-2562'!R50-'[7]คำนวณ (รวมแต่ละอาคาร)'!$AA$144</f>
        <v>7019</v>
      </c>
      <c r="R63" s="54">
        <f>Q63*R3</f>
        <v>26334.3495597</v>
      </c>
      <c r="S63" s="55">
        <f>'[5]คำนวณหน่วย-2562'!T50-'[7]คำนวณ (รวมแต่ละอาคาร)'!$AD$144</f>
        <v>4616</v>
      </c>
      <c r="T63" s="54">
        <f>S63*T3</f>
        <v>17558.289193119999</v>
      </c>
      <c r="U63" s="55">
        <f>'[5]คำนวณหน่วย-2562'!V50-'[7]คำนวณ (รวมแต่ละอาคาร)'!$AG$144</f>
        <v>5032</v>
      </c>
      <c r="V63" s="54">
        <f>U63*V3</f>
        <v>19260.159038559999</v>
      </c>
      <c r="W63" s="55">
        <f>'[5]คำนวณหน่วย-2562'!X50-'[7]คำนวณ (รวมแต่ละอาคาร)'!$AJ$144</f>
        <v>4854</v>
      </c>
      <c r="X63" s="54">
        <f>W63*X3</f>
        <v>18555.22217166</v>
      </c>
      <c r="Y63" s="55">
        <f>'[5]คำนวณหน่วย-2562'!Z50-'[7]คำนวณ (รวมแต่ละอาคาร)'!$AM$144</f>
        <v>3331</v>
      </c>
      <c r="Z63" s="54">
        <f>Y63*Z3</f>
        <v>12506.379168829999</v>
      </c>
      <c r="AA63" s="55">
        <f>'[5]คำนวณหน่วย-2562'!AB50-'[7]คำนวณ (รวมแต่ละอาคาร)'!$AP$144</f>
        <v>1923</v>
      </c>
      <c r="AB63" s="54">
        <f>AA63*AB3</f>
        <v>7023.0817193399998</v>
      </c>
      <c r="AC63" s="46"/>
      <c r="AD63" s="47"/>
      <c r="AF63" s="47"/>
    </row>
    <row r="64" spans="1:32" x14ac:dyDescent="0.55000000000000004">
      <c r="A64" s="40">
        <f>[6]ตารางจด!A61</f>
        <v>52</v>
      </c>
      <c r="B64" s="41" t="str">
        <f>[6]ตารางจด!B61</f>
        <v>อาคารพัฒนาวิสัยทัศน์  ชั้น 1 มิเตอร์ตัวที่ 1</v>
      </c>
      <c r="C64" s="40">
        <f>[6]ตารางจด!C61</f>
        <v>0</v>
      </c>
      <c r="D64" s="42">
        <f>[6]ตารางจด!E61</f>
        <v>9109282</v>
      </c>
      <c r="E64" s="43">
        <f>'[5]คำนวณหน่วย-2562'!F83</f>
        <v>1840</v>
      </c>
      <c r="F64" s="44">
        <f>'[5]คำนวณหน่วย-2562'!G83</f>
        <v>6789.5999999999995</v>
      </c>
      <c r="G64" s="45">
        <f>'[5]คำนวณหน่วย-2562'!H83</f>
        <v>2400</v>
      </c>
      <c r="H64" s="44">
        <f>'[5]คำนวณหน่วย-2562'!I83</f>
        <v>9000</v>
      </c>
      <c r="I64" s="45">
        <f>'[5]คำนวณหน่วย-2562'!J83</f>
        <v>2960</v>
      </c>
      <c r="J64" s="44">
        <f>'[5]คำนวณหน่วย-2562'!K83</f>
        <v>11188.8</v>
      </c>
      <c r="K64" s="45">
        <f>'[5]คำนวณหน่วย-2562'!L83</f>
        <v>3120</v>
      </c>
      <c r="L64" s="44">
        <f>'[5]คำนวณหน่วย-2562'!M83</f>
        <v>12043.199999999999</v>
      </c>
      <c r="M64" s="45">
        <f>'[5]คำนวณหน่วย-2562'!N83</f>
        <v>3280</v>
      </c>
      <c r="N64" s="44">
        <f>'[5]คำนวณหน่วย-2562'!O83</f>
        <v>12628</v>
      </c>
      <c r="O64" s="45">
        <f>'[5]คำนวณหน่วย-2562'!P83</f>
        <v>3440</v>
      </c>
      <c r="P64" s="44">
        <f>'[5]คำนวณหน่วย-2562'!Q83</f>
        <v>13003.199999999999</v>
      </c>
      <c r="Q64" s="45">
        <f>'[5]คำนวณหน่วย-2562'!R83</f>
        <v>3520</v>
      </c>
      <c r="R64" s="44">
        <f>'[5]คำนวณหน่วย-2562'!S83</f>
        <v>13200</v>
      </c>
      <c r="S64" s="45">
        <f>'[5]คำนวณหน่วย-2562'!T83</f>
        <v>3120</v>
      </c>
      <c r="T64" s="44">
        <f>'[5]คำนวณหน่วย-2562'!U83</f>
        <v>11856</v>
      </c>
      <c r="U64" s="45">
        <f>'[5]คำนวณหน่วย-2562'!V83</f>
        <v>4160</v>
      </c>
      <c r="V64" s="44">
        <f>'[5]คำนวณหน่วย-2562'!W83</f>
        <v>15932.800000000001</v>
      </c>
      <c r="W64" s="45">
        <f>'[5]คำนวณหน่วย-2562'!X83</f>
        <v>2880</v>
      </c>
      <c r="X64" s="44">
        <f>'[5]คำนวณหน่วย-2562'!Y83</f>
        <v>11116.8</v>
      </c>
      <c r="Y64" s="45">
        <f>'[5]คำนวณหน่วย-2562'!Z83</f>
        <v>3520</v>
      </c>
      <c r="Z64" s="44">
        <f>'[5]คำนวณหน่วย-2562'!AA83</f>
        <v>13200</v>
      </c>
      <c r="AA64" s="45">
        <f>'[5]คำนวณหน่วย-2562'!AB83</f>
        <v>2960</v>
      </c>
      <c r="AB64" s="44">
        <f>'[5]คำนวณหน่วย-2562'!AC83</f>
        <v>10774.4</v>
      </c>
      <c r="AC64" s="46"/>
      <c r="AD64" s="47"/>
      <c r="AF64" s="47"/>
    </row>
    <row r="65" spans="1:32" x14ac:dyDescent="0.55000000000000004">
      <c r="A65" s="40">
        <f>[6]ตารางจด!A62</f>
        <v>53</v>
      </c>
      <c r="B65" s="41" t="str">
        <f>[6]ตารางจด!B62</f>
        <v>อาคารพัฒนาวิสัยทัศน์  ชั้น 2 มิเตอร์ตัวที่ 2</v>
      </c>
      <c r="C65" s="40" t="str">
        <f>[6]ตารางจด!C62</f>
        <v>MWh</v>
      </c>
      <c r="D65" s="42" t="str">
        <f>[6]ตารางจด!E62</f>
        <v>Digital</v>
      </c>
      <c r="E65" s="43">
        <f>'[5]คำนวณหน่วย-2562'!F84</f>
        <v>0</v>
      </c>
      <c r="F65" s="44">
        <f>'[5]คำนวณหน่วย-2562'!G84</f>
        <v>0</v>
      </c>
      <c r="G65" s="45">
        <f>'[5]คำนวณหน่วย-2562'!H84</f>
        <v>0</v>
      </c>
      <c r="H65" s="44">
        <f>'[5]คำนวณหน่วย-2562'!I84</f>
        <v>0</v>
      </c>
      <c r="I65" s="45">
        <f>'[5]คำนวณหน่วย-2562'!J84</f>
        <v>1807.5</v>
      </c>
      <c r="J65" s="44">
        <f>'[5]คำนวณหน่วย-2562'!K84</f>
        <v>6832.3499999999995</v>
      </c>
      <c r="K65" s="45">
        <f>'[5]คำนวณหน่วย-2562'!L84</f>
        <v>157.29999999999998</v>
      </c>
      <c r="L65" s="44">
        <f>'[5]คำนวณหน่วย-2562'!M84</f>
        <v>607.17799999999988</v>
      </c>
      <c r="M65" s="45">
        <f>'[5]คำนวณหน่วย-2562'!N84</f>
        <v>1143.4999999999998</v>
      </c>
      <c r="N65" s="44">
        <f>'[5]คำนวณหน่วย-2562'!O84</f>
        <v>4402.4749999999995</v>
      </c>
      <c r="O65" s="45">
        <f>'[5]คำนวณหน่วย-2562'!P84</f>
        <v>4376.3</v>
      </c>
      <c r="P65" s="44">
        <f>'[5]คำนวณหน่วย-2562'!Q84</f>
        <v>16542.414000000001</v>
      </c>
      <c r="Q65" s="45">
        <f>'[5]คำนวณหน่วย-2562'!R84</f>
        <v>8755.3999999999978</v>
      </c>
      <c r="R65" s="44">
        <f>'[5]คำนวณหน่วย-2562'!S84</f>
        <v>32832.749999999993</v>
      </c>
      <c r="S65" s="45">
        <f>'[5]คำนวณหน่วย-2562'!T84</f>
        <v>7297.0000000000009</v>
      </c>
      <c r="T65" s="44">
        <f>'[5]คำนวณหน่วย-2562'!U84</f>
        <v>27728.600000000002</v>
      </c>
      <c r="U65" s="45">
        <f>'[5]คำนวณหน่วย-2562'!V84</f>
        <v>6916</v>
      </c>
      <c r="V65" s="44">
        <f>'[5]คำนวณหน่วย-2562'!W84</f>
        <v>26488.28</v>
      </c>
      <c r="W65" s="45">
        <f>'[5]คำนวณหน่วย-2562'!X84</f>
        <v>7056.0000000000009</v>
      </c>
      <c r="X65" s="44">
        <f>'[5]คำนวณหน่วย-2562'!Y84</f>
        <v>27236.160000000003</v>
      </c>
      <c r="Y65" s="45">
        <f>'[5]คำนวณหน่วย-2562'!Z84</f>
        <v>7408.0000000000009</v>
      </c>
      <c r="Z65" s="44">
        <f>'[5]คำนวณหน่วย-2562'!AA84</f>
        <v>27780.000000000004</v>
      </c>
      <c r="AA65" s="45">
        <f>'[5]คำนวณหน่วย-2562'!AB84</f>
        <v>5442</v>
      </c>
      <c r="AB65" s="44">
        <f>'[5]คำนวณหน่วย-2562'!AC84</f>
        <v>19808.88</v>
      </c>
      <c r="AC65" s="46"/>
      <c r="AD65" s="47"/>
      <c r="AF65" s="47"/>
    </row>
    <row r="66" spans="1:32" x14ac:dyDescent="0.55000000000000004">
      <c r="A66" s="56" t="s">
        <v>22</v>
      </c>
      <c r="B66" s="57"/>
      <c r="C66" s="58"/>
      <c r="D66" s="59"/>
      <c r="E66" s="60">
        <f t="shared" ref="E66:AB66" si="3">SUM(E63:E65)</f>
        <v>5715</v>
      </c>
      <c r="F66" s="37">
        <f t="shared" si="3"/>
        <v>21099.255606250001</v>
      </c>
      <c r="G66" s="60">
        <f t="shared" si="3"/>
        <v>6463</v>
      </c>
      <c r="H66" s="37">
        <f t="shared" si="3"/>
        <v>24241.154000369999</v>
      </c>
      <c r="I66" s="60">
        <f t="shared" si="3"/>
        <v>17358.5</v>
      </c>
      <c r="J66" s="37">
        <f t="shared" si="3"/>
        <v>65643.539954670006</v>
      </c>
      <c r="K66" s="60">
        <f t="shared" si="3"/>
        <v>11021.3</v>
      </c>
      <c r="L66" s="37">
        <f t="shared" si="3"/>
        <v>42599.193008640003</v>
      </c>
      <c r="M66" s="74">
        <f t="shared" si="3"/>
        <v>9562.5</v>
      </c>
      <c r="N66" s="37">
        <f t="shared" si="3"/>
        <v>36804.623685749997</v>
      </c>
      <c r="O66" s="74">
        <f t="shared" si="3"/>
        <v>13513.3</v>
      </c>
      <c r="P66" s="37">
        <f t="shared" si="3"/>
        <v>51079.027667310002</v>
      </c>
      <c r="Q66" s="74">
        <f t="shared" si="3"/>
        <v>19294.399999999998</v>
      </c>
      <c r="R66" s="37">
        <f t="shared" si="3"/>
        <v>72367.0995597</v>
      </c>
      <c r="S66" s="74">
        <f t="shared" si="3"/>
        <v>15033</v>
      </c>
      <c r="T66" s="37">
        <f t="shared" si="3"/>
        <v>57142.889193120005</v>
      </c>
      <c r="U66" s="74">
        <f t="shared" si="3"/>
        <v>16108</v>
      </c>
      <c r="V66" s="37">
        <f t="shared" si="3"/>
        <v>61681.239038560001</v>
      </c>
      <c r="W66" s="74">
        <f t="shared" si="3"/>
        <v>14790</v>
      </c>
      <c r="X66" s="37">
        <f t="shared" si="3"/>
        <v>56908.182171660002</v>
      </c>
      <c r="Y66" s="74">
        <f t="shared" si="3"/>
        <v>14259</v>
      </c>
      <c r="Z66" s="37">
        <f t="shared" si="3"/>
        <v>53486.379168829997</v>
      </c>
      <c r="AA66" s="74">
        <f t="shared" si="3"/>
        <v>10325</v>
      </c>
      <c r="AB66" s="37">
        <f t="shared" si="3"/>
        <v>37606.361719339999</v>
      </c>
      <c r="AC66" s="46"/>
      <c r="AD66" s="47"/>
      <c r="AF66" s="47"/>
    </row>
    <row r="67" spans="1:32" x14ac:dyDescent="0.55000000000000004">
      <c r="A67" s="30" t="str">
        <f>[6]ตารางจด!A63</f>
        <v>คณะศิลป์ศาสตร์</v>
      </c>
      <c r="B67" s="61"/>
      <c r="C67" s="62"/>
      <c r="D67" s="63"/>
      <c r="E67" s="64"/>
      <c r="F67" s="65"/>
      <c r="G67" s="64"/>
      <c r="H67" s="65"/>
      <c r="I67" s="64"/>
      <c r="J67" s="65"/>
      <c r="K67" s="64"/>
      <c r="L67" s="66"/>
      <c r="M67" s="64"/>
      <c r="N67" s="66"/>
      <c r="O67" s="64"/>
      <c r="P67" s="66"/>
      <c r="Q67" s="64"/>
      <c r="R67" s="66"/>
      <c r="S67" s="64"/>
      <c r="T67" s="66"/>
      <c r="U67" s="64"/>
      <c r="V67" s="66"/>
      <c r="W67" s="64"/>
      <c r="X67" s="66"/>
      <c r="Y67" s="64"/>
      <c r="Z67" s="66"/>
      <c r="AA67" s="64"/>
      <c r="AB67" s="67"/>
      <c r="AC67" s="36">
        <f>SUM(E68+G68+I68+K68+M68+O68+Q68+S68+U68+W68+Y68+AA68)</f>
        <v>136259.24</v>
      </c>
      <c r="AD67" s="37">
        <f>SUM(F68+H68+J68+L68+N68+P68+R68+T68+V68+X68+Z68+AB68)</f>
        <v>515808.33618318313</v>
      </c>
      <c r="AF67" s="47"/>
    </row>
    <row r="68" spans="1:32" x14ac:dyDescent="0.55000000000000004">
      <c r="A68" s="48">
        <f>[6]ตารางจด!A64</f>
        <v>54</v>
      </c>
      <c r="B68" s="49" t="str">
        <f>[6]ตารางจด!B64</f>
        <v>อาคารประเสริฐ ณ.นคร</v>
      </c>
      <c r="C68" s="48">
        <f>[6]ตารางจด!C64</f>
        <v>0</v>
      </c>
      <c r="D68" s="50">
        <f>[6]ตารางจด!E64</f>
        <v>8155345</v>
      </c>
      <c r="E68" s="53">
        <f>'[5]คำนวณหน่วย-2562'!F172-'[7]คำนวณ (รวมแต่ละอาคาร)'!$I$147</f>
        <v>7111.17</v>
      </c>
      <c r="F68" s="54">
        <f>E68*F3</f>
        <v>26260.230621289498</v>
      </c>
      <c r="G68" s="55">
        <f>'[5]คำนวณหน่วย-2562'!H172-'[7]คำนวณ (รวมแต่ละอาคาร)'!$L$147</f>
        <v>7989.73</v>
      </c>
      <c r="H68" s="54">
        <f>G68*H3</f>
        <v>29971.1310242127</v>
      </c>
      <c r="I68" s="55">
        <f>'[5]คำนวณหน่วย-2562'!J172-'[7]คำนวณ (รวมแต่ละอาคาร)'!$O$147</f>
        <v>10807.97</v>
      </c>
      <c r="J68" s="54">
        <f>I68*J3</f>
        <v>40878.513379268894</v>
      </c>
      <c r="K68" s="55">
        <f>'[5]คำนวณหน่วย-2562'!L172-'[7]คำนวณ (รวมแต่ละอาคาร)'!$R$147</f>
        <v>7451.22</v>
      </c>
      <c r="L68" s="54">
        <f>K68*L3</f>
        <v>28816.530135418201</v>
      </c>
      <c r="M68" s="55">
        <f>'[5]คำนวณหน่วย-2562'!N172-'[7]คำนวณ (รวมแต่ละอาคาร)'!$U$147</f>
        <v>10567.11</v>
      </c>
      <c r="N68" s="54">
        <f>M68*N3</f>
        <v>40660.751959267502</v>
      </c>
      <c r="O68" s="55">
        <f>'[5]คำนวณหน่วย-2562'!P172-'[7]คำนวณ (รวมแต่ละอาคาร)'!$X$147</f>
        <v>9143.5300000000007</v>
      </c>
      <c r="P68" s="54">
        <f>O68*P3</f>
        <v>34560.543069941901</v>
      </c>
      <c r="Q68" s="55">
        <f>'[5]คำนวณหน่วย-2562'!R172-'[7]คำนวณ (รวมแต่ละอาคาร)'!$AA$147</f>
        <v>18078.78</v>
      </c>
      <c r="R68" s="54">
        <f>Q68*R3</f>
        <v>67829.165427114</v>
      </c>
      <c r="S68" s="55">
        <f>'[5]คำนวณหน่วย-2562'!T172-'[7]คำนวณ (รวมแต่ละอาคาร)'!$AD$147</f>
        <v>15713.45</v>
      </c>
      <c r="T68" s="54">
        <f>S68*T3</f>
        <v>59770.645433628997</v>
      </c>
      <c r="U68" s="55">
        <f>'[5]คำนวณหน่วย-2562'!V172-'[7]คำนวณ (รวมแต่ละอาคาร)'!$AG$147</f>
        <v>17843.400000000001</v>
      </c>
      <c r="V68" s="54">
        <f>U68*V3</f>
        <v>68296.248368172004</v>
      </c>
      <c r="W68" s="55">
        <f>'[5]คำนวณหน่วย-2562'!X172-'[7]คำนวณ (รวมแต่ละอาคาร)'!$AJ$147</f>
        <v>14840</v>
      </c>
      <c r="X68" s="54">
        <f>W68*X3</f>
        <v>56728.3677436</v>
      </c>
      <c r="Y68" s="55">
        <f>'[5]คำนวณหน่วย-2562'!Z172-'[7]คำนวณ (รวมแต่ละอาคาร)'!$AM$147</f>
        <v>9749.5400000000009</v>
      </c>
      <c r="Z68" s="54">
        <f>Y68*Z3</f>
        <v>36605.056728212199</v>
      </c>
      <c r="AA68" s="55">
        <f>'[5]คำนวณหน่วย-2562'!AB172-'[7]คำนวณ (รวมแต่ละอาคาร)'!$AP$147</f>
        <v>6963.34</v>
      </c>
      <c r="AB68" s="54">
        <f>AA68*AB3</f>
        <v>25431.152293057199</v>
      </c>
      <c r="AC68" s="46"/>
      <c r="AD68" s="47"/>
      <c r="AF68" s="47"/>
    </row>
    <row r="69" spans="1:32" x14ac:dyDescent="0.55000000000000004">
      <c r="A69" s="30" t="str">
        <f>[6]ตารางจด!A65</f>
        <v>สำนักหอสมุด</v>
      </c>
      <c r="B69" s="61"/>
      <c r="C69" s="62"/>
      <c r="D69" s="63"/>
      <c r="E69" s="64"/>
      <c r="F69" s="65"/>
      <c r="G69" s="64"/>
      <c r="H69" s="65"/>
      <c r="I69" s="64"/>
      <c r="J69" s="65"/>
      <c r="K69" s="64"/>
      <c r="L69" s="66"/>
      <c r="M69" s="64"/>
      <c r="N69" s="66"/>
      <c r="O69" s="64"/>
      <c r="P69" s="66"/>
      <c r="Q69" s="64"/>
      <c r="R69" s="66"/>
      <c r="S69" s="64"/>
      <c r="T69" s="66"/>
      <c r="U69" s="64"/>
      <c r="V69" s="66"/>
      <c r="W69" s="64"/>
      <c r="X69" s="66"/>
      <c r="Y69" s="64"/>
      <c r="Z69" s="66"/>
      <c r="AA69" s="64"/>
      <c r="AB69" s="67"/>
      <c r="AC69" s="36">
        <f>SUM(E72+G72+I72+K72+M72+O72+Q72+S72+U72+W72+Y72+AA72)</f>
        <v>324997.85000000003</v>
      </c>
      <c r="AD69" s="37">
        <f>SUM(F72+H72+J72+L72+N72+P72+R72+T72+V72+X72+Z72+AB72)</f>
        <v>1231433.6019333107</v>
      </c>
      <c r="AF69" s="47"/>
    </row>
    <row r="70" spans="1:32" x14ac:dyDescent="0.55000000000000004">
      <c r="A70" s="40">
        <f>[6]ตารางจด!A66</f>
        <v>55</v>
      </c>
      <c r="B70" s="41" t="str">
        <f>[6]ตารางจด!B66</f>
        <v>อาคารวิภาต  บุญศรี  วังซ้าย  มิเตอร์ตัวที่ 1</v>
      </c>
      <c r="C70" s="40">
        <f>[6]ตารางจด!C66</f>
        <v>0</v>
      </c>
      <c r="D70" s="42">
        <f>[6]ตารางจด!E66</f>
        <v>8666263</v>
      </c>
      <c r="E70" s="43">
        <f>'[5]คำนวณหน่วย-2562'!F54</f>
        <v>4500</v>
      </c>
      <c r="F70" s="44">
        <f>'[5]คำนวณหน่วย-2562'!G54</f>
        <v>16605</v>
      </c>
      <c r="G70" s="45">
        <f>'[5]คำนวณหน่วย-2562'!H54</f>
        <v>4800</v>
      </c>
      <c r="H70" s="44">
        <f>'[5]คำนวณหน่วย-2562'!I54</f>
        <v>18000</v>
      </c>
      <c r="I70" s="45">
        <f>'[5]คำนวณหน่วย-2562'!J54</f>
        <v>6900</v>
      </c>
      <c r="J70" s="44">
        <f>'[5]คำนวณหน่วย-2562'!K54</f>
        <v>26082</v>
      </c>
      <c r="K70" s="45">
        <f>'[5]คำนวณหน่วย-2562'!L54</f>
        <v>6300</v>
      </c>
      <c r="L70" s="44">
        <f>'[5]คำนวณหน่วย-2562'!M54</f>
        <v>24318</v>
      </c>
      <c r="M70" s="45">
        <f>'[5]คำนวณหน่วย-2562'!N54</f>
        <v>5100</v>
      </c>
      <c r="N70" s="44">
        <f>'[5]คำนวณหน่วย-2562'!O54</f>
        <v>19635</v>
      </c>
      <c r="O70" s="45">
        <f>'[5]คำนวณหน่วย-2562'!P54</f>
        <v>5400</v>
      </c>
      <c r="P70" s="44">
        <f>'[5]คำนวณหน่วย-2562'!Q54</f>
        <v>20412</v>
      </c>
      <c r="Q70" s="45">
        <f>'[5]คำนวณหน่วย-2562'!R54</f>
        <v>5700</v>
      </c>
      <c r="R70" s="44">
        <f>'[5]คำนวณหน่วย-2562'!S54</f>
        <v>21375</v>
      </c>
      <c r="S70" s="45">
        <f>'[5]คำนวณหน่วย-2562'!T54</f>
        <v>4800</v>
      </c>
      <c r="T70" s="44">
        <f>'[5]คำนวณหน่วย-2562'!U54</f>
        <v>18240</v>
      </c>
      <c r="U70" s="45">
        <f>'[5]คำนวณหน่วย-2562'!V54</f>
        <v>5400</v>
      </c>
      <c r="V70" s="44">
        <f>'[5]คำนวณหน่วย-2562'!W54</f>
        <v>20682</v>
      </c>
      <c r="W70" s="45">
        <f>'[5]คำนวณหน่วย-2562'!X54</f>
        <v>7800</v>
      </c>
      <c r="X70" s="44">
        <f>'[5]คำนวณหน่วย-2562'!Y54</f>
        <v>30108</v>
      </c>
      <c r="Y70" s="45">
        <f>'[5]คำนวณหน่วย-2562'!Z54</f>
        <v>5100</v>
      </c>
      <c r="Z70" s="44">
        <f>'[5]คำนวณหน่วย-2562'!AA54</f>
        <v>19125</v>
      </c>
      <c r="AA70" s="45">
        <f>'[5]คำนวณหน่วย-2562'!AB54</f>
        <v>4500</v>
      </c>
      <c r="AB70" s="44">
        <f>'[5]คำนวณหน่วย-2562'!AC54</f>
        <v>16380</v>
      </c>
      <c r="AC70" s="46"/>
      <c r="AD70" s="47"/>
      <c r="AF70" s="47"/>
    </row>
    <row r="71" spans="1:32" x14ac:dyDescent="0.55000000000000004">
      <c r="A71" s="48">
        <f>[6]ตารางจด!A67</f>
        <v>56</v>
      </c>
      <c r="B71" s="49" t="str">
        <f>[6]ตารางจด!B67</f>
        <v>อาคารวิภาต  บุญศรี  วังซ้าย  มิเตอร์ตัวที่ 2</v>
      </c>
      <c r="C71" s="48">
        <f>[6]ตารางจด!C67</f>
        <v>0</v>
      </c>
      <c r="D71" s="50">
        <f>[6]ตารางจด!E67</f>
        <v>9068918</v>
      </c>
      <c r="E71" s="53">
        <f>'[5]คำนวณหน่วย-2562'!F55-'[7]คำนวณ (รวมแต่ละอาคาร)'!$I$157</f>
        <v>16561.77</v>
      </c>
      <c r="F71" s="54">
        <f>E71*F3</f>
        <v>61159.541917399503</v>
      </c>
      <c r="G71" s="55">
        <f>'[5]คำนวณหน่วย-2562'!H55-'[7]คำนวณ (รวมแต่ละอาคาร)'!$L$157</f>
        <v>12615.65</v>
      </c>
      <c r="H71" s="54">
        <f>G71*H3</f>
        <v>47323.914463393499</v>
      </c>
      <c r="I71" s="55">
        <f>'[5]คำนวณหน่วย-2562'!J55-'[7]คำนวณ (รวมแต่ละอาคาร)'!$O$157</f>
        <v>30519.63</v>
      </c>
      <c r="J71" s="54">
        <f>I71*J3</f>
        <v>115433.06497754309</v>
      </c>
      <c r="K71" s="55">
        <f>'[5]คำนวณหน่วย-2562'!L55-'[7]คำนวณ (รวมแต่ละอาคาร)'!$R$157</f>
        <v>24622.880000000001</v>
      </c>
      <c r="L71" s="54">
        <f>K71*L3</f>
        <v>95225.47496125281</v>
      </c>
      <c r="M71" s="55">
        <f>'[5]คำนวณหน่วย-2562'!N55-'[7]คำนวณ (รวมแต่ละอาคาร)'!$U$157</f>
        <v>24264.69</v>
      </c>
      <c r="N71" s="54">
        <f>M71*N3</f>
        <v>93367.111864882492</v>
      </c>
      <c r="O71" s="55">
        <f>'[5]คำนวณหน่วย-2562'!P55-'[7]คำนวณ (รวมแต่ละอาคาร)'!$X$157</f>
        <v>17143.07</v>
      </c>
      <c r="P71" s="54">
        <f>O71*P3</f>
        <v>64797.054210576105</v>
      </c>
      <c r="Q71" s="55">
        <f>'[5]คำนวณหน่วย-2562'!R55-'[7]คำนวณ (รวมแต่ละอาคาร)'!$AA$157</f>
        <v>24346.51</v>
      </c>
      <c r="R71" s="54">
        <f>Q71*R3</f>
        <v>91344.850391612999</v>
      </c>
      <c r="S71" s="55">
        <f>'[5]คำนวณหน่วย-2562'!T55-'[7]คำนวณ (รวมแต่ละอาคาร)'!$AD$157</f>
        <v>24787.279999999999</v>
      </c>
      <c r="T71" s="54">
        <f>S71*T3</f>
        <v>94285.578542209594</v>
      </c>
      <c r="U71" s="55">
        <f>'[5]คำนวณหน่วย-2562'!V55-'[7]คำนวณ (รวมแต่ละอาคาร)'!$AG$157</f>
        <v>23452.81</v>
      </c>
      <c r="V71" s="54">
        <f>U71*V3</f>
        <v>89766.464725979808</v>
      </c>
      <c r="W71" s="55">
        <f>'[5]คำนวณหน่วย-2562'!X55-'[7]คำนวณ (รวมแต่ละอาคาร)'!$AJ$157</f>
        <v>31359.660000000003</v>
      </c>
      <c r="X71" s="54">
        <f>W71*X3</f>
        <v>119877.51514786141</v>
      </c>
      <c r="Y71" s="55">
        <f>'[5]คำนวณหน่วย-2562'!Z55-'[7]คำนวณ (รวมแต่ละอาคาร)'!$AM$157</f>
        <v>18472.25</v>
      </c>
      <c r="Z71" s="54">
        <f>Y71*Z3</f>
        <v>69354.837166442492</v>
      </c>
      <c r="AA71" s="55">
        <f>'[5]คำนวณหน่วย-2562'!AB55-'[7]คำนวณ (รวมแต่ละอาคาร)'!$AP$157</f>
        <v>10551.65</v>
      </c>
      <c r="AB71" s="54">
        <f>AA71*AB3</f>
        <v>38536.193564157002</v>
      </c>
      <c r="AC71" s="46"/>
      <c r="AD71" s="47"/>
      <c r="AF71" s="47"/>
    </row>
    <row r="72" spans="1:32" x14ac:dyDescent="0.55000000000000004">
      <c r="A72" s="56" t="s">
        <v>22</v>
      </c>
      <c r="B72" s="57"/>
      <c r="C72" s="58"/>
      <c r="D72" s="59"/>
      <c r="E72" s="60">
        <f t="shared" ref="E72:AB72" si="4">SUM(E70:E71)</f>
        <v>21061.77</v>
      </c>
      <c r="F72" s="37">
        <f t="shared" si="4"/>
        <v>77764.541917399503</v>
      </c>
      <c r="G72" s="60">
        <f t="shared" si="4"/>
        <v>17415.650000000001</v>
      </c>
      <c r="H72" s="37">
        <f t="shared" si="4"/>
        <v>65323.914463393499</v>
      </c>
      <c r="I72" s="60">
        <f t="shared" si="4"/>
        <v>37419.630000000005</v>
      </c>
      <c r="J72" s="37">
        <f t="shared" si="4"/>
        <v>141515.06497754308</v>
      </c>
      <c r="K72" s="60">
        <f t="shared" si="4"/>
        <v>30922.880000000001</v>
      </c>
      <c r="L72" s="37">
        <f t="shared" si="4"/>
        <v>119543.47496125281</v>
      </c>
      <c r="M72" s="74">
        <f t="shared" si="4"/>
        <v>29364.69</v>
      </c>
      <c r="N72" s="37">
        <f t="shared" si="4"/>
        <v>113002.11186488249</v>
      </c>
      <c r="O72" s="74">
        <f t="shared" si="4"/>
        <v>22543.07</v>
      </c>
      <c r="P72" s="37">
        <f t="shared" si="4"/>
        <v>85209.054210576112</v>
      </c>
      <c r="Q72" s="74">
        <f t="shared" si="4"/>
        <v>30046.51</v>
      </c>
      <c r="R72" s="37">
        <f t="shared" si="4"/>
        <v>112719.850391613</v>
      </c>
      <c r="S72" s="74">
        <f t="shared" si="4"/>
        <v>29587.279999999999</v>
      </c>
      <c r="T72" s="37">
        <f t="shared" si="4"/>
        <v>112525.57854220959</v>
      </c>
      <c r="U72" s="74">
        <f t="shared" si="4"/>
        <v>28852.81</v>
      </c>
      <c r="V72" s="37">
        <f t="shared" si="4"/>
        <v>110448.46472597981</v>
      </c>
      <c r="W72" s="74">
        <f t="shared" si="4"/>
        <v>39159.660000000003</v>
      </c>
      <c r="X72" s="37">
        <f t="shared" si="4"/>
        <v>149985.51514786141</v>
      </c>
      <c r="Y72" s="74">
        <f t="shared" si="4"/>
        <v>23572.25</v>
      </c>
      <c r="Z72" s="37">
        <f t="shared" si="4"/>
        <v>88479.837166442492</v>
      </c>
      <c r="AA72" s="74">
        <f t="shared" si="4"/>
        <v>15051.65</v>
      </c>
      <c r="AB72" s="37">
        <f t="shared" si="4"/>
        <v>54916.193564157002</v>
      </c>
      <c r="AC72" s="46"/>
      <c r="AD72" s="47"/>
      <c r="AF72" s="47"/>
    </row>
    <row r="73" spans="1:32" x14ac:dyDescent="0.55000000000000004">
      <c r="A73" s="30" t="str">
        <f>[6]ตารางจด!A68</f>
        <v>คณะบริหารธุรกิจ</v>
      </c>
      <c r="B73" s="61"/>
      <c r="C73" s="62"/>
      <c r="D73" s="63"/>
      <c r="E73" s="64"/>
      <c r="F73" s="65"/>
      <c r="G73" s="64"/>
      <c r="H73" s="65"/>
      <c r="I73" s="64"/>
      <c r="J73" s="65"/>
      <c r="K73" s="64"/>
      <c r="L73" s="66"/>
      <c r="M73" s="64"/>
      <c r="N73" s="66"/>
      <c r="O73" s="64"/>
      <c r="P73" s="66"/>
      <c r="Q73" s="64"/>
      <c r="R73" s="66"/>
      <c r="S73" s="64"/>
      <c r="T73" s="66"/>
      <c r="U73" s="64"/>
      <c r="V73" s="66"/>
      <c r="W73" s="64"/>
      <c r="X73" s="66"/>
      <c r="Y73" s="64"/>
      <c r="Z73" s="66"/>
      <c r="AA73" s="64"/>
      <c r="AB73" s="67"/>
      <c r="AC73" s="36">
        <f>SUM(E76+G76+I76+K76+M76+O76+Q76+S76+U76+W76+Y76+AA76)</f>
        <v>203079.11000000002</v>
      </c>
      <c r="AD73" s="37">
        <f>SUM(F76+H76+J76+L76+N76+P76+R76+T76+V76+X76+Z76+AB76)</f>
        <v>768526.18770000013</v>
      </c>
      <c r="AF73" s="47"/>
    </row>
    <row r="74" spans="1:32" x14ac:dyDescent="0.55000000000000004">
      <c r="A74" s="40">
        <f>[6]ตารางจด!A69</f>
        <v>57</v>
      </c>
      <c r="B74" s="41" t="str">
        <f>[6]ตารางจด!B69</f>
        <v>อาคารพิทยาลงกรณ์</v>
      </c>
      <c r="C74" s="40">
        <f>[6]ตารางจด!C69</f>
        <v>0</v>
      </c>
      <c r="D74" s="42">
        <f>[6]ตารางจด!E69</f>
        <v>8142142</v>
      </c>
      <c r="E74" s="43">
        <f>'[5]คำนวณหน่วย-2562'!F134</f>
        <v>5200</v>
      </c>
      <c r="F74" s="44">
        <f>'[5]คำนวณหน่วย-2562'!G134</f>
        <v>19188</v>
      </c>
      <c r="G74" s="45">
        <f>'[5]คำนวณหน่วย-2562'!H134</f>
        <v>4700</v>
      </c>
      <c r="H74" s="44">
        <f>'[5]คำนวณหน่วย-2562'!I134</f>
        <v>17625</v>
      </c>
      <c r="I74" s="45">
        <f>'[5]คำนวณหน่วย-2562'!J134</f>
        <v>6600</v>
      </c>
      <c r="J74" s="44">
        <f>'[5]คำนวณหน่วย-2562'!K134</f>
        <v>24948</v>
      </c>
      <c r="K74" s="45">
        <f>'[5]คำนวณหน่วย-2562'!L134</f>
        <v>7900</v>
      </c>
      <c r="L74" s="44">
        <f>'[5]คำนวณหน่วย-2562'!M134</f>
        <v>30494</v>
      </c>
      <c r="M74" s="45">
        <f>'[5]คำนวณหน่วย-2562'!N134</f>
        <v>7200</v>
      </c>
      <c r="N74" s="44">
        <f>'[5]คำนวณหน่วย-2562'!O134</f>
        <v>27720</v>
      </c>
      <c r="O74" s="45">
        <f>'[5]คำนวณหน่วย-2562'!P134</f>
        <v>9900</v>
      </c>
      <c r="P74" s="44">
        <f>'[5]คำนวณหน่วย-2562'!Q134</f>
        <v>37422</v>
      </c>
      <c r="Q74" s="45">
        <f>'[5]คำนวณหน่วย-2562'!R134</f>
        <v>8200</v>
      </c>
      <c r="R74" s="44">
        <f>'[5]คำนวณหน่วย-2562'!S134</f>
        <v>30750</v>
      </c>
      <c r="S74" s="45">
        <f>'[5]คำนวณหน่วย-2562'!T134</f>
        <v>9000</v>
      </c>
      <c r="T74" s="44">
        <f>'[5]คำนวณหน่วย-2562'!U134</f>
        <v>34200</v>
      </c>
      <c r="U74" s="45">
        <f>'[5]คำนวณหน่วย-2562'!V134</f>
        <v>8100</v>
      </c>
      <c r="V74" s="44">
        <f>'[5]คำนวณหน่วย-2562'!W134</f>
        <v>31023</v>
      </c>
      <c r="W74" s="45">
        <f>'[5]คำนวณหน่วย-2562'!X134</f>
        <v>9400</v>
      </c>
      <c r="X74" s="44">
        <f>'[5]คำนวณหน่วย-2562'!Y134</f>
        <v>36284</v>
      </c>
      <c r="Y74" s="45">
        <f>'[5]คำนวณหน่วย-2562'!Z134</f>
        <v>6900</v>
      </c>
      <c r="Z74" s="44">
        <f>'[5]คำนวณหน่วย-2562'!AA134</f>
        <v>25875</v>
      </c>
      <c r="AA74" s="45">
        <f>'[5]คำนวณหน่วย-2562'!AB134</f>
        <v>4900</v>
      </c>
      <c r="AB74" s="44">
        <f>'[5]คำนวณหน่วย-2562'!AC134</f>
        <v>17836</v>
      </c>
      <c r="AC74" s="46"/>
      <c r="AD74" s="47"/>
      <c r="AF74" s="47"/>
    </row>
    <row r="75" spans="1:32" x14ac:dyDescent="0.55000000000000004">
      <c r="A75" s="48">
        <f>[6]ตารางจด!A70</f>
        <v>58</v>
      </c>
      <c r="B75" s="49" t="str">
        <f>[6]ตารางจด!B70</f>
        <v>อาคาร 25 ปี  คณะบริหารธุรกิจ</v>
      </c>
      <c r="C75" s="48">
        <f>[6]ตารางจด!C70</f>
        <v>0</v>
      </c>
      <c r="D75" s="50">
        <f>[6]ตารางจด!E70</f>
        <v>8306827</v>
      </c>
      <c r="E75" s="51">
        <f>'[5]คำนวณหน่วย-2562'!F135</f>
        <v>8357.74</v>
      </c>
      <c r="F75" s="37">
        <f>'[5]คำนวณหน่วย-2562'!G135</f>
        <v>30840.060599999997</v>
      </c>
      <c r="G75" s="52">
        <f>'[5]คำนวณหน่วย-2562'!H135</f>
        <v>9273.0499999999993</v>
      </c>
      <c r="H75" s="37">
        <f>'[5]คำนวณหน่วย-2562'!I135</f>
        <v>34773.9375</v>
      </c>
      <c r="I75" s="52">
        <f>'[5]คำนวณหน่วย-2562'!J135</f>
        <v>8120.7</v>
      </c>
      <c r="J75" s="37">
        <f>'[5]คำนวณหน่วย-2562'!K135</f>
        <v>30696.245999999999</v>
      </c>
      <c r="K75" s="52">
        <f>'[5]คำนวณหน่วย-2562'!L135</f>
        <v>4451.9399999999996</v>
      </c>
      <c r="L75" s="37">
        <f>'[5]คำนวณหน่วย-2562'!M135</f>
        <v>17184.488399999998</v>
      </c>
      <c r="M75" s="52">
        <f>'[5]คำนวณหน่วย-2562'!N135</f>
        <v>5667.89</v>
      </c>
      <c r="N75" s="37">
        <f>'[5]คำนวณหน่วย-2562'!O135</f>
        <v>21821.376500000002</v>
      </c>
      <c r="O75" s="52">
        <f>'[5]คำนวณหน่วย-2562'!P135</f>
        <v>6428.4</v>
      </c>
      <c r="P75" s="37">
        <f>'[5]คำนวณหน่วย-2562'!Q135</f>
        <v>24299.351999999999</v>
      </c>
      <c r="Q75" s="52">
        <f>'[5]คำนวณหน่วย-2562'!R135</f>
        <v>16006.52</v>
      </c>
      <c r="R75" s="37">
        <f>'[5]คำนวณหน่วย-2562'!S135</f>
        <v>60024.450000000004</v>
      </c>
      <c r="S75" s="52">
        <f>'[5]คำนวณหน่วย-2562'!T135</f>
        <v>13866.5</v>
      </c>
      <c r="T75" s="37">
        <f>'[5]คำนวณหน่วย-2562'!U135</f>
        <v>52692.7</v>
      </c>
      <c r="U75" s="52">
        <f>'[5]คำนวณหน่วย-2562'!V135</f>
        <v>16947.740000000002</v>
      </c>
      <c r="V75" s="37">
        <f>'[5]คำนวณหน่วย-2562'!W135</f>
        <v>64909.844200000007</v>
      </c>
      <c r="W75" s="52">
        <f>'[5]คำนวณหน่วย-2562'!X135</f>
        <v>11869.22</v>
      </c>
      <c r="X75" s="37">
        <f>'[5]คำนวณหน่วย-2562'!Y135</f>
        <v>45815.189199999993</v>
      </c>
      <c r="Y75" s="52">
        <f>'[5]คำนวณหน่วย-2562'!Z135</f>
        <v>7437.19</v>
      </c>
      <c r="Z75" s="37">
        <f>'[5]คำนวณหน่วย-2562'!AA135</f>
        <v>27889.462499999998</v>
      </c>
      <c r="AA75" s="52">
        <f>'[5]คำนวณหน่วย-2562'!AB135</f>
        <v>6652.22</v>
      </c>
      <c r="AB75" s="37">
        <f>'[5]คำนวณหน่วย-2562'!AC135</f>
        <v>24214.080800000003</v>
      </c>
      <c r="AC75" s="46"/>
      <c r="AD75" s="47"/>
      <c r="AF75" s="47"/>
    </row>
    <row r="76" spans="1:32" x14ac:dyDescent="0.55000000000000004">
      <c r="A76" s="56" t="s">
        <v>22</v>
      </c>
      <c r="B76" s="57"/>
      <c r="C76" s="58"/>
      <c r="D76" s="59"/>
      <c r="E76" s="60">
        <f t="shared" ref="E76:AB76" si="5">SUM(E74:E75)</f>
        <v>13557.74</v>
      </c>
      <c r="F76" s="37">
        <f t="shared" si="5"/>
        <v>50028.060599999997</v>
      </c>
      <c r="G76" s="60">
        <f>SUM(G74:G75)</f>
        <v>13973.05</v>
      </c>
      <c r="H76" s="37">
        <f t="shared" si="5"/>
        <v>52398.9375</v>
      </c>
      <c r="I76" s="60">
        <f t="shared" si="5"/>
        <v>14720.7</v>
      </c>
      <c r="J76" s="37">
        <f t="shared" si="5"/>
        <v>55644.245999999999</v>
      </c>
      <c r="K76" s="60">
        <f t="shared" si="5"/>
        <v>12351.939999999999</v>
      </c>
      <c r="L76" s="37">
        <f t="shared" si="5"/>
        <v>47678.488400000002</v>
      </c>
      <c r="M76" s="74">
        <f t="shared" si="5"/>
        <v>12867.89</v>
      </c>
      <c r="N76" s="37">
        <f t="shared" si="5"/>
        <v>49541.376499999998</v>
      </c>
      <c r="O76" s="74">
        <f t="shared" si="5"/>
        <v>16328.4</v>
      </c>
      <c r="P76" s="37">
        <f t="shared" si="5"/>
        <v>61721.351999999999</v>
      </c>
      <c r="Q76" s="74">
        <f t="shared" si="5"/>
        <v>24206.52</v>
      </c>
      <c r="R76" s="37">
        <f t="shared" si="5"/>
        <v>90774.450000000012</v>
      </c>
      <c r="S76" s="74">
        <f t="shared" si="5"/>
        <v>22866.5</v>
      </c>
      <c r="T76" s="37">
        <f t="shared" si="5"/>
        <v>86892.7</v>
      </c>
      <c r="U76" s="74">
        <f t="shared" si="5"/>
        <v>25047.74</v>
      </c>
      <c r="V76" s="37">
        <f t="shared" si="5"/>
        <v>95932.844200000007</v>
      </c>
      <c r="W76" s="74">
        <f t="shared" si="5"/>
        <v>21269.22</v>
      </c>
      <c r="X76" s="37">
        <f t="shared" si="5"/>
        <v>82099.189199999993</v>
      </c>
      <c r="Y76" s="74">
        <f t="shared" si="5"/>
        <v>14337.189999999999</v>
      </c>
      <c r="Z76" s="37">
        <f t="shared" si="5"/>
        <v>53764.462499999994</v>
      </c>
      <c r="AA76" s="74">
        <f t="shared" si="5"/>
        <v>11552.220000000001</v>
      </c>
      <c r="AB76" s="37">
        <f t="shared" si="5"/>
        <v>42050.080800000003</v>
      </c>
      <c r="AC76" s="46"/>
      <c r="AD76" s="47"/>
      <c r="AF76" s="47"/>
    </row>
    <row r="77" spans="1:32" x14ac:dyDescent="0.55000000000000004">
      <c r="A77" s="30" t="str">
        <f>[6]ตารางจด!A71</f>
        <v>วิทยาลัยบริหารศาสตร์</v>
      </c>
      <c r="B77" s="61"/>
      <c r="C77" s="62"/>
      <c r="D77" s="63"/>
      <c r="E77" s="64"/>
      <c r="F77" s="65"/>
      <c r="G77" s="64"/>
      <c r="H77" s="65"/>
      <c r="I77" s="64"/>
      <c r="J77" s="65"/>
      <c r="K77" s="64"/>
      <c r="L77" s="66"/>
      <c r="M77" s="64"/>
      <c r="N77" s="66"/>
      <c r="O77" s="64"/>
      <c r="P77" s="66"/>
      <c r="Q77" s="64"/>
      <c r="R77" s="66"/>
      <c r="S77" s="64"/>
      <c r="T77" s="66"/>
      <c r="U77" s="64"/>
      <c r="V77" s="66"/>
      <c r="W77" s="64"/>
      <c r="X77" s="66"/>
      <c r="Y77" s="64"/>
      <c r="Z77" s="66"/>
      <c r="AA77" s="64"/>
      <c r="AB77" s="67"/>
      <c r="AC77" s="36">
        <f>SUM(E78+G78+I78+K78+M78+O78+Q78+S78+U78+W78+Y78+AA78)</f>
        <v>153858.12</v>
      </c>
      <c r="AD77" s="37">
        <f>SUM(F78+H78+J78+L78+N78+P78+R78+T78+V78+X78+Z78+AB78)</f>
        <v>582958.40100000007</v>
      </c>
      <c r="AF77" s="47"/>
    </row>
    <row r="78" spans="1:32" x14ac:dyDescent="0.55000000000000004">
      <c r="A78" s="48">
        <f>[6]ตารางจด!A72</f>
        <v>59</v>
      </c>
      <c r="B78" s="49" t="str">
        <f>[6]ตารางจด!B72</f>
        <v>อาคารเทพ  พงษ์พานิช</v>
      </c>
      <c r="C78" s="48">
        <f>[6]ตารางจด!C72</f>
        <v>0</v>
      </c>
      <c r="D78" s="50">
        <f>[6]ตารางจด!E72</f>
        <v>9237675</v>
      </c>
      <c r="E78" s="51">
        <f>'[5]คำนวณหน่วย-2562'!F179</f>
        <v>8417.14</v>
      </c>
      <c r="F78" s="37">
        <f>'[5]คำนวณหน่วย-2562'!G179</f>
        <v>31059.246599999999</v>
      </c>
      <c r="G78" s="52">
        <f>'[5]คำนวณหน่วย-2562'!H179</f>
        <v>9699.6299999999992</v>
      </c>
      <c r="H78" s="37">
        <f>'[5]คำนวณหน่วย-2562'!I179</f>
        <v>36373.612499999996</v>
      </c>
      <c r="I78" s="52">
        <f>'[5]คำนวณหน่วย-2562'!J179</f>
        <v>12013.12</v>
      </c>
      <c r="J78" s="37">
        <f>'[5]คำนวณหน่วย-2562'!K179</f>
        <v>45409.5936</v>
      </c>
      <c r="K78" s="52">
        <f>'[5]คำนวณหน่วย-2562'!L179</f>
        <v>9399.5400000000009</v>
      </c>
      <c r="L78" s="37">
        <f>'[5]คำนวณหน่วย-2562'!M179</f>
        <v>36282.224399999999</v>
      </c>
      <c r="M78" s="52">
        <f>'[5]คำนวณหน่วย-2562'!N179</f>
        <v>13902.24</v>
      </c>
      <c r="N78" s="37">
        <f>'[5]คำนวณหน่วย-2562'!O179</f>
        <v>53523.624000000003</v>
      </c>
      <c r="O78" s="52">
        <f>'[5]คำนวณหน่วย-2562'!P179</f>
        <v>14017.49</v>
      </c>
      <c r="P78" s="37">
        <f>'[5]คำนวณหน่วย-2562'!Q179</f>
        <v>52986.112199999996</v>
      </c>
      <c r="Q78" s="52">
        <f>'[5]คำนวณหน่วย-2562'!R179</f>
        <v>18295.400000000001</v>
      </c>
      <c r="R78" s="37">
        <f>'[5]คำนวณหน่วย-2562'!S179</f>
        <v>68607.75</v>
      </c>
      <c r="S78" s="52">
        <f>'[5]คำนวณหน่วย-2562'!T179</f>
        <v>17381.07</v>
      </c>
      <c r="T78" s="37">
        <f>'[5]คำนวณหน่วย-2562'!U179</f>
        <v>66048.065999999992</v>
      </c>
      <c r="U78" s="52">
        <f>'[5]คำนวณหน่วย-2562'!V179</f>
        <v>17476.73</v>
      </c>
      <c r="V78" s="37">
        <f>'[5]คำนวณหน่วย-2562'!W179</f>
        <v>66935.875899999999</v>
      </c>
      <c r="W78" s="52">
        <f>'[5]คำนวณหน่วย-2562'!X179</f>
        <v>16506.8</v>
      </c>
      <c r="X78" s="37">
        <f>'[5]คำนวณหน่วย-2562'!Y179</f>
        <v>63716.247999999992</v>
      </c>
      <c r="Y78" s="52">
        <f>'[5]คำนวณหน่วย-2562'!Z179</f>
        <v>9543.94</v>
      </c>
      <c r="Z78" s="37">
        <f>'[5]คำนวณหน่วย-2562'!AA179</f>
        <v>35789.775000000001</v>
      </c>
      <c r="AA78" s="52">
        <f>'[5]คำนวณหน่วย-2562'!AB179</f>
        <v>7205.02</v>
      </c>
      <c r="AB78" s="37">
        <f>'[5]คำนวณหน่วย-2562'!AC179</f>
        <v>26226.272800000002</v>
      </c>
      <c r="AC78" s="46"/>
      <c r="AD78" s="47"/>
      <c r="AF78" s="47"/>
    </row>
    <row r="79" spans="1:32" x14ac:dyDescent="0.55000000000000004">
      <c r="A79" s="30" t="str">
        <f>[6]ตารางจด!A73</f>
        <v>ศูนย์กล้วยไม้</v>
      </c>
      <c r="B79" s="61"/>
      <c r="C79" s="62"/>
      <c r="D79" s="63"/>
      <c r="E79" s="64"/>
      <c r="F79" s="65"/>
      <c r="G79" s="64"/>
      <c r="H79" s="65"/>
      <c r="I79" s="64"/>
      <c r="J79" s="65"/>
      <c r="K79" s="64"/>
      <c r="L79" s="66"/>
      <c r="M79" s="64"/>
      <c r="N79" s="66"/>
      <c r="O79" s="64"/>
      <c r="P79" s="66"/>
      <c r="Q79" s="64"/>
      <c r="R79" s="66"/>
      <c r="S79" s="64"/>
      <c r="T79" s="66"/>
      <c r="U79" s="64"/>
      <c r="V79" s="66"/>
      <c r="W79" s="64"/>
      <c r="X79" s="66"/>
      <c r="Y79" s="64"/>
      <c r="Z79" s="66"/>
      <c r="AA79" s="64"/>
      <c r="AB79" s="67"/>
      <c r="AC79" s="36">
        <f>SUM(E80+G80+I80+K80+M80+O80+Q80+S80+U80+W80+Y80+AA80)</f>
        <v>206049.28999999998</v>
      </c>
      <c r="AD79" s="37">
        <f>SUM(F80+H80+J80+L80+N80+P80+R80+T80+V80+X80+Z80+AB80)</f>
        <v>780152.69380000001</v>
      </c>
      <c r="AF79" s="47"/>
    </row>
    <row r="80" spans="1:32" x14ac:dyDescent="0.55000000000000004">
      <c r="A80" s="48">
        <f>[6]ตารางจด!A74</f>
        <v>60</v>
      </c>
      <c r="B80" s="49" t="str">
        <f>[6]ตารางจด!B74</f>
        <v>อาคารเฉลิมพระเกียรติสมเด็จพระศรีนครินทราบรมราชนี</v>
      </c>
      <c r="C80" s="48">
        <f>[6]ตารางจด!C74</f>
        <v>0</v>
      </c>
      <c r="D80" s="50">
        <f>[6]ตารางจด!E74</f>
        <v>8642034</v>
      </c>
      <c r="E80" s="51">
        <f>'[5]คำนวณหน่วย-2562'!F51</f>
        <v>14850.05</v>
      </c>
      <c r="F80" s="37">
        <f>'[5]คำนวณหน่วย-2562'!G51</f>
        <v>54796.684499999996</v>
      </c>
      <c r="G80" s="52">
        <f>'[5]คำนวณหน่วย-2562'!H51</f>
        <v>16600.490000000002</v>
      </c>
      <c r="H80" s="37">
        <f>'[5]คำนวณหน่วย-2562'!I51</f>
        <v>62251.837500000009</v>
      </c>
      <c r="I80" s="52">
        <f>'[5]คำนวณหน่วย-2562'!J51</f>
        <v>18539.77</v>
      </c>
      <c r="J80" s="37">
        <f>'[5]คำนวณหน่วย-2562'!K51</f>
        <v>70080.330600000001</v>
      </c>
      <c r="K80" s="52">
        <f>'[5]คำนวณหน่วย-2562'!L51</f>
        <v>18527.78</v>
      </c>
      <c r="L80" s="37">
        <f>'[5]คำนวณหน่วย-2562'!M51</f>
        <v>71517.23079999999</v>
      </c>
      <c r="M80" s="52">
        <f>'[5]คำนวณหน่วย-2562'!N51</f>
        <v>22318.7</v>
      </c>
      <c r="N80" s="37">
        <f>'[5]คำนวณหน่วย-2562'!O51</f>
        <v>85926.99500000001</v>
      </c>
      <c r="O80" s="52">
        <f>'[5]คำนวณหน่วย-2562'!P51</f>
        <v>17739.009999999998</v>
      </c>
      <c r="P80" s="37">
        <f>'[5]คำนวณหน่วย-2562'!Q51</f>
        <v>67053.457799999989</v>
      </c>
      <c r="Q80" s="52">
        <f>'[5]คำนวณหน่วย-2562'!R51</f>
        <v>18721.57</v>
      </c>
      <c r="R80" s="37">
        <f>'[5]คำนวณหน่วย-2562'!S51</f>
        <v>70205.887499999997</v>
      </c>
      <c r="S80" s="52">
        <f>'[5]คำนวณหน่วย-2562'!T51</f>
        <v>17695.27</v>
      </c>
      <c r="T80" s="37">
        <f>'[5]คำนวณหน่วย-2562'!U51</f>
        <v>67242.025999999998</v>
      </c>
      <c r="U80" s="52">
        <f>'[5]คำนวณหน่วย-2562'!V51</f>
        <v>18359.419999999998</v>
      </c>
      <c r="V80" s="37">
        <f>'[5]คำนวณหน่วย-2562'!W51</f>
        <v>70316.578599999993</v>
      </c>
      <c r="W80" s="52">
        <f>'[5]คำนวณหน่วย-2562'!X51</f>
        <v>17464.61</v>
      </c>
      <c r="X80" s="37">
        <f>'[5]คำนวณหน่วย-2562'!Y51</f>
        <v>67413.3946</v>
      </c>
      <c r="Y80" s="52">
        <f>'[5]คำนวณหน่วย-2562'!Z51</f>
        <v>13650.31</v>
      </c>
      <c r="Z80" s="37">
        <f>'[5]คำนวณหน่วย-2562'!AA51</f>
        <v>51188.662499999999</v>
      </c>
      <c r="AA80" s="52">
        <f>'[5]คำนวณหน่วย-2562'!AB51</f>
        <v>11582.31</v>
      </c>
      <c r="AB80" s="37">
        <f>'[5]คำนวณหน่วย-2562'!AC51</f>
        <v>42159.608399999997</v>
      </c>
      <c r="AC80" s="46"/>
      <c r="AD80" s="47"/>
      <c r="AF80" s="47"/>
    </row>
    <row r="81" spans="1:32" x14ac:dyDescent="0.55000000000000004">
      <c r="A81" s="30" t="str">
        <f>[6]ตารางจด!A75</f>
        <v>คณะวิทยาศาสตร์</v>
      </c>
      <c r="B81" s="61"/>
      <c r="C81" s="62"/>
      <c r="D81" s="63"/>
      <c r="E81" s="64"/>
      <c r="F81" s="65"/>
      <c r="G81" s="64"/>
      <c r="H81" s="65"/>
      <c r="I81" s="64"/>
      <c r="J81" s="65"/>
      <c r="K81" s="64"/>
      <c r="L81" s="66"/>
      <c r="M81" s="64"/>
      <c r="N81" s="66"/>
      <c r="O81" s="64"/>
      <c r="P81" s="66"/>
      <c r="Q81" s="64"/>
      <c r="R81" s="66"/>
      <c r="S81" s="64"/>
      <c r="T81" s="66"/>
      <c r="U81" s="64"/>
      <c r="V81" s="66"/>
      <c r="W81" s="64"/>
      <c r="X81" s="66"/>
      <c r="Y81" s="64"/>
      <c r="Z81" s="66"/>
      <c r="AA81" s="64"/>
      <c r="AB81" s="67"/>
      <c r="AC81" s="36">
        <f>SUM(E88+G88+I88+K88+M88+O88+Q88+S88+U88+W88+Y88+AA88)</f>
        <v>1237802.21</v>
      </c>
      <c r="AD81" s="37">
        <f>SUM(F88+H88+J88+L88+N88+P88+R88+T88+V88+X88+Z88+AB88)</f>
        <v>4721900.4296196802</v>
      </c>
      <c r="AF81" s="47"/>
    </row>
    <row r="82" spans="1:32" x14ac:dyDescent="0.55000000000000004">
      <c r="A82" s="48">
        <f>[6]ตารางจด!A76</f>
        <v>61</v>
      </c>
      <c r="B82" s="49" t="str">
        <f>[6]ตารางจด!B76</f>
        <v>อาคารแม่โจ้  60  ปี  มิเตอร์ตัวที่ 1</v>
      </c>
      <c r="C82" s="48">
        <f>[6]ตารางจด!C76</f>
        <v>0</v>
      </c>
      <c r="D82" s="50">
        <f>[6]ตารางจด!E76</f>
        <v>4886040</v>
      </c>
      <c r="E82" s="53">
        <f>'[5]คำนวณหน่วย-2562'!F145-'[7]คำนวณ (รวมแต่ละอาคาร)'!$I$189</f>
        <v>24432.620000000003</v>
      </c>
      <c r="F82" s="54">
        <f>E82*F3</f>
        <v>90225.129744097008</v>
      </c>
      <c r="G82" s="55">
        <f>'[5]คำนวณหน่วย-2562'!H145-'[7]คำนวณ (รวมแต่ละอาคาร)'!$L$189</f>
        <v>21700.09</v>
      </c>
      <c r="H82" s="54">
        <f>G82*H3</f>
        <v>81401.529291629107</v>
      </c>
      <c r="I82" s="55">
        <f>'[5]คำนวณหน่วย-2562'!J145-'[7]คำนวณ (รวมแต่ละอาคาร)'!$O$189</f>
        <v>29009.629999999997</v>
      </c>
      <c r="J82" s="54">
        <f>I82*J3</f>
        <v>109721.85785884308</v>
      </c>
      <c r="K82" s="55">
        <f>'[5]คำนวณหน่วย-2562'!L145-'[7]คำนวณ (รวมแต่ละอาคาร)'!$R$189</f>
        <v>29752.769999999997</v>
      </c>
      <c r="L82" s="54">
        <f>K82*L3</f>
        <v>115064.59255224869</v>
      </c>
      <c r="M82" s="55">
        <f>'[5]คำนวณหน่วย-2562'!N145-'[7]คำนวณ (รวมแต่ละอาคาร)'!$U$189</f>
        <v>35989.1</v>
      </c>
      <c r="N82" s="54">
        <f>M82*N3</f>
        <v>138480.99133417499</v>
      </c>
      <c r="O82" s="55">
        <f>'[5]คำนวณหน่วย-2562'!P145-'[7]คำนวณ (รวมแต่ละอาคาร)'!$X$189</f>
        <v>25798.5</v>
      </c>
      <c r="P82" s="54">
        <f>O82*P3</f>
        <v>97512.686062155</v>
      </c>
      <c r="Q82" s="55">
        <f>'[5]คำนวณหน่วย-2562'!R145-'[7]คำนวณ (รวมแต่ละอาคาร)'!$AA$189</f>
        <v>38266.879999999997</v>
      </c>
      <c r="R82" s="54">
        <f>Q82*R3</f>
        <v>143572.21747814398</v>
      </c>
      <c r="S82" s="55">
        <f>'[5]คำนวณหน่วย-2562'!T145-'[7]คำนวณ (รวมแต่ละอาคาร)'!$AD$189</f>
        <v>34220.620000000003</v>
      </c>
      <c r="T82" s="54">
        <f>S82*T3</f>
        <v>130168.0117694684</v>
      </c>
      <c r="U82" s="55">
        <f>'[5]คำนวณหน่วย-2562'!V145-'[7]คำนวณ (รวมแต่ละอาคาร)'!$AG$189</f>
        <v>28423.86</v>
      </c>
      <c r="V82" s="54">
        <f>U82*V3</f>
        <v>108793.33547093881</v>
      </c>
      <c r="W82" s="55">
        <f>'[5]คำนวณหน่วย-2562'!X145-'[7]คำนวณ (รวมแต่ละอาคาร)'!$AJ$189</f>
        <v>19793.71</v>
      </c>
      <c r="X82" s="54">
        <f>W82*X3</f>
        <v>75664.747971035889</v>
      </c>
      <c r="Y82" s="52" t="str">
        <f>'[5]คำนวณหน่วย-2562'!Z145</f>
        <v>ชำรุด</v>
      </c>
      <c r="Z82" s="37" t="str">
        <f>Y82</f>
        <v>ชำรุด</v>
      </c>
      <c r="AA82" s="52">
        <f>'[5]คำนวณหน่วย-2562'!AB145</f>
        <v>10244.879999999999</v>
      </c>
      <c r="AB82" s="37">
        <f>AA82*AB3</f>
        <v>37415.8239442704</v>
      </c>
      <c r="AC82" s="46"/>
      <c r="AD82" s="47"/>
      <c r="AF82" s="47"/>
    </row>
    <row r="83" spans="1:32" x14ac:dyDescent="0.55000000000000004">
      <c r="A83" s="48">
        <f>[6]ตารางจด!A77</f>
        <v>62</v>
      </c>
      <c r="B83" s="49" t="str">
        <f>[6]ตารางจด!B77</f>
        <v>อาคารแม่โจ้  60  ปี  มิเตอร์ตัวที่ 2</v>
      </c>
      <c r="C83" s="48">
        <f>[6]ตารางจด!C77</f>
        <v>0</v>
      </c>
      <c r="D83" s="50">
        <f>[6]ตารางจด!E77</f>
        <v>4886038</v>
      </c>
      <c r="E83" s="51">
        <f>'[5]คำนวณหน่วย-2562'!F146</f>
        <v>28838.69</v>
      </c>
      <c r="F83" s="37">
        <f>'[5]คำนวณหน่วย-2562'!G146</f>
        <v>106414.76609999999</v>
      </c>
      <c r="G83" s="52">
        <f>'[5]คำนวณหน่วย-2562'!H146</f>
        <v>27715.84</v>
      </c>
      <c r="H83" s="37">
        <f>'[5]คำนวณหน่วย-2562'!I146</f>
        <v>103934.39999999999</v>
      </c>
      <c r="I83" s="52">
        <f>'[5]คำนวณหน่วย-2562'!J146</f>
        <v>37215.79</v>
      </c>
      <c r="J83" s="37">
        <f>'[5]คำนวณหน่วย-2562'!K146</f>
        <v>140675.6862</v>
      </c>
      <c r="K83" s="52">
        <f>'[5]คำนวณหน่วย-2562'!L146</f>
        <v>23479.040000000001</v>
      </c>
      <c r="L83" s="37">
        <f>'[5]คำนวณหน่วย-2562'!M146</f>
        <v>90629.094400000002</v>
      </c>
      <c r="M83" s="52">
        <f>'[5]คำนวณหน่วย-2562'!N146</f>
        <v>39770.910000000003</v>
      </c>
      <c r="N83" s="37">
        <f>'[5]คำนวณหน่วย-2562'!O146</f>
        <v>153118.00350000002</v>
      </c>
      <c r="O83" s="52">
        <f>'[5]คำนวณหน่วย-2562'!P146</f>
        <v>41107.120000000003</v>
      </c>
      <c r="P83" s="37">
        <f>'[5]คำนวณหน่วย-2562'!Q146</f>
        <v>155384.9136</v>
      </c>
      <c r="Q83" s="52">
        <f>'[5]คำนวณหน่วย-2562'!R146</f>
        <v>46535.01</v>
      </c>
      <c r="R83" s="37">
        <f>'[5]คำนวณหน่วย-2562'!S146</f>
        <v>174506.28750000001</v>
      </c>
      <c r="S83" s="52">
        <f>'[5]คำนวณหน่วย-2562'!T146</f>
        <v>42663.4</v>
      </c>
      <c r="T83" s="37">
        <f>'[5]คำนวณหน่วย-2562'!U146</f>
        <v>162120.91999999998</v>
      </c>
      <c r="U83" s="52">
        <f>'[5]คำนวณหน่วย-2562'!V146</f>
        <v>43274.96</v>
      </c>
      <c r="V83" s="37">
        <f>'[5]คำนวณหน่วย-2562'!W146</f>
        <v>165743.0968</v>
      </c>
      <c r="W83" s="52">
        <f>'[5]คำนวณหน่วย-2562'!X146-'[7]คำนวณ (รวมแต่ละอาคาร)'!$AJ$189</f>
        <v>39123.339999999997</v>
      </c>
      <c r="X83" s="37">
        <f>'[5]คำนวณหน่วย-2562'!Y146</f>
        <v>186844.61239999998</v>
      </c>
      <c r="Y83" s="55">
        <f>'[5]คำนวณหน่วย-2562'!Z146-'[7]คำนวณ (รวมแต่ละอาคาร)'!$AM$189</f>
        <v>49125.7</v>
      </c>
      <c r="Z83" s="54">
        <f>Y83*Z3</f>
        <v>184444.50049060097</v>
      </c>
      <c r="AA83" s="55">
        <f>'[5]คำนวณหน่วย-2562'!AB146-'[7]คำนวณ (รวมแต่ละอาคาร)'!$AP$189</f>
        <v>24830.410000000003</v>
      </c>
      <c r="AB83" s="54">
        <f>AA83*AB3</f>
        <v>90684.346622317811</v>
      </c>
      <c r="AC83" s="46"/>
      <c r="AD83" s="47"/>
      <c r="AF83" s="47"/>
    </row>
    <row r="84" spans="1:32" x14ac:dyDescent="0.55000000000000004">
      <c r="A84" s="48">
        <f>[6]ตารางจด!A78</f>
        <v>63</v>
      </c>
      <c r="B84" s="49" t="str">
        <f>[6]ตารางจด!B78</f>
        <v>อาคารเสาวรัจนิตยวรรธนะ</v>
      </c>
      <c r="C84" s="48">
        <f>[6]ตารางจด!C78</f>
        <v>0</v>
      </c>
      <c r="D84" s="50">
        <f>[6]ตารางจด!E78</f>
        <v>8125072</v>
      </c>
      <c r="E84" s="51">
        <f>'[5]คำนวณหน่วย-2562'!F147</f>
        <v>5674.27</v>
      </c>
      <c r="F84" s="37">
        <f>'[5]คำนวณหน่วย-2562'!G147</f>
        <v>20938.0563</v>
      </c>
      <c r="G84" s="52">
        <f>'[5]คำนวณหน่วย-2562'!H147</f>
        <v>5459.36</v>
      </c>
      <c r="H84" s="37">
        <f>'[5]คำนวณหน่วย-2562'!I147</f>
        <v>20472.599999999999</v>
      </c>
      <c r="I84" s="52">
        <f>'[5]คำนวณหน่วย-2562'!J147</f>
        <v>5861.68</v>
      </c>
      <c r="J84" s="37">
        <f>'[5]คำนวณหน่วย-2562'!K147</f>
        <v>22157.150399999999</v>
      </c>
      <c r="K84" s="52">
        <f>'[5]คำนวณหน่วย-2562'!L147</f>
        <v>5581.86</v>
      </c>
      <c r="L84" s="37">
        <f>'[5]คำนวณหน่วย-2562'!M147</f>
        <v>21545.979599999999</v>
      </c>
      <c r="M84" s="52">
        <f>'[5]คำนวณหน่วย-2562'!N147</f>
        <v>7837.8</v>
      </c>
      <c r="N84" s="37">
        <f>'[5]คำนวณหน่วย-2562'!O147</f>
        <v>30175.530000000002</v>
      </c>
      <c r="O84" s="52">
        <f>'[5]คำนวณหน่วย-2562'!P147</f>
        <v>5783.4</v>
      </c>
      <c r="P84" s="37">
        <f>'[5]คำนวณหน่วย-2562'!Q147</f>
        <v>21861.251999999997</v>
      </c>
      <c r="Q84" s="52">
        <f>'[5]คำนวณหน่วย-2562'!R147</f>
        <v>8324.25</v>
      </c>
      <c r="R84" s="37">
        <f>'[5]คำนวณหน่วย-2562'!S147</f>
        <v>31215.9375</v>
      </c>
      <c r="S84" s="52">
        <f>'[5]คำนวณหน่วย-2562'!T147</f>
        <v>8146.58</v>
      </c>
      <c r="T84" s="37">
        <f>'[5]คำนวณหน่วย-2562'!U147</f>
        <v>30957.003999999997</v>
      </c>
      <c r="U84" s="52">
        <f>'[5]คำนวณหน่วย-2562'!V147</f>
        <v>8748.44</v>
      </c>
      <c r="V84" s="37">
        <f>'[5]คำนวณหน่วย-2562'!W147</f>
        <v>33506.525200000004</v>
      </c>
      <c r="W84" s="52">
        <f>'[5]คำนวณหน่วย-2562'!X147</f>
        <v>6975.71</v>
      </c>
      <c r="X84" s="37">
        <f>'[5]คำนวณหน่วย-2562'!Y147</f>
        <v>26926.240600000001</v>
      </c>
      <c r="Y84" s="52">
        <f>'[5]คำนวณหน่วย-2562'!Z147</f>
        <v>5708.21</v>
      </c>
      <c r="Z84" s="37">
        <f>'[5]คำนวณหน่วย-2562'!AA147</f>
        <v>21405.787499999999</v>
      </c>
      <c r="AA84" s="52">
        <f>'[5]คำนวณหน่วย-2562'!AB147</f>
        <v>4807.51</v>
      </c>
      <c r="AB84" s="37">
        <f>'[5]คำนวณหน่วย-2562'!AC147</f>
        <v>17499.3364</v>
      </c>
      <c r="AC84" s="46"/>
      <c r="AD84" s="47"/>
      <c r="AF84" s="47"/>
    </row>
    <row r="85" spans="1:32" s="78" customFormat="1" x14ac:dyDescent="0.55000000000000004">
      <c r="A85" s="48">
        <f>[6]ตารางจด!A79</f>
        <v>64</v>
      </c>
      <c r="B85" s="49" t="str">
        <f>[6]ตารางจด!B79</f>
        <v>อาคารจุฬาภรณ์    มิเตอร์ตัวที่ 1</v>
      </c>
      <c r="C85" s="48">
        <f>[6]ตารางจด!C79</f>
        <v>0</v>
      </c>
      <c r="D85" s="50">
        <f>[6]ตารางจด!E79</f>
        <v>9123200</v>
      </c>
      <c r="E85" s="53">
        <f>'[5]คำนวณหน่วย-2562'!F148-'[7]คำนวณ (รวมแต่ละอาคาร)'!$I$200</f>
        <v>11583.27</v>
      </c>
      <c r="F85" s="54">
        <f>E85*F3</f>
        <v>42774.865675924499</v>
      </c>
      <c r="G85" s="55">
        <f>'[5]คำนวณหน่วย-2562'!H148-'[7]คำนวณ (รวมแต่ละอาคาร)'!$L$200</f>
        <v>12781.42</v>
      </c>
      <c r="H85" s="54">
        <f>G85*H3</f>
        <v>47945.752046125803</v>
      </c>
      <c r="I85" s="55">
        <f>'[5]คำนวณหน่วย-2562'!J148-'[7]คำนวณ (รวมแต่ละอาคาร)'!$O$200</f>
        <v>15904.990000000002</v>
      </c>
      <c r="J85" s="54">
        <f>I85*J3</f>
        <v>60156.749742286302</v>
      </c>
      <c r="K85" s="55">
        <f>'[5]คำนวณหน่วย-2562'!L148-'[7]คำนวณ (รวมแต่ละอาคาร)'!$R$200</f>
        <v>13806.7</v>
      </c>
      <c r="L85" s="54">
        <f>K85*L3</f>
        <v>53395.442171977003</v>
      </c>
      <c r="M85" s="55">
        <f>'[5]คำนวณหน่วย-2562'!N148-'[7]คำนวณ (รวมแต่ละอาคาร)'!$U$200</f>
        <v>17636.03</v>
      </c>
      <c r="N85" s="54">
        <f>M85*N3</f>
        <v>67860.961168777489</v>
      </c>
      <c r="O85" s="55">
        <f>'[5]คำนวณหน่วย-2562'!P148-'[7]คำนวณ (รวมแต่ละอาคาร)'!$X$200</f>
        <v>14184.62</v>
      </c>
      <c r="P85" s="54">
        <f>O85*P3</f>
        <v>53614.760430682603</v>
      </c>
      <c r="Q85" s="55">
        <f>'[5]คำนวณหน่วย-2562'!R148-'[7]คำนวณ (รวมแต่ละอาคาร)'!$AA$200</f>
        <v>19799.71</v>
      </c>
      <c r="R85" s="54">
        <f>Q85*R3</f>
        <v>74285.864698773003</v>
      </c>
      <c r="S85" s="55">
        <f>'[5]คำนวณหน่วย-2562'!T148-'[7]คำนวณ (รวมแต่ละอาคาร)'!$AD$200</f>
        <v>18783.349999999999</v>
      </c>
      <c r="T85" s="54">
        <f>S85*T3</f>
        <v>71447.896732146997</v>
      </c>
      <c r="U85" s="55">
        <f>'[5]คำนวณหน่วย-2562'!V148-'[7]คำนวณ (รวมแต่ละอาคาร)'!$AG$200</f>
        <v>19786.650000000001</v>
      </c>
      <c r="V85" s="54">
        <f>U85*V3</f>
        <v>75734.106884007007</v>
      </c>
      <c r="W85" s="55">
        <f>'[5]คำนวณหน่วย-2562'!X148-'[7]คำนวณ (รวมแต่ละอาคาร)'!$AJ$200</f>
        <v>18467.400000000001</v>
      </c>
      <c r="X85" s="54">
        <f>W85*X3</f>
        <v>70594.707443945998</v>
      </c>
      <c r="Y85" s="55">
        <f>'[5]คำนวณหน่วย-2562'!Z148-'[7]คำนวณ (รวมแต่ละอาคาร)'!$AM$200</f>
        <v>13981.18</v>
      </c>
      <c r="Z85" s="54">
        <f>Y85*Z3</f>
        <v>52492.926540877401</v>
      </c>
      <c r="AA85" s="55">
        <f>'[5]คำนวณหน่วย-2562'!AB148-'[7]คำนวณ (รวมแต่ละอาคาร)'!$AP$200</f>
        <v>10233.64</v>
      </c>
      <c r="AB85" s="54">
        <f>AA85*AB3</f>
        <v>37374.773794231194</v>
      </c>
      <c r="AC85" s="75"/>
      <c r="AD85" s="76"/>
      <c r="AE85" s="77"/>
      <c r="AF85" s="76"/>
    </row>
    <row r="86" spans="1:32" x14ac:dyDescent="0.55000000000000004">
      <c r="A86" s="48">
        <f>[6]ตารางจด!A80</f>
        <v>65</v>
      </c>
      <c r="B86" s="49" t="str">
        <f>[6]ตารางจด!B80</f>
        <v>อาคารจุฬาภรณ์    มิเตอร์ตัวที่ 2</v>
      </c>
      <c r="C86" s="48">
        <f>[6]ตารางจด!C80</f>
        <v>0</v>
      </c>
      <c r="D86" s="50">
        <f>[6]ตารางจด!E80</f>
        <v>9115014</v>
      </c>
      <c r="E86" s="51">
        <f>'[5]คำนวณหน่วย-2562'!F149</f>
        <v>10439.65</v>
      </c>
      <c r="F86" s="37">
        <f>'[5]คำนวณหน่วย-2562'!G149</f>
        <v>38522.308499999999</v>
      </c>
      <c r="G86" s="52">
        <f>'[5]คำนวณหน่วย-2562'!H149</f>
        <v>10931.71</v>
      </c>
      <c r="H86" s="37">
        <f>'[5]คำนวณหน่วย-2562'!I149</f>
        <v>40993.912499999999</v>
      </c>
      <c r="I86" s="52">
        <f>'[5]คำนวณหน่วย-2562'!J149</f>
        <v>15466.25</v>
      </c>
      <c r="J86" s="37">
        <f>'[5]คำนวณหน่วย-2562'!K149</f>
        <v>58462.424999999996</v>
      </c>
      <c r="K86" s="52">
        <f>'[5]คำนวณหน่วย-2562'!L149</f>
        <v>15258.06</v>
      </c>
      <c r="L86" s="37">
        <f>'[5]คำนวณหน่วย-2562'!M149</f>
        <v>58896.111599999997</v>
      </c>
      <c r="M86" s="52">
        <f>'[5]คำนวณหน่วย-2562'!N149</f>
        <v>18481.78</v>
      </c>
      <c r="N86" s="37">
        <f>'[5]คำนวณหน่วย-2562'!O149</f>
        <v>71154.853000000003</v>
      </c>
      <c r="O86" s="52">
        <f>'[5]คำนวณหน่วย-2562'!P149</f>
        <v>17055.439999999999</v>
      </c>
      <c r="P86" s="37">
        <f>'[5]คำนวณหน่วย-2562'!Q149</f>
        <v>64469.56319999999</v>
      </c>
      <c r="Q86" s="52">
        <f>'[5]คำนวณหน่วย-2562'!R149</f>
        <v>19047.89</v>
      </c>
      <c r="R86" s="37">
        <f>'[5]คำนวณหน่วย-2562'!S149</f>
        <v>71429.587499999994</v>
      </c>
      <c r="S86" s="52">
        <f>'[5]คำนวณหน่วย-2562'!T149</f>
        <v>18005.46</v>
      </c>
      <c r="T86" s="37">
        <f>'[5]คำนวณหน่วย-2562'!U149</f>
        <v>68420.747999999992</v>
      </c>
      <c r="U86" s="52">
        <f>'[5]คำนวณหน่วย-2562'!V149</f>
        <v>20007.36</v>
      </c>
      <c r="V86" s="37">
        <f>'[5]คำนวณหน่วย-2562'!W149</f>
        <v>76628.188800000004</v>
      </c>
      <c r="W86" s="52">
        <f>'[5]คำนวณหน่วย-2562'!X149</f>
        <v>16343.45</v>
      </c>
      <c r="X86" s="37">
        <f>'[5]คำนวณหน่วย-2562'!Y149</f>
        <v>63085.717000000004</v>
      </c>
      <c r="Y86" s="52">
        <f>'[5]คำนวณหน่วย-2562'!Z149</f>
        <v>13846.82</v>
      </c>
      <c r="Z86" s="37">
        <f>'[5]คำนวณหน่วย-2562'!AA149</f>
        <v>51925.574999999997</v>
      </c>
      <c r="AA86" s="52">
        <f>'[5]คำนวณหน่วย-2562'!AB149</f>
        <v>10947.44</v>
      </c>
      <c r="AB86" s="37">
        <f>'[5]คำนวณหน่วย-2562'!AC149</f>
        <v>39848.681600000004</v>
      </c>
      <c r="AC86" s="46"/>
      <c r="AD86" s="47"/>
      <c r="AF86" s="47"/>
    </row>
    <row r="87" spans="1:32" x14ac:dyDescent="0.55000000000000004">
      <c r="A87" s="40">
        <f>[6]ตารางจด!A81</f>
        <v>66</v>
      </c>
      <c r="B87" s="41" t="str">
        <f>[6]ตารางจด!B81</f>
        <v>อาคารจุฬาภรณ์    มิเตอร์ตัวที่ 3 (ATS)</v>
      </c>
      <c r="C87" s="40">
        <f>[6]ตารางจด!C81</f>
        <v>0</v>
      </c>
      <c r="D87" s="42">
        <f>[6]ตารางจด!E81</f>
        <v>9115012</v>
      </c>
      <c r="E87" s="71">
        <f>'[5]คำนวณหน่วย-2562'!F150</f>
        <v>3000</v>
      </c>
      <c r="F87" s="72">
        <f>'[5]คำนวณหน่วย-2562'!G150</f>
        <v>11070</v>
      </c>
      <c r="G87" s="73">
        <f>'[5]คำนวณหน่วย-2562'!H150</f>
        <v>3300</v>
      </c>
      <c r="H87" s="72">
        <f>'[5]คำนวณหน่วย-2562'!I150</f>
        <v>12375</v>
      </c>
      <c r="I87" s="73">
        <f>'[5]คำนวณหน่วย-2562'!J150</f>
        <v>3800</v>
      </c>
      <c r="J87" s="72">
        <f>'[5]คำนวณหน่วย-2562'!K150</f>
        <v>14364</v>
      </c>
      <c r="K87" s="73">
        <f>'[5]คำนวณหน่วย-2562'!L150</f>
        <v>3200</v>
      </c>
      <c r="L87" s="72">
        <f>'[5]คำนวณหน่วย-2562'!M150</f>
        <v>12352</v>
      </c>
      <c r="M87" s="73">
        <f>'[5]คำนวณหน่วย-2562'!N150</f>
        <v>3000</v>
      </c>
      <c r="N87" s="72">
        <f>'[5]คำนวณหน่วย-2562'!O150</f>
        <v>11550</v>
      </c>
      <c r="O87" s="73">
        <f>'[5]คำนวณหน่วย-2562'!P150</f>
        <v>3800</v>
      </c>
      <c r="P87" s="72">
        <f>'[5]คำนวณหน่วย-2562'!Q150</f>
        <v>14364</v>
      </c>
      <c r="Q87" s="73">
        <f>'[5]คำนวณหน่วย-2562'!R150</f>
        <v>4400</v>
      </c>
      <c r="R87" s="72">
        <f>'[5]คำนวณหน่วย-2562'!S150</f>
        <v>16500</v>
      </c>
      <c r="S87" s="73">
        <f>'[5]คำนวณหน่วย-2562'!T150</f>
        <v>3600</v>
      </c>
      <c r="T87" s="72">
        <f>'[5]คำนวณหน่วย-2562'!U150</f>
        <v>13680</v>
      </c>
      <c r="U87" s="73">
        <f>'[5]คำนวณหน่วย-2562'!V150</f>
        <v>3600</v>
      </c>
      <c r="V87" s="72">
        <f>'[5]คำนวณหน่วย-2562'!W150</f>
        <v>13788</v>
      </c>
      <c r="W87" s="73">
        <f>'[5]คำนวณหน่วย-2562'!X150</f>
        <v>4400</v>
      </c>
      <c r="X87" s="72">
        <f>'[5]คำนวณหน่วย-2562'!Y150</f>
        <v>16984</v>
      </c>
      <c r="Y87" s="73">
        <f>'[5]คำนวณหน่วย-2562'!Z150</f>
        <v>4600</v>
      </c>
      <c r="Z87" s="72">
        <f>'[5]คำนวณหน่วย-2562'!AA150</f>
        <v>17250</v>
      </c>
      <c r="AA87" s="73">
        <f>'[5]คำนวณหน่วย-2562'!AB150</f>
        <v>4100</v>
      </c>
      <c r="AB87" s="72">
        <f>'[5]คำนวณหน่วย-2562'!AC150</f>
        <v>14924</v>
      </c>
      <c r="AC87" s="46"/>
      <c r="AD87" s="47"/>
      <c r="AF87" s="47"/>
    </row>
    <row r="88" spans="1:32" x14ac:dyDescent="0.55000000000000004">
      <c r="A88" s="56" t="s">
        <v>22</v>
      </c>
      <c r="B88" s="57"/>
      <c r="C88" s="58"/>
      <c r="D88" s="59"/>
      <c r="E88" s="60">
        <f t="shared" ref="E88:AB88" si="6">SUM(E82:E87)</f>
        <v>83968.5</v>
      </c>
      <c r="F88" s="37">
        <f t="shared" si="6"/>
        <v>309945.12632002152</v>
      </c>
      <c r="G88" s="60">
        <f t="shared" si="6"/>
        <v>81888.420000000013</v>
      </c>
      <c r="H88" s="37">
        <f t="shared" si="6"/>
        <v>307123.19383775489</v>
      </c>
      <c r="I88" s="60">
        <f t="shared" si="6"/>
        <v>107258.34000000001</v>
      </c>
      <c r="J88" s="37">
        <f t="shared" si="6"/>
        <v>405537.86920112936</v>
      </c>
      <c r="K88" s="60">
        <f t="shared" si="6"/>
        <v>91078.43</v>
      </c>
      <c r="L88" s="37">
        <f t="shared" si="6"/>
        <v>351883.22032422567</v>
      </c>
      <c r="M88" s="74">
        <f t="shared" si="6"/>
        <v>122715.62000000001</v>
      </c>
      <c r="N88" s="37">
        <f t="shared" si="6"/>
        <v>472340.3390029525</v>
      </c>
      <c r="O88" s="74">
        <f t="shared" si="6"/>
        <v>107729.07999999999</v>
      </c>
      <c r="P88" s="37">
        <f t="shared" si="6"/>
        <v>407207.17529283761</v>
      </c>
      <c r="Q88" s="74">
        <f t="shared" si="6"/>
        <v>136373.74</v>
      </c>
      <c r="R88" s="37">
        <f t="shared" si="6"/>
        <v>511509.894676917</v>
      </c>
      <c r="S88" s="74">
        <f t="shared" si="6"/>
        <v>125419.41</v>
      </c>
      <c r="T88" s="37">
        <f t="shared" si="6"/>
        <v>476794.58050161542</v>
      </c>
      <c r="U88" s="74">
        <f t="shared" si="6"/>
        <v>123841.27</v>
      </c>
      <c r="V88" s="37">
        <f t="shared" si="6"/>
        <v>474193.25315494579</v>
      </c>
      <c r="W88" s="74">
        <f t="shared" si="6"/>
        <v>105103.61</v>
      </c>
      <c r="X88" s="37">
        <f t="shared" si="6"/>
        <v>440100.02541498188</v>
      </c>
      <c r="Y88" s="74">
        <f t="shared" si="6"/>
        <v>87261.91</v>
      </c>
      <c r="Z88" s="37">
        <f t="shared" si="6"/>
        <v>327518.78953147837</v>
      </c>
      <c r="AA88" s="74">
        <f t="shared" si="6"/>
        <v>65163.880000000005</v>
      </c>
      <c r="AB88" s="37">
        <f t="shared" si="6"/>
        <v>237746.96236081939</v>
      </c>
      <c r="AC88" s="46"/>
      <c r="AD88" s="47"/>
      <c r="AF88" s="47"/>
    </row>
    <row r="89" spans="1:32" x14ac:dyDescent="0.55000000000000004">
      <c r="A89" s="30" t="str">
        <f>[6]ตารางจด!A82</f>
        <v>คณะเศรษฐศาสตร์</v>
      </c>
      <c r="B89" s="61"/>
      <c r="C89" s="62"/>
      <c r="D89" s="63"/>
      <c r="E89" s="64"/>
      <c r="F89" s="65"/>
      <c r="G89" s="64"/>
      <c r="H89" s="65"/>
      <c r="I89" s="64"/>
      <c r="J89" s="65"/>
      <c r="K89" s="64"/>
      <c r="L89" s="66"/>
      <c r="M89" s="64"/>
      <c r="N89" s="66"/>
      <c r="O89" s="64"/>
      <c r="P89" s="66"/>
      <c r="Q89" s="64"/>
      <c r="R89" s="66"/>
      <c r="S89" s="64"/>
      <c r="T89" s="66"/>
      <c r="U89" s="64"/>
      <c r="V89" s="66"/>
      <c r="W89" s="64"/>
      <c r="X89" s="66"/>
      <c r="Y89" s="64"/>
      <c r="Z89" s="66"/>
      <c r="AA89" s="64"/>
      <c r="AB89" s="67"/>
      <c r="AC89" s="36">
        <f>SUM(E90+G90+I90+K90+M90+O90+Q90+S90+U90+W90+Y90+AA90)</f>
        <v>103758.26</v>
      </c>
      <c r="AD89" s="37">
        <f>SUM(F90+H90+J90+L90+N90+P90+R90+T90+V90+X90+Z90+AB90)</f>
        <v>393153.41616559896</v>
      </c>
      <c r="AF89" s="47"/>
    </row>
    <row r="90" spans="1:32" x14ac:dyDescent="0.55000000000000004">
      <c r="A90" s="48">
        <f>[6]ตารางจด!A83</f>
        <v>67</v>
      </c>
      <c r="B90" s="49" t="str">
        <f>[6]ตารางจด!B83</f>
        <v>อาคารยรรยง  สิทธิชัย</v>
      </c>
      <c r="C90" s="48">
        <f>[6]ตารางจด!C83</f>
        <v>0</v>
      </c>
      <c r="D90" s="50">
        <f>[6]ตารางจด!E83</f>
        <v>9064295</v>
      </c>
      <c r="E90" s="53">
        <f>'[5]คำนวณหน่วย-2562'!F174-'[7]คำนวณ (รวมแต่ละอาคาร)'!$I$206</f>
        <v>5375.68</v>
      </c>
      <c r="F90" s="54">
        <f>E90*F3</f>
        <v>19851.388245008002</v>
      </c>
      <c r="G90" s="55">
        <f>'[5]คำนวณหน่วย-2562'!H174-'[7]คำนวณ (รวมแต่ละอาคาร)'!$L$206</f>
        <v>5578.46</v>
      </c>
      <c r="H90" s="54">
        <f>G90*H3</f>
        <v>20925.958145435401</v>
      </c>
      <c r="I90" s="55">
        <f>'[5]คำนวณหน่วย-2562'!J174-'[7]คำนวณ (รวมแต่ละอาคาร)'!$O$206</f>
        <v>9019.51</v>
      </c>
      <c r="J90" s="54">
        <f>I90*J3</f>
        <v>34114.099151778697</v>
      </c>
      <c r="K90" s="55">
        <f>'[5]คำนวณหน่วย-2562'!L174-'[7]คำนวณ (รวมแต่ละอาคาร)'!$R$206</f>
        <v>7876.27</v>
      </c>
      <c r="L90" s="54">
        <f>K90*L3</f>
        <v>30460.350360033703</v>
      </c>
      <c r="M90" s="55">
        <f>'[5]คำนวณหน่วย-2562'!N174-'[7]คำนวณ (รวมแต่ละอาคาร)'!$U$206</f>
        <v>10075.450000000001</v>
      </c>
      <c r="N90" s="54">
        <f>M90*N3</f>
        <v>38768.913480412499</v>
      </c>
      <c r="O90" s="55">
        <f>'[5]คำนวณหน่วย-2562'!P174-'[7]คำนวณ (รวมแต่ละอาคาร)'!$X$206</f>
        <v>8049.02</v>
      </c>
      <c r="P90" s="54">
        <f>O90*P3</f>
        <v>30423.534715894602</v>
      </c>
      <c r="Q90" s="55">
        <f>'[5]คำนวณหน่วย-2562'!R174-'[7]คำนวณ (รวมแต่ละอาคาร)'!$AA$206</f>
        <v>13420.51</v>
      </c>
      <c r="R90" s="54">
        <f>Q90*R3</f>
        <v>50351.959197813005</v>
      </c>
      <c r="S90" s="55">
        <f>'[5]คำนวณหน่วย-2562'!T174-'[7]คำนวณ (รวมแต่ละอาคาร)'!$AD$206</f>
        <v>12010.37</v>
      </c>
      <c r="T90" s="54">
        <f>S90*T3</f>
        <v>45684.911130063403</v>
      </c>
      <c r="U90" s="55">
        <f>'[5]คำนวณหน่วย-2562'!V174-'[7]คำนวณ (รวมแต่ละอาคาร)'!$AG$206</f>
        <v>12052.89</v>
      </c>
      <c r="V90" s="54">
        <f>U90*V3</f>
        <v>46132.865316826203</v>
      </c>
      <c r="W90" s="55">
        <f>'[5]คำนวณหน่วย-2562'!X174-'[7]คำนวณ (รวมแต่ละอาคาร)'!$AJ$206</f>
        <v>9755.9500000000007</v>
      </c>
      <c r="X90" s="54">
        <f>W90*X3</f>
        <v>37293.741191925503</v>
      </c>
      <c r="Y90" s="55">
        <f>'[5]คำนวณหน่วย-2562'!Z174-'[7]คำนวณ (รวมแต่ละอาคาร)'!$AM$206</f>
        <v>6220.06</v>
      </c>
      <c r="Z90" s="54">
        <f>Y90*Z3</f>
        <v>23353.4760771158</v>
      </c>
      <c r="AA90" s="55">
        <f>'[5]คำนวณหน่วย-2562'!AB174-'[7]คำนวณ (รวมแต่ละอาคาร)'!$AP$206</f>
        <v>4324.09</v>
      </c>
      <c r="AB90" s="54">
        <f>AA90*AB3</f>
        <v>15792.219153292201</v>
      </c>
      <c r="AC90" s="46"/>
      <c r="AD90" s="47"/>
      <c r="AF90" s="47"/>
    </row>
    <row r="91" spans="1:32" s="70" customFormat="1" x14ac:dyDescent="0.55000000000000004">
      <c r="A91" s="30" t="str">
        <f>[6]ตารางจด!A84</f>
        <v>คณะเทคโนโลยีสารสนเทศและการสื่อสาร</v>
      </c>
      <c r="B91" s="61"/>
      <c r="C91" s="62"/>
      <c r="D91" s="63"/>
      <c r="E91" s="64"/>
      <c r="F91" s="65"/>
      <c r="G91" s="64"/>
      <c r="H91" s="65"/>
      <c r="I91" s="64"/>
      <c r="J91" s="65"/>
      <c r="K91" s="64"/>
      <c r="L91" s="66"/>
      <c r="M91" s="64"/>
      <c r="N91" s="66"/>
      <c r="O91" s="64"/>
      <c r="P91" s="66"/>
      <c r="Q91" s="64"/>
      <c r="R91" s="66"/>
      <c r="S91" s="64"/>
      <c r="T91" s="66"/>
      <c r="U91" s="64"/>
      <c r="V91" s="66"/>
      <c r="W91" s="64"/>
      <c r="X91" s="66"/>
      <c r="Y91" s="64"/>
      <c r="Z91" s="66"/>
      <c r="AA91" s="64"/>
      <c r="AB91" s="67"/>
      <c r="AC91" s="36">
        <f>SUM(E92+G92+I92+K92+M92+O92+Q92+S92+U92+W92+Y92+AA92)</f>
        <v>33023.200000000012</v>
      </c>
      <c r="AD91" s="37">
        <f>SUM(F92+H92+J92+L92+N92+P92+R92+T92+V92+X92+Z92+AB92)</f>
        <v>125349.84500000004</v>
      </c>
      <c r="AE91" s="68"/>
      <c r="AF91" s="69"/>
    </row>
    <row r="92" spans="1:32" x14ac:dyDescent="0.55000000000000004">
      <c r="A92" s="48">
        <f>[6]ตารางจด!A85</f>
        <v>68</v>
      </c>
      <c r="B92" s="49" t="str">
        <f>[6]ตารางจด!B85</f>
        <v>อาคาร  75  ปี  แม่โจ้</v>
      </c>
      <c r="C92" s="48">
        <f>[6]ตารางจด!C85</f>
        <v>400</v>
      </c>
      <c r="D92" s="50" t="str">
        <f>[6]ตารางจด!E85</f>
        <v>-</v>
      </c>
      <c r="E92" s="51">
        <f>'[5]คำนวณหน่วย-2562'!F181</f>
        <v>929.64000000001397</v>
      </c>
      <c r="F92" s="37">
        <f>'[5]คำนวณหน่วย-2562'!G181</f>
        <v>3430.3716000000513</v>
      </c>
      <c r="G92" s="52">
        <f>'[5]คำนวณหน่วย-2562'!H181</f>
        <v>1951.5200000000186</v>
      </c>
      <c r="H92" s="37">
        <f>'[5]คำนวณหน่วย-2562'!I181</f>
        <v>7318.2000000000698</v>
      </c>
      <c r="I92" s="52">
        <f>'[5]คำนวณหน่วย-2562'!J181</f>
        <v>3303.7399999999907</v>
      </c>
      <c r="J92" s="37">
        <f>'[5]คำนวณหน่วย-2562'!K181</f>
        <v>12488.137199999965</v>
      </c>
      <c r="K92" s="52">
        <f>'[5]คำนวณหน่วย-2562'!L181</f>
        <v>2866.2600000000093</v>
      </c>
      <c r="L92" s="37">
        <f>'[5]คำนวณหน่วย-2562'!M181</f>
        <v>11063.763600000035</v>
      </c>
      <c r="M92" s="52">
        <f>'[5]คำนวณหน่วย-2562'!N181</f>
        <v>3075.0799999999581</v>
      </c>
      <c r="N92" s="37">
        <f>'[5]คำนวณหน่วย-2562'!O181</f>
        <v>11839.057999999839</v>
      </c>
      <c r="O92" s="52">
        <f>'[5]คำนวณหน่วย-2562'!P181</f>
        <v>3816</v>
      </c>
      <c r="P92" s="37">
        <f>'[5]คำนวณหน่วย-2562'!Q181</f>
        <v>14424.48</v>
      </c>
      <c r="Q92" s="52">
        <f>'[5]คำนวณหน่วย-2562'!R181</f>
        <v>3643</v>
      </c>
      <c r="R92" s="37">
        <f>'[5]คำนวณหน่วย-2562'!S181</f>
        <v>13661.25</v>
      </c>
      <c r="S92" s="52">
        <f>'[5]คำนวณหน่วย-2562'!T181</f>
        <v>3609.320000000007</v>
      </c>
      <c r="T92" s="37">
        <f>'[5]คำนวณหน่วย-2562'!U181</f>
        <v>13715.416000000027</v>
      </c>
      <c r="U92" s="52">
        <f>'[5]คำนวณหน่วย-2562'!V181</f>
        <v>3482.0200000000186</v>
      </c>
      <c r="V92" s="37">
        <f>'[5]คำนวณหน่วย-2562'!W181</f>
        <v>13336.136600000071</v>
      </c>
      <c r="W92" s="52">
        <f>'[5]คำนวณหน่วย-2562'!X181</f>
        <v>3295.0599999999977</v>
      </c>
      <c r="X92" s="37">
        <f>'[5]คำนวณหน่วย-2562'!Y181</f>
        <v>12718.931599999991</v>
      </c>
      <c r="Y92" s="52">
        <f>'[5]คำนวณหน่วย-2562'!Z181</f>
        <v>2240.2000000000116</v>
      </c>
      <c r="Z92" s="37">
        <f>'[5]คำนวณหน่วย-2562'!AA181</f>
        <v>8400.7500000000437</v>
      </c>
      <c r="AA92" s="52">
        <f>'[5]คำนวณหน่วย-2562'!AB181</f>
        <v>811.35999999998603</v>
      </c>
      <c r="AB92" s="37">
        <f>'[5]คำนวณหน่วย-2562'!AC181</f>
        <v>2953.3503999999493</v>
      </c>
      <c r="AC92" s="46"/>
      <c r="AD92" s="47"/>
      <c r="AF92" s="47"/>
    </row>
    <row r="93" spans="1:32" x14ac:dyDescent="0.55000000000000004">
      <c r="A93" s="30" t="str">
        <f>[6]ตารางจด!A86</f>
        <v>คณะสถาปัตยกรรมศาสตร์และการออกแบบสิ่งแวดล้อม</v>
      </c>
      <c r="B93" s="61"/>
      <c r="C93" s="62"/>
      <c r="D93" s="63"/>
      <c r="E93" s="64"/>
      <c r="F93" s="65"/>
      <c r="G93" s="64"/>
      <c r="H93" s="65"/>
      <c r="I93" s="64"/>
      <c r="J93" s="65"/>
      <c r="K93" s="64"/>
      <c r="L93" s="66"/>
      <c r="M93" s="64"/>
      <c r="N93" s="66"/>
      <c r="O93" s="64"/>
      <c r="P93" s="66"/>
      <c r="Q93" s="64"/>
      <c r="R93" s="66"/>
      <c r="S93" s="64"/>
      <c r="T93" s="66"/>
      <c r="U93" s="64"/>
      <c r="V93" s="66"/>
      <c r="W93" s="64"/>
      <c r="X93" s="66"/>
      <c r="Y93" s="64"/>
      <c r="Z93" s="66"/>
      <c r="AA93" s="64"/>
      <c r="AB93" s="67"/>
      <c r="AC93" s="36">
        <f>SUM(E96+G96+I96+K96+M96+O96+Q96+S96+U96+W96+Y96+AA96)</f>
        <v>147423.00999999998</v>
      </c>
      <c r="AD93" s="37">
        <f>SUM(F96+H96+J96+L96+N96+P96+R96+T96+V96+X96+Z96+AB96)</f>
        <v>558289.95466274</v>
      </c>
      <c r="AF93" s="47"/>
    </row>
    <row r="94" spans="1:32" x14ac:dyDescent="0.55000000000000004">
      <c r="A94" s="40">
        <f>[6]ตารางจด!A87</f>
        <v>69</v>
      </c>
      <c r="B94" s="41" t="str">
        <f>[6]ตารางจด!B87</f>
        <v>อาคารคณะสถาปัตยกรรมศาสตร์และการออกแบบสิ่งแวดล้อม</v>
      </c>
      <c r="C94" s="40">
        <f>[6]ตารางจด!C87</f>
        <v>0</v>
      </c>
      <c r="D94" s="42">
        <f>[6]ตารางจด!E87</f>
        <v>8124161</v>
      </c>
      <c r="E94" s="53">
        <f>'[5]คำนวณหน่วย-2562'!F176-'[7]คำนวณ (รวมแต่ละอาคาร)'!$I$218</f>
        <v>419</v>
      </c>
      <c r="F94" s="54">
        <f>E94*F3</f>
        <v>1547.2892126499999</v>
      </c>
      <c r="G94" s="55">
        <f>'[5]คำนวณหน่วย-2562'!H176-'[7]คำนวณ (รวมแต่ละอาคาร)'!$L$218</f>
        <v>803</v>
      </c>
      <c r="H94" s="54">
        <f>G94*H3</f>
        <v>3012.2192129700002</v>
      </c>
      <c r="I94" s="55">
        <f>'[5]คำนวณหน่วย-2562'!J176-'[7]คำนวณ (รวมแต่ละอาคาร)'!$O$218</f>
        <v>2727</v>
      </c>
      <c r="J94" s="54">
        <f>I94*J3</f>
        <v>10314.21312099</v>
      </c>
      <c r="K94" s="55">
        <f>'[5]คำนวณหน่วย-2562'!L176-'[7]คำนวณ (รวมแต่ละอาคาร)'!$R$218</f>
        <v>2901</v>
      </c>
      <c r="L94" s="54">
        <f>K94*L3</f>
        <v>11219.20355631</v>
      </c>
      <c r="M94" s="55">
        <f>'[5]คำนวณหน่วย-2562'!N176-'[7]คำนวณ (รวมแต่ละอาคาร)'!$U$218</f>
        <v>1440</v>
      </c>
      <c r="N94" s="54">
        <f>M94*N3</f>
        <v>5540.9173199999996</v>
      </c>
      <c r="O94" s="55">
        <f>'[5]คำนวณหน่วย-2562'!P176-'[7]คำนวณ (รวมแต่ละอาคาร)'!$X$218</f>
        <v>2921</v>
      </c>
      <c r="P94" s="54">
        <f>O94*P3</f>
        <v>11040.740972830001</v>
      </c>
      <c r="Q94" s="55">
        <f>'[5]คำนวณหน่วย-2562'!R176-'[7]คำนวณ (รวมแต่ละอาคาร)'!$AA$218</f>
        <v>2407</v>
      </c>
      <c r="R94" s="54">
        <f>Q94*R3</f>
        <v>9030.7421840999996</v>
      </c>
      <c r="S94" s="55">
        <f>'[5]คำนวณหน่วย-2562'!T176-'[7]คำนวณ (รวมแต่ละอาคาร)'!$AD$218</f>
        <v>2587</v>
      </c>
      <c r="T94" s="54">
        <f>S94*T3</f>
        <v>9840.4016773399999</v>
      </c>
      <c r="U94" s="55">
        <f>'[5]คำนวณหน่วย-2562'!V176-'[7]คำนวณ (รวมแต่ละอาคาร)'!$AG$218</f>
        <v>2605</v>
      </c>
      <c r="V94" s="54">
        <f>U94*V3</f>
        <v>9970.7301858999999</v>
      </c>
      <c r="W94" s="55">
        <f>'[5]คำนวณหน่วย-2562'!X176-'[7]คำนวณ (รวมแต่ละอาคาร)'!$AJ$218</f>
        <v>2658</v>
      </c>
      <c r="X94" s="54">
        <f>W94*X3</f>
        <v>10160.646998820001</v>
      </c>
      <c r="Y94" s="55">
        <f>'[5]คำนวณหน่วย-2562'!Z176-'[7]คำนวณ (รวมแต่ละอาคาร)'!$AM$218</f>
        <v>2763</v>
      </c>
      <c r="Z94" s="54">
        <f>Y94*Z3</f>
        <v>10373.79935259</v>
      </c>
      <c r="AA94" s="55">
        <f>'[5]คำนวณหน่วย-2562'!AB176-'[7]คำนวณ (รวมแต่ละอาคาร)'!$AP$218</f>
        <v>2628</v>
      </c>
      <c r="AB94" s="54">
        <f>AA94*AB3</f>
        <v>9597.8464682400008</v>
      </c>
      <c r="AC94" s="46"/>
      <c r="AD94" s="47"/>
      <c r="AF94" s="47"/>
    </row>
    <row r="95" spans="1:32" s="70" customFormat="1" x14ac:dyDescent="0.55000000000000004">
      <c r="A95" s="48">
        <f>[6]ตารางจด!A88</f>
        <v>70</v>
      </c>
      <c r="B95" s="49" t="str">
        <f>[6]ตารางจด!B88</f>
        <v>อาคารคณะสถาปัตยกรรมศาสตร์และการออกแบบสิ่งแวดล้อม (ใหม่)</v>
      </c>
      <c r="C95" s="48">
        <f>[6]ตารางจด!C88</f>
        <v>0</v>
      </c>
      <c r="D95" s="50">
        <f>[6]ตารางจด!E88</f>
        <v>9628701</v>
      </c>
      <c r="E95" s="51">
        <f>'[5]คำนวณหน่วย-2562'!F177</f>
        <v>6531.17</v>
      </c>
      <c r="F95" s="37">
        <f>'[5]คำนวณหน่วย-2562'!G177</f>
        <v>24100.0173</v>
      </c>
      <c r="G95" s="52">
        <f>'[5]คำนวณหน่วย-2562'!H177</f>
        <v>7640.34</v>
      </c>
      <c r="H95" s="37">
        <f>'[5]คำนวณหน่วย-2562'!I177</f>
        <v>28651.275000000001</v>
      </c>
      <c r="I95" s="52">
        <f>'[5]คำนวณหน่วย-2562'!J177</f>
        <v>9721.0499999999993</v>
      </c>
      <c r="J95" s="37">
        <f>'[5]คำนวณหน่วย-2562'!K177</f>
        <v>36745.568999999996</v>
      </c>
      <c r="K95" s="52">
        <f>'[5]คำนวณหน่วย-2562'!L177</f>
        <v>9025.3700000000008</v>
      </c>
      <c r="L95" s="37">
        <f>'[5]คำนวณหน่วย-2562'!M177</f>
        <v>34837.928200000002</v>
      </c>
      <c r="M95" s="52">
        <f>'[5]คำนวณหน่วย-2562'!N177</f>
        <v>8914.7000000000007</v>
      </c>
      <c r="N95" s="37">
        <f>'[5]คำนวณหน่วย-2562'!O177</f>
        <v>34321.595000000001</v>
      </c>
      <c r="O95" s="52">
        <f>'[5]คำนวณหน่วย-2562'!P177</f>
        <v>10078.23</v>
      </c>
      <c r="P95" s="37">
        <f>'[5]คำนวณหน่วย-2562'!Q177</f>
        <v>38095.7094</v>
      </c>
      <c r="Q95" s="52">
        <f>'[5]คำนวณหน่วย-2562'!R177</f>
        <v>13127.37</v>
      </c>
      <c r="R95" s="37">
        <f>'[5]คำนวณหน่วย-2562'!S177</f>
        <v>49227.637500000004</v>
      </c>
      <c r="S95" s="52">
        <f>'[5]คำนวณหน่วย-2562'!T177</f>
        <v>13209.69</v>
      </c>
      <c r="T95" s="37">
        <f>'[5]คำนวณหน่วย-2562'!U177</f>
        <v>50196.822</v>
      </c>
      <c r="U95" s="52">
        <f>'[5]คำนวณหน่วย-2562'!V177</f>
        <v>13298.9</v>
      </c>
      <c r="V95" s="37">
        <f>'[5]คำนวณหน่วย-2562'!W177</f>
        <v>50934.786999999997</v>
      </c>
      <c r="W95" s="52">
        <f>'[5]คำนวณหน่วย-2562'!X177</f>
        <v>13130.81</v>
      </c>
      <c r="X95" s="37">
        <f>'[5]คำนวณหน่วย-2562'!Y177</f>
        <v>50684.926599999999</v>
      </c>
      <c r="Y95" s="52">
        <f>'[5]คำนวณหน่วย-2562'!Z177</f>
        <v>9259.2199999999993</v>
      </c>
      <c r="Z95" s="37">
        <f>'[5]คำนวณหน่วย-2562'!AA177</f>
        <v>34722.074999999997</v>
      </c>
      <c r="AA95" s="52">
        <f>'[5]คำนวณหน่วย-2562'!AB177</f>
        <v>6627.16</v>
      </c>
      <c r="AB95" s="37">
        <f>'[5]คำนวณหน่วย-2562'!AC177</f>
        <v>24122.862400000002</v>
      </c>
      <c r="AC95" s="79"/>
      <c r="AD95" s="69"/>
      <c r="AE95" s="68"/>
      <c r="AF95" s="69"/>
    </row>
    <row r="96" spans="1:32" x14ac:dyDescent="0.55000000000000004">
      <c r="A96" s="56" t="s">
        <v>22</v>
      </c>
      <c r="B96" s="57"/>
      <c r="C96" s="58"/>
      <c r="D96" s="59"/>
      <c r="E96" s="60">
        <f t="shared" ref="E96:AB96" si="7">SUM(E94:E95)</f>
        <v>6950.17</v>
      </c>
      <c r="F96" s="37">
        <f t="shared" si="7"/>
        <v>25647.306512650001</v>
      </c>
      <c r="G96" s="60">
        <f>SUM(G94:G95)</f>
        <v>8443.34</v>
      </c>
      <c r="H96" s="37">
        <f t="shared" si="7"/>
        <v>31663.494212970003</v>
      </c>
      <c r="I96" s="60">
        <f t="shared" si="7"/>
        <v>12448.05</v>
      </c>
      <c r="J96" s="37">
        <f t="shared" si="7"/>
        <v>47059.782120989999</v>
      </c>
      <c r="K96" s="60">
        <f t="shared" si="7"/>
        <v>11926.37</v>
      </c>
      <c r="L96" s="37">
        <f t="shared" si="7"/>
        <v>46057.131756310002</v>
      </c>
      <c r="M96" s="74">
        <f t="shared" si="7"/>
        <v>10354.700000000001</v>
      </c>
      <c r="N96" s="37">
        <f t="shared" si="7"/>
        <v>39862.512320000002</v>
      </c>
      <c r="O96" s="74">
        <f t="shared" si="7"/>
        <v>12999.23</v>
      </c>
      <c r="P96" s="37">
        <f t="shared" si="7"/>
        <v>49136.450372830004</v>
      </c>
      <c r="Q96" s="74">
        <f t="shared" si="7"/>
        <v>15534.37</v>
      </c>
      <c r="R96" s="37">
        <f t="shared" si="7"/>
        <v>58258.3796841</v>
      </c>
      <c r="S96" s="74">
        <f t="shared" si="7"/>
        <v>15796.69</v>
      </c>
      <c r="T96" s="37">
        <f t="shared" si="7"/>
        <v>60037.22367734</v>
      </c>
      <c r="U96" s="74">
        <f t="shared" si="7"/>
        <v>15903.9</v>
      </c>
      <c r="V96" s="37">
        <f t="shared" si="7"/>
        <v>60905.517185899997</v>
      </c>
      <c r="W96" s="74">
        <f t="shared" si="7"/>
        <v>15788.81</v>
      </c>
      <c r="X96" s="37">
        <f t="shared" si="7"/>
        <v>60845.573598820003</v>
      </c>
      <c r="Y96" s="74">
        <f t="shared" si="7"/>
        <v>12022.22</v>
      </c>
      <c r="Z96" s="37">
        <f t="shared" si="7"/>
        <v>45095.874352589999</v>
      </c>
      <c r="AA96" s="74">
        <f t="shared" si="7"/>
        <v>9255.16</v>
      </c>
      <c r="AB96" s="37">
        <f t="shared" si="7"/>
        <v>33720.708868240006</v>
      </c>
      <c r="AC96" s="46"/>
      <c r="AD96" s="47"/>
      <c r="AF96" s="47"/>
    </row>
    <row r="97" spans="1:32" x14ac:dyDescent="0.55000000000000004">
      <c r="A97" s="30" t="str">
        <f>[6]ตารางจด!A89</f>
        <v>คณะผลิตกรรมการเกษตร</v>
      </c>
      <c r="B97" s="61"/>
      <c r="C97" s="62"/>
      <c r="D97" s="63"/>
      <c r="E97" s="64"/>
      <c r="F97" s="65"/>
      <c r="G97" s="64"/>
      <c r="H97" s="65"/>
      <c r="I97" s="64"/>
      <c r="J97" s="65"/>
      <c r="K97" s="64"/>
      <c r="L97" s="66"/>
      <c r="M97" s="64"/>
      <c r="N97" s="66"/>
      <c r="O97" s="64"/>
      <c r="P97" s="66"/>
      <c r="Q97" s="64"/>
      <c r="R97" s="66"/>
      <c r="S97" s="64"/>
      <c r="T97" s="66"/>
      <c r="U97" s="64"/>
      <c r="V97" s="66"/>
      <c r="W97" s="64"/>
      <c r="X97" s="66"/>
      <c r="Y97" s="64"/>
      <c r="Z97" s="66"/>
      <c r="AA97" s="64"/>
      <c r="AB97" s="67"/>
      <c r="AC97" s="36">
        <f>SUM(E128+G128+I128+K128+M128+O128+Q128+S128+U128+W128+Y128+AA128)</f>
        <v>777479.64000000013</v>
      </c>
      <c r="AD97" s="37">
        <f>SUM(F128+H128+J128+L128+N128+P128+R128+T128+V128+X128+Z128+AB128)</f>
        <v>2938437.4628820517</v>
      </c>
      <c r="AF97" s="47"/>
    </row>
    <row r="98" spans="1:32" x14ac:dyDescent="0.55000000000000004">
      <c r="A98" s="40">
        <f>[6]ตารางจด!A90</f>
        <v>71</v>
      </c>
      <c r="B98" s="41" t="str">
        <f>[6]ตารางจด!B90</f>
        <v>อาคารรัตนโกสินทร์ 200 ปี  มิเตอร์ตัวที่ 1</v>
      </c>
      <c r="C98" s="40">
        <f>[6]ตารางจด!C90</f>
        <v>0</v>
      </c>
      <c r="D98" s="42">
        <f>[6]ตารางจด!E90</f>
        <v>8752940</v>
      </c>
      <c r="E98" s="43">
        <f>'[5]คำนวณหน่วย-2562'!F91</f>
        <v>480</v>
      </c>
      <c r="F98" s="44">
        <f>'[5]คำนวณหน่วย-2562'!G91</f>
        <v>1771.2</v>
      </c>
      <c r="G98" s="45">
        <f>'[5]คำนวณหน่วย-2562'!H91</f>
        <v>880</v>
      </c>
      <c r="H98" s="44">
        <f>'[5]คำนวณหน่วย-2562'!I91</f>
        <v>3300</v>
      </c>
      <c r="I98" s="45">
        <f>'[5]คำนวณหน่วย-2562'!J91</f>
        <v>2000</v>
      </c>
      <c r="J98" s="44">
        <f>'[5]คำนวณหน่วย-2562'!K91</f>
        <v>7560</v>
      </c>
      <c r="K98" s="45">
        <f>'[5]คำนวณหน่วย-2562'!L91</f>
        <v>2640</v>
      </c>
      <c r="L98" s="44">
        <f>'[5]คำนวณหน่วย-2562'!M91</f>
        <v>10190.4</v>
      </c>
      <c r="M98" s="45">
        <f>'[5]คำนวณหน่วย-2562'!N91</f>
        <v>2160</v>
      </c>
      <c r="N98" s="44">
        <f>'[5]คำนวณหน่วย-2562'!O91</f>
        <v>8316</v>
      </c>
      <c r="O98" s="45">
        <f>'[5]คำนวณหน่วย-2562'!P91</f>
        <v>2640</v>
      </c>
      <c r="P98" s="44">
        <f>'[5]คำนวณหน่วย-2562'!Q91</f>
        <v>9979.1999999999989</v>
      </c>
      <c r="Q98" s="45">
        <f>'[5]คำนวณหน่วย-2562'!R91</f>
        <v>2240</v>
      </c>
      <c r="R98" s="44">
        <f>'[5]คำนวณหน่วย-2562'!S91</f>
        <v>8400</v>
      </c>
      <c r="S98" s="45">
        <f>'[5]คำนวณหน่วย-2562'!T91</f>
        <v>1920</v>
      </c>
      <c r="T98" s="44">
        <f>'[5]คำนวณหน่วย-2562'!U91</f>
        <v>7296</v>
      </c>
      <c r="U98" s="45">
        <f>'[5]คำนวณหน่วย-2562'!V91</f>
        <v>1920</v>
      </c>
      <c r="V98" s="44">
        <f>'[5]คำนวณหน่วย-2562'!W91</f>
        <v>7353.6</v>
      </c>
      <c r="W98" s="45">
        <f>'[5]คำนวณหน่วย-2562'!X91</f>
        <v>2480</v>
      </c>
      <c r="X98" s="44">
        <f>'[5]คำนวณหน่วย-2562'!Y91</f>
        <v>9572.7999999999993</v>
      </c>
      <c r="Y98" s="45">
        <f>'[5]คำนวณหน่วย-2562'!Z91</f>
        <v>1600</v>
      </c>
      <c r="Z98" s="44">
        <f>'[5]คำนวณหน่วย-2562'!AA91</f>
        <v>6000</v>
      </c>
      <c r="AA98" s="45">
        <f>'[5]คำนวณหน่วย-2562'!AB91</f>
        <v>480</v>
      </c>
      <c r="AB98" s="44">
        <f>'[5]คำนวณหน่วย-2562'!AC91</f>
        <v>1747.2</v>
      </c>
      <c r="AC98" s="46"/>
      <c r="AD98" s="47"/>
      <c r="AF98" s="47"/>
    </row>
    <row r="99" spans="1:32" x14ac:dyDescent="0.55000000000000004">
      <c r="A99" s="48">
        <f>[6]ตารางจด!A91</f>
        <v>72</v>
      </c>
      <c r="B99" s="49" t="str">
        <f>[6]ตารางจด!B91</f>
        <v>อาคารรัตนโกสินทร์ 200 ปี  มิเตอร์ตัวที่ 2</v>
      </c>
      <c r="C99" s="48">
        <f>[6]ตารางจด!C91</f>
        <v>0</v>
      </c>
      <c r="D99" s="50">
        <f>[6]ตารางจด!E91</f>
        <v>8142022</v>
      </c>
      <c r="E99" s="53">
        <f>'[5]คำนวณหน่วย-2562'!F92-'[7]คำนวณ (รวมแต่ละอาคาร)'!$I$223</f>
        <v>1534</v>
      </c>
      <c r="F99" s="54">
        <f>E99*F3</f>
        <v>5664.7772128999995</v>
      </c>
      <c r="G99" s="55">
        <f>'[5]คำนวณหน่วย-2562'!H92-'[7]คำนวณ (รวมแต่ละอาคาร)'!$L$223</f>
        <v>2151</v>
      </c>
      <c r="H99" s="54">
        <f>G99*H3</f>
        <v>8068.8462354900003</v>
      </c>
      <c r="I99" s="55">
        <f>'[5]คำนวณหน่วย-2562'!J92-'[7]คำนวณ (รวมแต่ละอาคาร)'!$O$223</f>
        <v>3603</v>
      </c>
      <c r="J99" s="54">
        <f>I99*J3</f>
        <v>13627.46970111</v>
      </c>
      <c r="K99" s="55">
        <f>'[5]คำนวณหน่วย-2562'!L92-'[7]คำนวณ (รวมแต่ละอาคาร)'!$R$223</f>
        <v>5098</v>
      </c>
      <c r="L99" s="54">
        <f>K99*L3</f>
        <v>19715.78756638</v>
      </c>
      <c r="M99" s="55">
        <f>'[7]คำนวณ (รวมแต่ละอาคาร)'!$U$223</f>
        <v>545</v>
      </c>
      <c r="N99" s="54">
        <f>M99*N3</f>
        <v>2097.08329125</v>
      </c>
      <c r="O99" s="55">
        <f>'[5]คำนวณหน่วย-2562'!P92-'[7]คำนวณ (รวมแต่ละอาคาร)'!$X$223</f>
        <v>4735</v>
      </c>
      <c r="P99" s="54">
        <f>O99*P3</f>
        <v>17897.264124050002</v>
      </c>
      <c r="Q99" s="55">
        <f>'[5]คำนวณหน่วย-2562'!R92-'[7]คำนวณ (รวมแต่ละอาคาร)'!$AA$223</f>
        <v>4278</v>
      </c>
      <c r="R99" s="54">
        <f>Q99*R3</f>
        <v>16050.484031400001</v>
      </c>
      <c r="S99" s="55">
        <f>'[5]คำนวณหน่วย-2562'!T92-'[7]คำนวณ (รวมแต่ละอาคาร)'!$AA$223</f>
        <v>3318</v>
      </c>
      <c r="T99" s="54">
        <f>S99*T3</f>
        <v>12620.97130476</v>
      </c>
      <c r="U99" s="55">
        <f>'[5]คำนวณหน่วย-2562'!V92-'[7]คำนวณ (รวมแต่ละอาคาร)'!$AG$223</f>
        <v>3582</v>
      </c>
      <c r="V99" s="54">
        <f>U99*V3</f>
        <v>13710.23244756</v>
      </c>
      <c r="W99" s="55">
        <f>'[5]คำนวณหน่วย-2562'!X92-'[7]คำนวณ (รวมแต่ละอาคาร)'!$AJ$223</f>
        <v>4523</v>
      </c>
      <c r="X99" s="54">
        <f>W99*X3</f>
        <v>17289.919629669999</v>
      </c>
      <c r="Y99" s="55">
        <f>'[5]คำนวณหน่วย-2562'!Z92-'[7]คำนวณ (รวมแต่ละอาคาร)'!$AM$223</f>
        <v>3571</v>
      </c>
      <c r="Z99" s="54">
        <f>Y99*Z3</f>
        <v>13407.46923203</v>
      </c>
      <c r="AA99" s="55">
        <f>'[5]คำนวณหน่วย-2562'!AB92-'[7]คำนวณ (รวมแต่ละอาคาร)'!$AP$223</f>
        <v>2148</v>
      </c>
      <c r="AB99" s="54">
        <f>AA99*AB3</f>
        <v>7844.8151498400002</v>
      </c>
      <c r="AC99" s="46"/>
      <c r="AD99" s="47"/>
      <c r="AF99" s="47"/>
    </row>
    <row r="100" spans="1:32" x14ac:dyDescent="0.55000000000000004">
      <c r="A100" s="40">
        <f>[6]ตารางจด!A92</f>
        <v>73</v>
      </c>
      <c r="B100" s="41" t="str">
        <f>[6]ตารางจด!B92</f>
        <v>อาคารเรียนและปฏิบัติการรวมทางปฐพีวิทยาและฝึกอบรมทางดินและปุ๋ยชั้นสูง</v>
      </c>
      <c r="C100" s="40">
        <f>[6]ตารางจด!C92</f>
        <v>0</v>
      </c>
      <c r="D100" s="42">
        <f>[6]ตารางจด!E92</f>
        <v>8434584</v>
      </c>
      <c r="E100" s="53">
        <f>'[5]คำนวณหน่วย-2562'!F94-'[7]คำนวณ (รวมแต่ละอาคาร)'!$I$225</f>
        <v>6051.54</v>
      </c>
      <c r="F100" s="54">
        <f>E100*F3</f>
        <v>22347.213751599</v>
      </c>
      <c r="G100" s="55">
        <f>'[5]คำนวณหน่วย-2562'!H94-'[7]คำนวณ (รวมแต่ละอาคาร)'!$L$225</f>
        <v>6373.58</v>
      </c>
      <c r="H100" s="54">
        <f>G100*H3</f>
        <v>23908.6178473242</v>
      </c>
      <c r="I100" s="55">
        <f>'[5]คำนวณหน่วย-2562'!J94-'[7]คำนวณ (รวมแต่ละอาคาร)'!$O$225</f>
        <v>8192.89</v>
      </c>
      <c r="J100" s="54">
        <f>I100*J3</f>
        <v>30987.610391209295</v>
      </c>
      <c r="K100" s="55">
        <f>'[5]คำนวณหน่วย-2562'!L94-'[7]คำนวณ (รวมแต่ละอาคาร)'!$R$225</f>
        <v>8509.8700000000008</v>
      </c>
      <c r="L100" s="54">
        <f>K100*L3</f>
        <v>32910.707951649703</v>
      </c>
      <c r="M100" s="55">
        <f>'[5]คำนวณหน่วย-2562'!N94-'[7]คำนวณ (รวมแต่ละอาคาร)'!$U$225</f>
        <v>10464.57</v>
      </c>
      <c r="N100" s="54">
        <f>M100*N3</f>
        <v>40266.192471772498</v>
      </c>
      <c r="O100" s="55">
        <f>'[5]คำนวณหน่วย-2562'!P94-'[7]คำนวณ (รวมแต่ละอาคาร)'!$X$225</f>
        <v>9888.81</v>
      </c>
      <c r="P100" s="54">
        <f>O100*P3</f>
        <v>37377.538425036299</v>
      </c>
      <c r="Q100" s="55">
        <f>'[5]คำนวณหน่วย-2562'!R94-'[7]คำนวณ (รวมแต่ละอาคาร)'!$AA$225</f>
        <v>9639.91</v>
      </c>
      <c r="R100" s="54">
        <f>Q100*R3</f>
        <v>36167.653464032999</v>
      </c>
      <c r="S100" s="55">
        <f>'[5]คำนวณหน่วย-2562'!T94-'[7]คำนวณ (รวมแต่ละอาคาร)'!$AD$225</f>
        <v>8971.7199999999993</v>
      </c>
      <c r="T100" s="54">
        <f>S100*T3</f>
        <v>34126.528232170393</v>
      </c>
      <c r="U100" s="55">
        <f>'[5]คำนวณหน่วย-2562'!V94-'[7]คำนวณ (รวมแต่ละอาคาร)'!$AG$225</f>
        <v>8821.5300000000007</v>
      </c>
      <c r="V100" s="54">
        <f>U100*V3</f>
        <v>33764.719945037403</v>
      </c>
      <c r="W100" s="55">
        <f>'[5]คำนวณหน่วย-2562'!X94-'[7]คำนวณ (รวมแต่ละอาคาร)'!$AJ$225</f>
        <v>8538.31</v>
      </c>
      <c r="X100" s="54">
        <f>W100*X3</f>
        <v>32639.109810569898</v>
      </c>
      <c r="Y100" s="55">
        <f>'[5]คำนวณหน่วย-2562'!Z94-'[7]คำนวณ (รวมแต่ละอาคาร)'!$AM$225</f>
        <v>6625.18</v>
      </c>
      <c r="Z100" s="54">
        <f>Y100*Z3</f>
        <v>24874.516103797399</v>
      </c>
      <c r="AA100" s="55">
        <f>'[5]คำนวณหน่วย-2562'!AB94-'[7]คำนวณ (รวมแต่ละอาคาร)'!$AP$225</f>
        <v>5067.0600000000004</v>
      </c>
      <c r="AB100" s="54">
        <f>AA100*AB3</f>
        <v>18505.655983774803</v>
      </c>
      <c r="AC100" s="46"/>
      <c r="AD100" s="47"/>
      <c r="AF100" s="47"/>
    </row>
    <row r="101" spans="1:32" x14ac:dyDescent="0.55000000000000004">
      <c r="A101" s="40">
        <f>[6]ตารางจด!A93</f>
        <v>74</v>
      </c>
      <c r="B101" s="41" t="str">
        <f>[6]ตารางจด!B93</f>
        <v>อาคารปฏิบัติการไม้ผล</v>
      </c>
      <c r="C101" s="40">
        <f>[6]ตารางจด!C93</f>
        <v>0</v>
      </c>
      <c r="D101" s="42">
        <f>[6]ตารางจด!E93</f>
        <v>8142040</v>
      </c>
      <c r="E101" s="43">
        <f>'[5]คำนวณหน่วย-2562'!F96</f>
        <v>2400</v>
      </c>
      <c r="F101" s="44">
        <f>'[5]คำนวณหน่วย-2562'!G96</f>
        <v>8856</v>
      </c>
      <c r="G101" s="45">
        <f>'[5]คำนวณหน่วย-2562'!H96</f>
        <v>2100</v>
      </c>
      <c r="H101" s="44">
        <f>'[5]คำนวณหน่วย-2562'!I96</f>
        <v>7875</v>
      </c>
      <c r="I101" s="45">
        <f>'[5]คำนวณหน่วย-2562'!J96</f>
        <v>3300</v>
      </c>
      <c r="J101" s="44">
        <f>'[5]คำนวณหน่วย-2562'!K96</f>
        <v>12474</v>
      </c>
      <c r="K101" s="45">
        <f>'[5]คำนวณหน่วย-2562'!L96</f>
        <v>2760</v>
      </c>
      <c r="L101" s="44">
        <f>'[5]คำนวณหน่วย-2562'!M96</f>
        <v>10653.6</v>
      </c>
      <c r="M101" s="45">
        <f>'[5]คำนวณหน่วย-2562'!N96</f>
        <v>780</v>
      </c>
      <c r="N101" s="44">
        <f>'[5]คำนวณหน่วย-2562'!O96</f>
        <v>3003</v>
      </c>
      <c r="O101" s="45">
        <f>'[5]คำนวณหน่วย-2562'!P96</f>
        <v>900</v>
      </c>
      <c r="P101" s="44">
        <f>'[5]คำนวณหน่วย-2562'!Q96</f>
        <v>3402</v>
      </c>
      <c r="Q101" s="45">
        <f>'[5]คำนวณหน่วย-2562'!R96</f>
        <v>1380</v>
      </c>
      <c r="R101" s="44">
        <f>'[5]คำนวณหน่วย-2562'!S96</f>
        <v>5175</v>
      </c>
      <c r="S101" s="45">
        <f>'[5]คำนวณหน่วย-2562'!T96</f>
        <v>900</v>
      </c>
      <c r="T101" s="44">
        <f>'[5]คำนวณหน่วย-2562'!U96</f>
        <v>3420</v>
      </c>
      <c r="U101" s="45">
        <f>'[5]คำนวณหน่วย-2562'!V96</f>
        <v>1200</v>
      </c>
      <c r="V101" s="44">
        <f>'[5]คำนวณหน่วย-2562'!W96</f>
        <v>4596</v>
      </c>
      <c r="W101" s="45">
        <f>'[5]คำนวณหน่วย-2562'!X96</f>
        <v>1320</v>
      </c>
      <c r="X101" s="44">
        <f>'[5]คำนวณหน่วย-2562'!Y96</f>
        <v>5095.2</v>
      </c>
      <c r="Y101" s="45">
        <f>'[5]คำนวณหน่วย-2562'!Z96</f>
        <v>780</v>
      </c>
      <c r="Z101" s="44">
        <f>'[5]คำนวณหน่วย-2562'!AA96</f>
        <v>2925</v>
      </c>
      <c r="AA101" s="45">
        <f>'[5]คำนวณหน่วย-2562'!AB96</f>
        <v>420</v>
      </c>
      <c r="AB101" s="44">
        <f>'[5]คำนวณหน่วย-2562'!AC96</f>
        <v>1528.8</v>
      </c>
      <c r="AC101" s="46"/>
      <c r="AD101" s="47"/>
      <c r="AF101" s="47"/>
    </row>
    <row r="102" spans="1:32" x14ac:dyDescent="0.55000000000000004">
      <c r="A102" s="40">
        <f>[6]ตารางจด!A94</f>
        <v>75</v>
      </c>
      <c r="B102" s="41" t="str">
        <f>[6]ตารางจด!B94</f>
        <v>อาคารสำนักงานพืชไร่(พักอาจารย์)</v>
      </c>
      <c r="C102" s="40">
        <f>[6]ตารางจด!C94</f>
        <v>0</v>
      </c>
      <c r="D102" s="42">
        <f>[6]ตารางจด!E94</f>
        <v>9860771</v>
      </c>
      <c r="E102" s="43">
        <f>'[5]คำนวณหน่วย-2562'!F102</f>
        <v>460</v>
      </c>
      <c r="F102" s="44">
        <f>'[5]คำนวณหน่วย-2562'!G102</f>
        <v>1697.3999999999999</v>
      </c>
      <c r="G102" s="45">
        <f>'[5]คำนวณหน่วย-2562'!H102</f>
        <v>574</v>
      </c>
      <c r="H102" s="44">
        <f>'[5]คำนวณหน่วย-2562'!I102</f>
        <v>2152.5</v>
      </c>
      <c r="I102" s="45">
        <f>'[5]คำนวณหน่วย-2562'!J102</f>
        <v>777</v>
      </c>
      <c r="J102" s="44">
        <f>'[5]คำนวณหน่วย-2562'!K102</f>
        <v>2937.06</v>
      </c>
      <c r="K102" s="45">
        <f>'[5]คำนวณหน่วย-2562'!L102</f>
        <v>878</v>
      </c>
      <c r="L102" s="44">
        <f>'[5]คำนวณหน่วย-2562'!M102</f>
        <v>3389.08</v>
      </c>
      <c r="M102" s="45">
        <f>'[5]คำนวณหน่วย-2562'!N102</f>
        <v>606</v>
      </c>
      <c r="N102" s="44">
        <f>'[5]คำนวณหน่วย-2562'!O102</f>
        <v>2333.1</v>
      </c>
      <c r="O102" s="45">
        <f>'[5]คำนวณหน่วย-2562'!P102</f>
        <v>857</v>
      </c>
      <c r="P102" s="44">
        <f>'[5]คำนวณหน่วย-2562'!Q102</f>
        <v>3239.46</v>
      </c>
      <c r="Q102" s="45">
        <f>'[5]คำนวณหน่วย-2562'!R102</f>
        <v>963</v>
      </c>
      <c r="R102" s="44">
        <f>'[5]คำนวณหน่วย-2562'!S102</f>
        <v>3611.25</v>
      </c>
      <c r="S102" s="45">
        <f>'[5]คำนวณหน่วย-2562'!T102</f>
        <v>668</v>
      </c>
      <c r="T102" s="44">
        <f>'[5]คำนวณหน่วย-2562'!U102</f>
        <v>2538.4</v>
      </c>
      <c r="U102" s="45">
        <f>'[5]คำนวณหน่วย-2562'!V102</f>
        <v>698</v>
      </c>
      <c r="V102" s="44">
        <f>'[5]คำนวณหน่วย-2562'!W102</f>
        <v>2673.34</v>
      </c>
      <c r="W102" s="45">
        <f>'[5]คำนวณหน่วย-2562'!X102</f>
        <v>845</v>
      </c>
      <c r="X102" s="44">
        <f>'[5]คำนวณหน่วย-2562'!Y102</f>
        <v>3261.7</v>
      </c>
      <c r="Y102" s="45">
        <f>'[5]คำนวณหน่วย-2562'!Z102</f>
        <v>838</v>
      </c>
      <c r="Z102" s="44">
        <f>'[5]คำนวณหน่วย-2562'!AA102</f>
        <v>3142.5</v>
      </c>
      <c r="AA102" s="45">
        <f>'[5]คำนวณหน่วย-2562'!AB102</f>
        <v>578</v>
      </c>
      <c r="AB102" s="44">
        <f>'[5]คำนวณหน่วย-2562'!AC102</f>
        <v>2103.92</v>
      </c>
      <c r="AC102" s="46"/>
      <c r="AD102" s="47"/>
      <c r="AF102" s="47"/>
    </row>
    <row r="103" spans="1:32" x14ac:dyDescent="0.55000000000000004">
      <c r="A103" s="40">
        <f>[6]ตารางจด!A95</f>
        <v>76</v>
      </c>
      <c r="B103" s="41" t="str">
        <f>[6]ตารางจด!B95</f>
        <v>อาคารเพาะเลี้ยงเนื้อเยื่อ  ฝ่ายพัฒนาเกษตรที่สูง</v>
      </c>
      <c r="C103" s="40">
        <f>[6]ตารางจด!C95</f>
        <v>0</v>
      </c>
      <c r="D103" s="42">
        <f>[6]ตารางจด!E95</f>
        <v>8385474</v>
      </c>
      <c r="E103" s="43">
        <f>'[5]คำนวณหน่วย-2562'!F104</f>
        <v>1646</v>
      </c>
      <c r="F103" s="44">
        <f>'[5]คำนวณหน่วย-2562'!G104</f>
        <v>6073.74</v>
      </c>
      <c r="G103" s="45">
        <f>'[5]คำนวณหน่วย-2562'!H104</f>
        <v>2054</v>
      </c>
      <c r="H103" s="44">
        <f>'[5]คำนวณหน่วย-2562'!I104</f>
        <v>7702.5</v>
      </c>
      <c r="I103" s="45">
        <f>'[5]คำนวณหน่วย-2562'!J104</f>
        <v>2561</v>
      </c>
      <c r="J103" s="44">
        <f>'[5]คำนวณหน่วย-2562'!K104</f>
        <v>9680.58</v>
      </c>
      <c r="K103" s="45">
        <f>'[5]คำนวณหน่วย-2562'!L104</f>
        <v>3233</v>
      </c>
      <c r="L103" s="44">
        <f>'[5]คำนวณหน่วย-2562'!M104</f>
        <v>12479.38</v>
      </c>
      <c r="M103" s="45">
        <f>'[5]คำนวณหน่วย-2562'!N104</f>
        <v>2737</v>
      </c>
      <c r="N103" s="44">
        <f>'[5]คำนวณหน่วย-2562'!O104</f>
        <v>10537.45</v>
      </c>
      <c r="O103" s="45">
        <f>'[5]คำนวณหน่วย-2562'!P104</f>
        <v>2798</v>
      </c>
      <c r="P103" s="44">
        <f>'[5]คำนวณหน่วย-2562'!Q104</f>
        <v>10576.439999999999</v>
      </c>
      <c r="Q103" s="45">
        <f>'[5]คำนวณหน่วย-2562'!R104</f>
        <v>3443</v>
      </c>
      <c r="R103" s="44">
        <f>'[5]คำนวณหน่วย-2562'!S104</f>
        <v>12911.25</v>
      </c>
      <c r="S103" s="45">
        <f>'[5]คำนวณหน่วย-2562'!T104</f>
        <v>2728</v>
      </c>
      <c r="T103" s="44">
        <f>'[5]คำนวณหน่วย-2562'!U104</f>
        <v>10366.4</v>
      </c>
      <c r="U103" s="45">
        <f>'[5]คำนวณหน่วย-2562'!V104</f>
        <v>2628</v>
      </c>
      <c r="V103" s="44">
        <f>'[5]คำนวณหน่วย-2562'!W104</f>
        <v>10065.24</v>
      </c>
      <c r="W103" s="45">
        <f>'[5]คำนวณหน่วย-2562'!X104</f>
        <v>3589</v>
      </c>
      <c r="X103" s="44">
        <f>'[5]คำนวณหน่วย-2562'!Y104</f>
        <v>13853.539999999999</v>
      </c>
      <c r="Y103" s="45">
        <f>'[5]คำนวณหน่วย-2562'!Z104</f>
        <v>2680</v>
      </c>
      <c r="Z103" s="44">
        <f>'[5]คำนวณหน่วย-2562'!AA104</f>
        <v>10050</v>
      </c>
      <c r="AA103" s="45">
        <f>'[5]คำนวณหน่วย-2562'!AB104</f>
        <v>2096</v>
      </c>
      <c r="AB103" s="44">
        <f>'[5]คำนวณหน่วย-2562'!AC104</f>
        <v>7629.4400000000005</v>
      </c>
      <c r="AC103" s="46"/>
      <c r="AD103" s="47"/>
      <c r="AF103" s="47"/>
    </row>
    <row r="104" spans="1:32" x14ac:dyDescent="0.55000000000000004">
      <c r="A104" s="48">
        <f>[6]ตารางจด!A96</f>
        <v>77</v>
      </c>
      <c r="B104" s="49" t="str">
        <f>[6]ตารางจด!B96</f>
        <v xml:space="preserve">อาคารเพิ่มพูล  </v>
      </c>
      <c r="C104" s="48">
        <f>[6]ตารางจด!C96</f>
        <v>0</v>
      </c>
      <c r="D104" s="50">
        <f>[6]ตารางจด!E96</f>
        <v>8783517</v>
      </c>
      <c r="E104" s="53">
        <f>'[5]คำนวณหน่วย-2562'!F101-'[7]คำนวณ (รวมแต่ละอาคาร)'!$I$227</f>
        <v>16589.88</v>
      </c>
      <c r="F104" s="54">
        <f>E104*F3</f>
        <v>61263.346928778003</v>
      </c>
      <c r="G104" s="55">
        <f>'[5]คำนวณหน่วย-2562'!H101-'[7]คำนวณ (รวมแต่ละอาคาร)'!$L$227</f>
        <v>18490.310000000001</v>
      </c>
      <c r="H104" s="54">
        <f>G104*H3</f>
        <v>69360.980119266911</v>
      </c>
      <c r="I104" s="55">
        <f>'[5]คำนวณหน่วย-2562'!J101</f>
        <v>0</v>
      </c>
      <c r="J104" s="54">
        <f>I104*J3</f>
        <v>0</v>
      </c>
      <c r="K104" s="55">
        <f>'[5]คำนวณหน่วย-2562'!L101-'[7]คำนวณ (รวมแต่ละอาคาร)'!$R$227</f>
        <v>13245.73</v>
      </c>
      <c r="L104" s="54">
        <f>K104*L3</f>
        <v>51225.970741786296</v>
      </c>
      <c r="M104" s="55">
        <f>'[5]คำนวณหน่วย-2562'!N101-'[7]คำนวณ (รวมแต่ละอาคาร)'!$U$227</f>
        <v>22733.91</v>
      </c>
      <c r="N104" s="54">
        <f>M104*N3</f>
        <v>87476.885882167495</v>
      </c>
      <c r="O104" s="55">
        <f>'[5]คำนวณหน่วย-2562'!P101-'[7]คำนวณ (รวมแต่ละอาคาร)'!$X$227</f>
        <v>18802.97</v>
      </c>
      <c r="P104" s="54">
        <f>O104*P3</f>
        <v>71071.11307425311</v>
      </c>
      <c r="Q104" s="55">
        <f>'[5]คำนวณหน่วย-2562'!R101-'[7]คำนวณ (รวมแต่ละอาคาร)'!$AA$227</f>
        <v>26699.62</v>
      </c>
      <c r="R104" s="54">
        <f>Q104*R3</f>
        <v>100173.40450080601</v>
      </c>
      <c r="S104" s="55">
        <f>'[5]คำนวณหน่วย-2562'!T101-'[7]คำนวณ (รวมแต่ละอาคาร)'!$AD$227</f>
        <v>23375.03</v>
      </c>
      <c r="T104" s="54">
        <f>S104*T3</f>
        <v>88913.677781164588</v>
      </c>
      <c r="U104" s="55">
        <f>'[5]คำนวณหน่วย-2562'!V101-'[7]คำนวณ (รวมแต่ละอาคาร)'!$AG$227</f>
        <v>25283.95</v>
      </c>
      <c r="V104" s="54">
        <f>U104*V3</f>
        <v>96775.218227941004</v>
      </c>
      <c r="W104" s="55">
        <f>'[5]คำนวณหน่วย-2562'!X101-'[7]คำนวณ (รวมแต่ละอาคาร)'!$AJ$227</f>
        <v>24972.75</v>
      </c>
      <c r="X104" s="54">
        <f>W104*X3</f>
        <v>95462.489593597493</v>
      </c>
      <c r="Y104" s="55">
        <f>'[5]คำนวณหน่วย-2562'!Z101-'[7]คำนวณ (รวมแต่ละอาคาร)'!$AM$227</f>
        <v>18051.7</v>
      </c>
      <c r="Z104" s="54">
        <f>Y104*Z3</f>
        <v>67775.864557780995</v>
      </c>
      <c r="AA104" s="55">
        <f>'[5]คำนวณหน่วย-2562'!AB101-'[7]คำนวณ (รวมแต่ละอาคาร)'!$AP$227</f>
        <v>16297.82</v>
      </c>
      <c r="AB104" s="54">
        <f>AA104*AB3</f>
        <v>59522.060170095596</v>
      </c>
      <c r="AC104" s="46"/>
      <c r="AD104" s="47"/>
      <c r="AF104" s="47"/>
    </row>
    <row r="105" spans="1:32" x14ac:dyDescent="0.55000000000000004">
      <c r="A105" s="40">
        <f>[6]ตารางจด!A97</f>
        <v>78</v>
      </c>
      <c r="B105" s="41" t="str">
        <f>[6]ตารางจด!B97</f>
        <v>อาคารปฏิบัติการและคัดเมล็ดพันธุ์พืชไร่</v>
      </c>
      <c r="C105" s="40">
        <f>[6]ตารางจด!C97</f>
        <v>0</v>
      </c>
      <c r="D105" s="42">
        <f>[6]ตารางจด!E97</f>
        <v>8142148</v>
      </c>
      <c r="E105" s="43">
        <f>'[5]คำนวณหน่วย-2562'!F100</f>
        <v>240</v>
      </c>
      <c r="F105" s="44">
        <f>'[5]คำนวณหน่วย-2562'!G100</f>
        <v>885.6</v>
      </c>
      <c r="G105" s="45">
        <f>'[5]คำนวณหน่วย-2562'!H100</f>
        <v>180</v>
      </c>
      <c r="H105" s="44">
        <f>'[5]คำนวณหน่วย-2562'!I100</f>
        <v>675</v>
      </c>
      <c r="I105" s="45">
        <f>'[5]คำนวณหน่วย-2562'!J100</f>
        <v>180</v>
      </c>
      <c r="J105" s="44">
        <f>'[5]คำนวณหน่วย-2562'!K100</f>
        <v>680.4</v>
      </c>
      <c r="K105" s="45">
        <f>'[5]คำนวณหน่วย-2562'!L100</f>
        <v>300</v>
      </c>
      <c r="L105" s="44">
        <f>'[5]คำนวณหน่วย-2562'!M100</f>
        <v>1158</v>
      </c>
      <c r="M105" s="45">
        <f>'[5]คำนวณหน่วย-2562'!N100</f>
        <v>360</v>
      </c>
      <c r="N105" s="44">
        <f>'[5]คำนวณหน่วย-2562'!O100</f>
        <v>1386</v>
      </c>
      <c r="O105" s="45">
        <f>'[5]คำนวณหน่วย-2562'!P100</f>
        <v>120</v>
      </c>
      <c r="P105" s="44">
        <f>'[5]คำนวณหน่วย-2562'!Q100</f>
        <v>453.59999999999997</v>
      </c>
      <c r="Q105" s="45">
        <f>'[5]คำนวณหน่วย-2562'!R100</f>
        <v>240</v>
      </c>
      <c r="R105" s="44">
        <f>'[5]คำนวณหน่วย-2562'!S100</f>
        <v>900</v>
      </c>
      <c r="S105" s="45">
        <f>'[5]คำนวณหน่วย-2562'!T100</f>
        <v>180</v>
      </c>
      <c r="T105" s="44">
        <f>'[5]คำนวณหน่วย-2562'!U100</f>
        <v>684</v>
      </c>
      <c r="U105" s="45">
        <f>'[5]คำนวณหน่วย-2562'!V100</f>
        <v>900</v>
      </c>
      <c r="V105" s="44">
        <f>'[5]คำนวณหน่วย-2562'!W100</f>
        <v>3447</v>
      </c>
      <c r="W105" s="45">
        <f>'[5]คำนวณหน่วย-2562'!X100</f>
        <v>660</v>
      </c>
      <c r="X105" s="44">
        <f>'[5]คำนวณหน่วย-2562'!Y100</f>
        <v>2547.6</v>
      </c>
      <c r="Y105" s="45">
        <f>'[5]คำนวณหน่วย-2562'!Z100</f>
        <v>300</v>
      </c>
      <c r="Z105" s="44">
        <f>'[5]คำนวณหน่วย-2562'!AA100</f>
        <v>1125</v>
      </c>
      <c r="AA105" s="45">
        <f>'[5]คำนวณหน่วย-2562'!AB100</f>
        <v>180</v>
      </c>
      <c r="AB105" s="44">
        <f>'[5]คำนวณหน่วย-2562'!AC100</f>
        <v>655.20000000000005</v>
      </c>
      <c r="AC105" s="46"/>
      <c r="AD105" s="47"/>
      <c r="AF105" s="47"/>
    </row>
    <row r="106" spans="1:32" x14ac:dyDescent="0.55000000000000004">
      <c r="A106" s="40">
        <f>[6]ตารางจด!A98</f>
        <v>79</v>
      </c>
      <c r="B106" s="41" t="str">
        <f>[6]ตารางจด!B98</f>
        <v>อาคารอบเมล็ดพันธุ์พืช (ไซโล)</v>
      </c>
      <c r="C106" s="40">
        <f>[6]ตารางจด!C98</f>
        <v>0</v>
      </c>
      <c r="D106" s="42">
        <f>[6]ตารางจด!E98</f>
        <v>9866505</v>
      </c>
      <c r="E106" s="43">
        <f>'[5]คำนวณหน่วย-2562'!F107</f>
        <v>0</v>
      </c>
      <c r="F106" s="44">
        <f>'[5]คำนวณหน่วย-2562'!G107</f>
        <v>0</v>
      </c>
      <c r="G106" s="45">
        <f>'[5]คำนวณหน่วย-2562'!H107</f>
        <v>10</v>
      </c>
      <c r="H106" s="44">
        <f>'[5]คำนวณหน่วย-2562'!I107</f>
        <v>37.5</v>
      </c>
      <c r="I106" s="45">
        <f>'[5]คำนวณหน่วย-2562'!J107</f>
        <v>0</v>
      </c>
      <c r="J106" s="44">
        <f>'[5]คำนวณหน่วย-2562'!K107</f>
        <v>0</v>
      </c>
      <c r="K106" s="45">
        <f>'[5]คำนวณหน่วย-2562'!L107</f>
        <v>0</v>
      </c>
      <c r="L106" s="44">
        <f>'[5]คำนวณหน่วย-2562'!M107</f>
        <v>0</v>
      </c>
      <c r="M106" s="45">
        <f>'[5]คำนวณหน่วย-2562'!N107</f>
        <v>0</v>
      </c>
      <c r="N106" s="44">
        <f>'[5]คำนวณหน่วย-2562'!O107</f>
        <v>0</v>
      </c>
      <c r="O106" s="45">
        <f>'[5]คำนวณหน่วย-2562'!P107</f>
        <v>0</v>
      </c>
      <c r="P106" s="44">
        <f>'[5]คำนวณหน่วย-2562'!Q107</f>
        <v>0</v>
      </c>
      <c r="Q106" s="45">
        <f>'[5]คำนวณหน่วย-2562'!R107</f>
        <v>2</v>
      </c>
      <c r="R106" s="44">
        <f>'[5]คำนวณหน่วย-2562'!S107</f>
        <v>7.5</v>
      </c>
      <c r="S106" s="45">
        <f>'[5]คำนวณหน่วย-2562'!T107</f>
        <v>0</v>
      </c>
      <c r="T106" s="44">
        <f>'[5]คำนวณหน่วย-2562'!U107</f>
        <v>0</v>
      </c>
      <c r="U106" s="45">
        <f>'[5]คำนวณหน่วย-2562'!V107</f>
        <v>0</v>
      </c>
      <c r="V106" s="44">
        <f>'[5]คำนวณหน่วย-2562'!W107</f>
        <v>0</v>
      </c>
      <c r="W106" s="45">
        <f>'[5]คำนวณหน่วย-2562'!X107</f>
        <v>0</v>
      </c>
      <c r="X106" s="44">
        <f>'[5]คำนวณหน่วย-2562'!Y107</f>
        <v>0</v>
      </c>
      <c r="Y106" s="45">
        <f>'[5]คำนวณหน่วย-2562'!Z107</f>
        <v>5</v>
      </c>
      <c r="Z106" s="44">
        <f>'[5]คำนวณหน่วย-2562'!AA107</f>
        <v>18.75</v>
      </c>
      <c r="AA106" s="45">
        <f>'[5]คำนวณหน่วย-2562'!AB107</f>
        <v>18</v>
      </c>
      <c r="AB106" s="44">
        <f>'[5]คำนวณหน่วย-2562'!AC107</f>
        <v>65.52</v>
      </c>
      <c r="AC106" s="46"/>
      <c r="AD106" s="47"/>
      <c r="AF106" s="47"/>
    </row>
    <row r="107" spans="1:32" x14ac:dyDescent="0.55000000000000004">
      <c r="A107" s="40">
        <f>[6]ตารางจด!A99</f>
        <v>80</v>
      </c>
      <c r="B107" s="41" t="str">
        <f>[6]ตารางจด!B99</f>
        <v>อาคารกำจร  บุญแปง</v>
      </c>
      <c r="C107" s="40">
        <f>[6]ตารางจด!C99</f>
        <v>0</v>
      </c>
      <c r="D107" s="42">
        <f>[6]ตารางจด!E99</f>
        <v>8313525</v>
      </c>
      <c r="E107" s="43">
        <f>'[5]คำนวณหน่วย-2562'!F93</f>
        <v>1320</v>
      </c>
      <c r="F107" s="44">
        <f>'[5]คำนวณหน่วย-2562'!G93</f>
        <v>4870.8</v>
      </c>
      <c r="G107" s="45">
        <f>'[5]คำนวณหน่วย-2562'!H93</f>
        <v>1860</v>
      </c>
      <c r="H107" s="44">
        <f>'[5]คำนวณหน่วย-2562'!I93</f>
        <v>6975</v>
      </c>
      <c r="I107" s="45">
        <f>'[5]คำนวณหน่วย-2562'!J93</f>
        <v>2400</v>
      </c>
      <c r="J107" s="44">
        <f>'[5]คำนวณหน่วย-2562'!K93</f>
        <v>9072</v>
      </c>
      <c r="K107" s="45">
        <f>'[5]คำนวณหน่วย-2562'!L93</f>
        <v>2520</v>
      </c>
      <c r="L107" s="44">
        <f>'[5]คำนวณหน่วย-2562'!M93</f>
        <v>9727.1999999999989</v>
      </c>
      <c r="M107" s="45">
        <f>'[5]คำนวณหน่วย-2562'!N93</f>
        <v>2880</v>
      </c>
      <c r="N107" s="44">
        <f>'[5]คำนวณหน่วย-2562'!O93</f>
        <v>11088</v>
      </c>
      <c r="O107" s="45">
        <f>'[5]คำนวณหน่วย-2562'!P93</f>
        <v>3000</v>
      </c>
      <c r="P107" s="44">
        <f>'[5]คำนวณหน่วย-2562'!Q93</f>
        <v>11340</v>
      </c>
      <c r="Q107" s="45">
        <f>'[5]คำนวณหน่วย-2562'!R93</f>
        <v>3300</v>
      </c>
      <c r="R107" s="44">
        <f>'[5]คำนวณหน่วย-2562'!S93</f>
        <v>12375</v>
      </c>
      <c r="S107" s="45">
        <f>'[5]คำนวณหน่วย-2562'!T93</f>
        <v>2400</v>
      </c>
      <c r="T107" s="44">
        <f>'[5]คำนวณหน่วย-2562'!U93</f>
        <v>9120</v>
      </c>
      <c r="U107" s="45">
        <f>'[5]คำนวณหน่วย-2562'!V93</f>
        <v>2580</v>
      </c>
      <c r="V107" s="44">
        <f>'[5]คำนวณหน่วย-2562'!W93</f>
        <v>9881.4</v>
      </c>
      <c r="W107" s="45">
        <f>'[5]คำนวณหน่วย-2562'!X93</f>
        <v>3000</v>
      </c>
      <c r="X107" s="44">
        <f>'[5]คำนวณหน่วย-2562'!Y93</f>
        <v>11580</v>
      </c>
      <c r="Y107" s="45">
        <f>'[5]คำนวณหน่วย-2562'!Z93</f>
        <v>2100</v>
      </c>
      <c r="Z107" s="44">
        <f>'[5]คำนวณหน่วย-2562'!AA93</f>
        <v>7875</v>
      </c>
      <c r="AA107" s="45">
        <f>'[5]คำนวณหน่วย-2562'!AB93</f>
        <v>1620</v>
      </c>
      <c r="AB107" s="44">
        <f>'[5]คำนวณหน่วย-2562'!AC93</f>
        <v>5896.8</v>
      </c>
      <c r="AC107" s="46"/>
      <c r="AD107" s="47"/>
      <c r="AF107" s="47"/>
    </row>
    <row r="108" spans="1:32" x14ac:dyDescent="0.55000000000000004">
      <c r="A108" s="40">
        <f>[6]ตารางจด!A100</f>
        <v>81</v>
      </c>
      <c r="B108" s="41" t="str">
        <f>[6]ตารางจด!B100</f>
        <v>ฐานการเรียนรู้เห็ด</v>
      </c>
      <c r="C108" s="40">
        <f>[6]ตารางจด!C100</f>
        <v>0</v>
      </c>
      <c r="D108" s="42">
        <f>[6]ตารางจด!E100</f>
        <v>8416887</v>
      </c>
      <c r="E108" s="43">
        <f>'[5]คำนวณหน่วย-2562'!F131</f>
        <v>56</v>
      </c>
      <c r="F108" s="44">
        <f>'[5]คำนวณหน่วย-2562'!G131</f>
        <v>206.64</v>
      </c>
      <c r="G108" s="45">
        <f>'[5]คำนวณหน่วย-2562'!H131</f>
        <v>44</v>
      </c>
      <c r="H108" s="44">
        <f>'[5]คำนวณหน่วย-2562'!I131</f>
        <v>165</v>
      </c>
      <c r="I108" s="45">
        <f>'[5]คำนวณหน่วย-2562'!J131</f>
        <v>98</v>
      </c>
      <c r="J108" s="44">
        <f>'[5]คำนวณหน่วย-2562'!K131</f>
        <v>370.44</v>
      </c>
      <c r="K108" s="45">
        <f>'[5]คำนวณหน่วย-2562'!L131</f>
        <v>92</v>
      </c>
      <c r="L108" s="44">
        <f>'[5]คำนวณหน่วย-2562'!M131</f>
        <v>355.12</v>
      </c>
      <c r="M108" s="45">
        <f>'[5]คำนวณหน่วย-2562'!N131</f>
        <v>147</v>
      </c>
      <c r="N108" s="44">
        <f>'[5]คำนวณหน่วย-2562'!O131</f>
        <v>565.95000000000005</v>
      </c>
      <c r="O108" s="45">
        <f>'[5]คำนวณหน่วย-2562'!P131</f>
        <v>80</v>
      </c>
      <c r="P108" s="44">
        <f>'[5]คำนวณหน่วย-2562'!Q131</f>
        <v>302.39999999999998</v>
      </c>
      <c r="Q108" s="45">
        <f>'[5]คำนวณหน่วย-2562'!R131</f>
        <v>108</v>
      </c>
      <c r="R108" s="44">
        <f>'[5]คำนวณหน่วย-2562'!S131</f>
        <v>405</v>
      </c>
      <c r="S108" s="45">
        <f>'[5]คำนวณหน่วย-2562'!T131</f>
        <v>96</v>
      </c>
      <c r="T108" s="44">
        <f>'[5]คำนวณหน่วย-2562'!U131</f>
        <v>364.79999999999995</v>
      </c>
      <c r="U108" s="45">
        <f>'[5]คำนวณหน่วย-2562'!V131</f>
        <v>93</v>
      </c>
      <c r="V108" s="44">
        <f>'[5]คำนวณหน่วย-2562'!W131</f>
        <v>356.19</v>
      </c>
      <c r="W108" s="45">
        <f>'[5]คำนวณหน่วย-2562'!X131</f>
        <v>123</v>
      </c>
      <c r="X108" s="44">
        <f>'[5]คำนวณหน่วย-2562'!Y131</f>
        <v>474.78</v>
      </c>
      <c r="Y108" s="45">
        <f>'[5]คำนวณหน่วย-2562'!Z131</f>
        <v>70.699999999999818</v>
      </c>
      <c r="Z108" s="44">
        <f>'[5]คำนวณหน่วย-2562'!AA131</f>
        <v>265.12499999999932</v>
      </c>
      <c r="AA108" s="45">
        <f>'[5]คำนวณหน่วย-2562'!AB131</f>
        <v>49.300000000000182</v>
      </c>
      <c r="AB108" s="44">
        <f>'[5]คำนวณหน่วย-2562'!AC131</f>
        <v>179.45200000000068</v>
      </c>
      <c r="AC108" s="46"/>
      <c r="AD108" s="47"/>
      <c r="AF108" s="47"/>
    </row>
    <row r="109" spans="1:32" x14ac:dyDescent="0.55000000000000004">
      <c r="A109" s="40">
        <f>[6]ตารางจด!A101</f>
        <v>82</v>
      </c>
      <c r="B109" s="41" t="str">
        <f>[6]ตารางจด!B101</f>
        <v>อาคารเนื้อเยื่อ  มิเตอร์ตัวที่ 1</v>
      </c>
      <c r="C109" s="40">
        <f>[6]ตารางจด!C101</f>
        <v>0</v>
      </c>
      <c r="D109" s="42">
        <f>[6]ตารางจด!E101</f>
        <v>8488561</v>
      </c>
      <c r="E109" s="43">
        <f>'[5]คำนวณหน่วย-2562'!F115</f>
        <v>1040</v>
      </c>
      <c r="F109" s="44">
        <f>'[5]คำนวณหน่วย-2562'!G115</f>
        <v>3837.6</v>
      </c>
      <c r="G109" s="45">
        <f>'[5]คำนวณหน่วย-2562'!H115</f>
        <v>1280</v>
      </c>
      <c r="H109" s="44">
        <f>'[5]คำนวณหน่วย-2562'!I115</f>
        <v>4800</v>
      </c>
      <c r="I109" s="45">
        <f>'[5]คำนวณหน่วย-2562'!J115</f>
        <v>2000</v>
      </c>
      <c r="J109" s="44">
        <f>'[5]คำนวณหน่วย-2562'!K115</f>
        <v>7560</v>
      </c>
      <c r="K109" s="45">
        <f>'[5]คำนวณหน่วย-2562'!L115</f>
        <v>2400</v>
      </c>
      <c r="L109" s="44">
        <f>'[5]คำนวณหน่วย-2562'!M115</f>
        <v>9264</v>
      </c>
      <c r="M109" s="45">
        <f>'[5]คำนวณหน่วย-2562'!N115</f>
        <v>1440</v>
      </c>
      <c r="N109" s="44">
        <f>'[5]คำนวณหน่วย-2562'!O115</f>
        <v>5544</v>
      </c>
      <c r="O109" s="45">
        <f>'[5]คำนวณหน่วย-2562'!P115</f>
        <v>1440</v>
      </c>
      <c r="P109" s="44">
        <f>'[5]คำนวณหน่วย-2562'!Q115</f>
        <v>5443.2</v>
      </c>
      <c r="Q109" s="45">
        <f>'[5]คำนวณหน่วย-2562'!R115</f>
        <v>1440</v>
      </c>
      <c r="R109" s="44">
        <f>'[5]คำนวณหน่วย-2562'!S115</f>
        <v>5400</v>
      </c>
      <c r="S109" s="45">
        <f>'[5]คำนวณหน่วย-2562'!T115</f>
        <v>1120</v>
      </c>
      <c r="T109" s="44">
        <f>'[5]คำนวณหน่วย-2562'!U115</f>
        <v>4256</v>
      </c>
      <c r="U109" s="45">
        <f>'[5]คำนวณหน่วย-2562'!V115</f>
        <v>1120</v>
      </c>
      <c r="V109" s="44">
        <f>'[5]คำนวณหน่วย-2562'!W115</f>
        <v>4289.6000000000004</v>
      </c>
      <c r="W109" s="45">
        <f>'[5]คำนวณหน่วย-2562'!X115</f>
        <v>1280</v>
      </c>
      <c r="X109" s="44">
        <f>'[5]คำนวณหน่วย-2562'!Y115</f>
        <v>4940.8</v>
      </c>
      <c r="Y109" s="45">
        <f>'[5]คำนวณหน่วย-2562'!Z115</f>
        <v>1040</v>
      </c>
      <c r="Z109" s="44">
        <f>'[5]คำนวณหน่วย-2562'!AA115</f>
        <v>3900</v>
      </c>
      <c r="AA109" s="45">
        <f>'[5]คำนวณหน่วย-2562'!AB115</f>
        <v>880</v>
      </c>
      <c r="AB109" s="44">
        <f>'[5]คำนวณหน่วย-2562'!AC115</f>
        <v>3203.2000000000003</v>
      </c>
      <c r="AC109" s="46"/>
      <c r="AD109" s="47"/>
      <c r="AF109" s="47"/>
    </row>
    <row r="110" spans="1:32" x14ac:dyDescent="0.55000000000000004">
      <c r="A110" s="40">
        <f>[6]ตารางจด!A102</f>
        <v>83</v>
      </c>
      <c r="B110" s="41" t="str">
        <f>[6]ตารางจด!B102</f>
        <v>อาคารเนื้อเยื่อ  มิเตอร์ตัวที่ 2</v>
      </c>
      <c r="C110" s="40">
        <f>[6]ตารางจด!C102</f>
        <v>0</v>
      </c>
      <c r="D110" s="42">
        <f>[6]ตารางจด!E102</f>
        <v>8419210</v>
      </c>
      <c r="E110" s="43">
        <f>'[5]คำนวณหน่วย-2562'!F116</f>
        <v>720</v>
      </c>
      <c r="F110" s="44">
        <f>'[5]คำนวณหน่วย-2562'!G116</f>
        <v>2656.8</v>
      </c>
      <c r="G110" s="45">
        <f>'[5]คำนวณหน่วย-2562'!H116</f>
        <v>1020</v>
      </c>
      <c r="H110" s="44">
        <f>'[5]คำนวณหน่วย-2562'!I116</f>
        <v>3825</v>
      </c>
      <c r="I110" s="45">
        <f>'[5]คำนวณหน่วย-2562'!J116</f>
        <v>1480</v>
      </c>
      <c r="J110" s="44">
        <f>'[5]คำนวณหน่วย-2562'!K116</f>
        <v>5594.4</v>
      </c>
      <c r="K110" s="45">
        <f>'[5]คำนวณหน่วย-2562'!L116</f>
        <v>1720</v>
      </c>
      <c r="L110" s="44">
        <f>'[5]คำนวณหน่วย-2562'!M116</f>
        <v>6639.2</v>
      </c>
      <c r="M110" s="45">
        <f>'[5]คำนวณหน่วย-2562'!N116</f>
        <v>1660</v>
      </c>
      <c r="N110" s="44">
        <f>'[5]คำนวณหน่วย-2562'!O116</f>
        <v>6391</v>
      </c>
      <c r="O110" s="45">
        <f>'[5]คำนวณหน่วย-2562'!P116</f>
        <v>1760</v>
      </c>
      <c r="P110" s="44">
        <f>'[5]คำนวณหน่วย-2562'!Q116</f>
        <v>6652.7999999999993</v>
      </c>
      <c r="Q110" s="45">
        <f>'[5]คำนวณหน่วย-2562'!R116</f>
        <v>1780</v>
      </c>
      <c r="R110" s="44">
        <f>'[5]คำนวณหน่วย-2562'!S116</f>
        <v>6675</v>
      </c>
      <c r="S110" s="45">
        <f>'[5]คำนวณหน่วย-2562'!T116</f>
        <v>1420</v>
      </c>
      <c r="T110" s="44">
        <f>'[5]คำนวณหน่วย-2562'!U116</f>
        <v>5396</v>
      </c>
      <c r="U110" s="45">
        <f>'[5]คำนวณหน่วย-2562'!V116</f>
        <v>1480</v>
      </c>
      <c r="V110" s="44">
        <f>'[5]คำนวณหน่วย-2562'!W116</f>
        <v>5668.4000000000005</v>
      </c>
      <c r="W110" s="45">
        <f>'[5]คำนวณหน่วย-2562'!X116</f>
        <v>1860</v>
      </c>
      <c r="X110" s="44">
        <f>'[5]คำนวณหน่วย-2562'!Y116</f>
        <v>7179.5999999999995</v>
      </c>
      <c r="Y110" s="45">
        <f>'[5]คำนวณหน่วย-2562'!Z116</f>
        <v>1320</v>
      </c>
      <c r="Z110" s="44">
        <f>'[5]คำนวณหน่วย-2562'!AA116</f>
        <v>4950</v>
      </c>
      <c r="AA110" s="45">
        <f>'[5]คำนวณหน่วย-2562'!AB116</f>
        <v>840</v>
      </c>
      <c r="AB110" s="44">
        <f>'[5]คำนวณหน่วย-2562'!AC116</f>
        <v>3057.6</v>
      </c>
      <c r="AC110" s="46"/>
      <c r="AD110" s="47"/>
      <c r="AF110" s="47"/>
    </row>
    <row r="111" spans="1:32" x14ac:dyDescent="0.55000000000000004">
      <c r="A111" s="40">
        <f>[6]ตารางจด!A103</f>
        <v>84</v>
      </c>
      <c r="B111" s="41" t="str">
        <f>[6]ตารางจด!B103</f>
        <v>อาคารปฏิบัติการพืชผัก</v>
      </c>
      <c r="C111" s="40">
        <f>[6]ตารางจด!C103</f>
        <v>0</v>
      </c>
      <c r="D111" s="42">
        <f>[6]ตารางจด!E103</f>
        <v>8142069</v>
      </c>
      <c r="E111" s="43">
        <f>'[5]คำนวณหน่วย-2562'!F117</f>
        <v>23</v>
      </c>
      <c r="F111" s="44">
        <f>'[5]คำนวณหน่วย-2562'!G117</f>
        <v>84.87</v>
      </c>
      <c r="G111" s="45">
        <f>'[5]คำนวณหน่วย-2562'!H117</f>
        <v>26</v>
      </c>
      <c r="H111" s="44">
        <f>'[5]คำนวณหน่วย-2562'!I117</f>
        <v>97.5</v>
      </c>
      <c r="I111" s="45">
        <f>'[5]คำนวณหน่วย-2562'!J117</f>
        <v>34</v>
      </c>
      <c r="J111" s="44">
        <f>'[5]คำนวณหน่วย-2562'!K117</f>
        <v>128.51999999999998</v>
      </c>
      <c r="K111" s="45">
        <f>'[5]คำนวณหน่วย-2562'!L117</f>
        <v>33</v>
      </c>
      <c r="L111" s="44">
        <f>'[5]คำนวณหน่วย-2562'!M117</f>
        <v>127.38</v>
      </c>
      <c r="M111" s="45">
        <f>'[5]คำนวณหน่วย-2562'!N117</f>
        <v>35</v>
      </c>
      <c r="N111" s="44">
        <f>'[5]คำนวณหน่วย-2562'!O117</f>
        <v>134.75</v>
      </c>
      <c r="O111" s="45">
        <f>'[5]คำนวณหน่วย-2562'!P117</f>
        <v>35</v>
      </c>
      <c r="P111" s="44">
        <f>'[5]คำนวณหน่วย-2562'!Q117</f>
        <v>132.29999999999998</v>
      </c>
      <c r="Q111" s="45">
        <f>'[5]คำนวณหน่วย-2562'!R117</f>
        <v>35</v>
      </c>
      <c r="R111" s="44">
        <f>'[5]คำนวณหน่วย-2562'!S117</f>
        <v>131.25</v>
      </c>
      <c r="S111" s="45">
        <f>'[5]คำนวณหน่วย-2562'!T117</f>
        <v>29</v>
      </c>
      <c r="T111" s="44">
        <f>'[5]คำนวณหน่วย-2562'!U117</f>
        <v>110.19999999999999</v>
      </c>
      <c r="U111" s="45">
        <f>'[5]คำนวณหน่วย-2562'!V117</f>
        <v>30</v>
      </c>
      <c r="V111" s="44">
        <f>'[5]คำนวณหน่วย-2562'!W117</f>
        <v>114.9</v>
      </c>
      <c r="W111" s="45">
        <f>'[5]คำนวณหน่วย-2562'!X117</f>
        <v>37</v>
      </c>
      <c r="X111" s="44">
        <f>'[5]คำนวณหน่วย-2562'!Y117</f>
        <v>142.82</v>
      </c>
      <c r="Y111" s="45">
        <f>'[5]คำนวณหน่วย-2562'!Z117</f>
        <v>20</v>
      </c>
      <c r="Z111" s="44">
        <f>'[5]คำนวณหน่วย-2562'!AA117</f>
        <v>75</v>
      </c>
      <c r="AA111" s="45">
        <f>'[5]คำนวณหน่วย-2562'!AB117</f>
        <v>23</v>
      </c>
      <c r="AB111" s="44">
        <f>'[5]คำนวณหน่วย-2562'!AC117</f>
        <v>83.72</v>
      </c>
      <c r="AC111" s="46"/>
      <c r="AD111" s="47"/>
      <c r="AF111" s="47"/>
    </row>
    <row r="112" spans="1:32" x14ac:dyDescent="0.55000000000000004">
      <c r="A112" s="40">
        <f>[6]ตารางจด!A104</f>
        <v>85</v>
      </c>
      <c r="B112" s="41" t="str">
        <f>[6]ตารางจด!B104</f>
        <v>อาคารจัดเก็บวัสดุพืชผัก</v>
      </c>
      <c r="C112" s="40">
        <f>[6]ตารางจด!C104</f>
        <v>0</v>
      </c>
      <c r="D112" s="42">
        <f>[6]ตารางจด!E104</f>
        <v>8417059</v>
      </c>
      <c r="E112" s="43">
        <f>'[5]คำนวณหน่วย-2562'!F118</f>
        <v>4</v>
      </c>
      <c r="F112" s="44">
        <f>'[5]คำนวณหน่วย-2562'!G118</f>
        <v>14.76</v>
      </c>
      <c r="G112" s="45">
        <f>'[5]คำนวณหน่วย-2562'!H118</f>
        <v>50</v>
      </c>
      <c r="H112" s="44">
        <f>'[5]คำนวณหน่วย-2562'!I118</f>
        <v>187.5</v>
      </c>
      <c r="I112" s="45">
        <f>'[5]คำนวณหน่วย-2562'!J118</f>
        <v>66</v>
      </c>
      <c r="J112" s="44">
        <f>'[5]คำนวณหน่วย-2562'!K118</f>
        <v>249.48</v>
      </c>
      <c r="K112" s="45">
        <f>'[5]คำนวณหน่วย-2562'!L118</f>
        <v>32</v>
      </c>
      <c r="L112" s="44">
        <f>'[5]คำนวณหน่วย-2562'!M118</f>
        <v>123.52</v>
      </c>
      <c r="M112" s="45">
        <f>'[5]คำนวณหน่วย-2562'!N118</f>
        <v>32</v>
      </c>
      <c r="N112" s="44">
        <f>'[5]คำนวณหน่วย-2562'!O118</f>
        <v>123.2</v>
      </c>
      <c r="O112" s="45">
        <f>'[5]คำนวณหน่วย-2562'!P118</f>
        <v>9</v>
      </c>
      <c r="P112" s="44">
        <f>'[5]คำนวณหน่วย-2562'!Q118</f>
        <v>34.019999999999996</v>
      </c>
      <c r="Q112" s="45">
        <f>'[5]คำนวณหน่วย-2562'!R118</f>
        <v>22</v>
      </c>
      <c r="R112" s="44">
        <f>'[5]คำนวณหน่วย-2562'!S118</f>
        <v>82.5</v>
      </c>
      <c r="S112" s="45">
        <f>'[5]คำนวณหน่วย-2562'!T118</f>
        <v>18</v>
      </c>
      <c r="T112" s="44">
        <f>'[5]คำนวณหน่วย-2562'!U118</f>
        <v>68.399999999999991</v>
      </c>
      <c r="U112" s="45">
        <f>'[5]คำนวณหน่วย-2562'!V118</f>
        <v>14</v>
      </c>
      <c r="V112" s="44">
        <f>'[5]คำนวณหน่วย-2562'!W118</f>
        <v>53.620000000000005</v>
      </c>
      <c r="W112" s="45">
        <f>'[5]คำนวณหน่วย-2562'!X118</f>
        <v>67</v>
      </c>
      <c r="X112" s="44">
        <f>'[5]คำนวณหน่วย-2562'!Y118</f>
        <v>258.62</v>
      </c>
      <c r="Y112" s="45">
        <f>'[5]คำนวณหน่วย-2562'!Z118</f>
        <v>64</v>
      </c>
      <c r="Z112" s="44">
        <f>'[5]คำนวณหน่วย-2562'!AA118</f>
        <v>240</v>
      </c>
      <c r="AA112" s="45">
        <f>'[5]คำนวณหน่วย-2562'!AB118</f>
        <v>19</v>
      </c>
      <c r="AB112" s="44">
        <f>'[5]คำนวณหน่วย-2562'!AC118</f>
        <v>69.16</v>
      </c>
      <c r="AC112" s="46"/>
      <c r="AD112" s="47"/>
      <c r="AF112" s="47"/>
    </row>
    <row r="113" spans="1:34" x14ac:dyDescent="0.55000000000000004">
      <c r="A113" s="40">
        <f>[6]ตารางจด!A105</f>
        <v>86</v>
      </c>
      <c r="B113" s="41" t="str">
        <f>[6]ตารางจด!B105</f>
        <v>อาคารสำนักงานพืชผัก</v>
      </c>
      <c r="C113" s="40">
        <f>[6]ตารางจด!C105</f>
        <v>0</v>
      </c>
      <c r="D113" s="42">
        <f>[6]ตารางจด!E105</f>
        <v>13070991</v>
      </c>
      <c r="E113" s="43">
        <f>'[5]คำนวณหน่วย-2562'!F119</f>
        <v>113</v>
      </c>
      <c r="F113" s="44">
        <f>'[5]คำนวณหน่วย-2562'!G119</f>
        <v>416.96999999999997</v>
      </c>
      <c r="G113" s="45">
        <f>'[5]คำนวณหน่วย-2562'!H119</f>
        <v>173</v>
      </c>
      <c r="H113" s="44">
        <f>'[5]คำนวณหน่วย-2562'!I119</f>
        <v>648.75</v>
      </c>
      <c r="I113" s="45">
        <f>'[5]คำนวณหน่วย-2562'!J119</f>
        <v>189</v>
      </c>
      <c r="J113" s="44">
        <f>'[5]คำนวณหน่วย-2562'!K119</f>
        <v>714.42</v>
      </c>
      <c r="K113" s="45">
        <f>'[5]คำนวณหน่วย-2562'!L119</f>
        <v>196</v>
      </c>
      <c r="L113" s="44">
        <f>'[5]คำนวณหน่วย-2562'!M119</f>
        <v>756.56</v>
      </c>
      <c r="M113" s="45">
        <f>'[5]คำนวณหน่วย-2562'!N119</f>
        <v>198</v>
      </c>
      <c r="N113" s="44">
        <f>'[5]คำนวณหน่วย-2562'!O119</f>
        <v>762.30000000000007</v>
      </c>
      <c r="O113" s="45">
        <f>'[5]คำนวณหน่วย-2562'!P119</f>
        <v>163</v>
      </c>
      <c r="P113" s="44">
        <f>'[5]คำนวณหน่วย-2562'!Q119</f>
        <v>616.14</v>
      </c>
      <c r="Q113" s="45">
        <f>'[5]คำนวณหน่วย-2562'!R119</f>
        <v>126</v>
      </c>
      <c r="R113" s="44">
        <f>'[5]คำนวณหน่วย-2562'!S119</f>
        <v>472.5</v>
      </c>
      <c r="S113" s="45">
        <f>'[5]คำนวณหน่วย-2562'!T119</f>
        <v>126</v>
      </c>
      <c r="T113" s="44">
        <f>'[5]คำนวณหน่วย-2562'!U119</f>
        <v>478.79999999999995</v>
      </c>
      <c r="U113" s="45">
        <f>'[5]คำนวณหน่วย-2562'!V119</f>
        <v>98</v>
      </c>
      <c r="V113" s="44">
        <f>'[5]คำนวณหน่วย-2562'!W119</f>
        <v>375.34000000000003</v>
      </c>
      <c r="W113" s="45">
        <f>'[5]คำนวณหน่วย-2562'!X119</f>
        <v>114</v>
      </c>
      <c r="X113" s="44">
        <f>'[5]คำนวณหน่วย-2562'!Y119</f>
        <v>440.03999999999996</v>
      </c>
      <c r="Y113" s="45">
        <f>'[5]คำนวณหน่วย-2562'!Z119</f>
        <v>0</v>
      </c>
      <c r="Z113" s="44">
        <f>'[5]คำนวณหน่วย-2562'!AA119</f>
        <v>0</v>
      </c>
      <c r="AA113" s="45">
        <f>'[5]คำนวณหน่วย-2562'!AB119</f>
        <v>0</v>
      </c>
      <c r="AB113" s="44">
        <f>'[5]คำนวณหน่วย-2562'!AC119</f>
        <v>0</v>
      </c>
      <c r="AC113" s="46"/>
      <c r="AD113" s="47"/>
      <c r="AF113" s="47"/>
    </row>
    <row r="114" spans="1:34" x14ac:dyDescent="0.55000000000000004">
      <c r="A114" s="40">
        <f>[6]ตารางจด!A106</f>
        <v>87</v>
      </c>
      <c r="B114" s="41" t="str">
        <f>[6]ตารางจด!B106</f>
        <v>โรงเรือนพืช-ผัก</v>
      </c>
      <c r="C114" s="40">
        <f>[6]ตารางจด!C106</f>
        <v>0</v>
      </c>
      <c r="D114" s="42">
        <f>[6]ตารางจด!E106</f>
        <v>1105255</v>
      </c>
      <c r="E114" s="43">
        <f>'[5]คำนวณหน่วย-2562'!F121</f>
        <v>1464</v>
      </c>
      <c r="F114" s="44">
        <f>'[5]คำนวณหน่วย-2562'!G121</f>
        <v>5402.16</v>
      </c>
      <c r="G114" s="45">
        <f>'[5]คำนวณหน่วย-2562'!H121</f>
        <v>1683</v>
      </c>
      <c r="H114" s="44">
        <f>'[5]คำนวณหน่วย-2562'!I121</f>
        <v>6311.25</v>
      </c>
      <c r="I114" s="45">
        <f>'[5]คำนวณหน่วย-2562'!J121</f>
        <v>2181</v>
      </c>
      <c r="J114" s="44">
        <f>'[5]คำนวณหน่วย-2562'!K121</f>
        <v>8244.18</v>
      </c>
      <c r="K114" s="45">
        <f>'[5]คำนวณหน่วย-2562'!L121</f>
        <v>2816</v>
      </c>
      <c r="L114" s="44">
        <f>'[5]คำนวณหน่วย-2562'!M121</f>
        <v>10869.76</v>
      </c>
      <c r="M114" s="45">
        <f>'[5]คำนวณหน่วย-2562'!N121</f>
        <v>1904</v>
      </c>
      <c r="N114" s="44">
        <f>'[5]คำนวณหน่วย-2562'!O121</f>
        <v>7330.4000000000005</v>
      </c>
      <c r="O114" s="45">
        <f>'[5]คำนวณหน่วย-2562'!P121</f>
        <v>1820</v>
      </c>
      <c r="P114" s="44">
        <f>'[5]คำนวณหน่วย-2562'!Q121</f>
        <v>6879.5999999999995</v>
      </c>
      <c r="Q114" s="45">
        <f>'[5]คำนวณหน่วย-2562'!R121</f>
        <v>1028</v>
      </c>
      <c r="R114" s="44">
        <f>'[5]คำนวณหน่วย-2562'!S121</f>
        <v>3855</v>
      </c>
      <c r="S114" s="45">
        <f>'[5]คำนวณหน่วย-2562'!T121</f>
        <v>2353</v>
      </c>
      <c r="T114" s="44">
        <f>'[5]คำนวณหน่วย-2562'!U121</f>
        <v>8941.4</v>
      </c>
      <c r="U114" s="45">
        <f>'[5]คำนวณหน่วย-2562'!V121</f>
        <v>2705</v>
      </c>
      <c r="V114" s="44">
        <f>'[5]คำนวณหน่วย-2562'!W121</f>
        <v>10360.15</v>
      </c>
      <c r="W114" s="45">
        <f>'[5]คำนวณหน่วย-2562'!X121</f>
        <v>4533</v>
      </c>
      <c r="X114" s="44">
        <f>'[5]คำนวณหน่วย-2562'!Y121</f>
        <v>17497.38</v>
      </c>
      <c r="Y114" s="45">
        <f>'[5]คำนวณหน่วย-2562'!Z121</f>
        <v>971</v>
      </c>
      <c r="Z114" s="44">
        <f>'[5]คำนวณหน่วย-2562'!AA121</f>
        <v>3641.25</v>
      </c>
      <c r="AA114" s="45">
        <f>'[5]คำนวณหน่วย-2562'!AB121</f>
        <v>2769</v>
      </c>
      <c r="AB114" s="44">
        <f>'[5]คำนวณหน่วย-2562'!AC121</f>
        <v>10079.16</v>
      </c>
      <c r="AC114" s="46"/>
      <c r="AD114" s="47"/>
      <c r="AF114" s="47"/>
    </row>
    <row r="115" spans="1:34" x14ac:dyDescent="0.55000000000000004">
      <c r="A115" s="40">
        <f>[6]ตารางจด!A107</f>
        <v>88</v>
      </c>
      <c r="B115" s="41" t="str">
        <f>[6]ตารางจด!B107</f>
        <v>โรงเพาะพืช-ผัก</v>
      </c>
      <c r="C115" s="40">
        <f>[6]ตารางจด!C107</f>
        <v>0</v>
      </c>
      <c r="D115" s="42">
        <f>[6]ตารางจด!E107</f>
        <v>8006721</v>
      </c>
      <c r="E115" s="43">
        <f>'[5]คำนวณหน่วย-2562'!F128</f>
        <v>38047</v>
      </c>
      <c r="F115" s="44">
        <f>'[5]คำนวณหน่วย-2562'!G128</f>
        <v>140393.43</v>
      </c>
      <c r="G115" s="45">
        <f>'[5]คำนวณหน่วย-2562'!H128</f>
        <v>5991</v>
      </c>
      <c r="H115" s="44">
        <f>'[5]คำนวณหน่วย-2562'!I128</f>
        <v>22466.25</v>
      </c>
      <c r="I115" s="45">
        <f>'[5]คำนวณหน่วย-2562'!J128</f>
        <v>8373</v>
      </c>
      <c r="J115" s="44">
        <f>'[5]คำนวณหน่วย-2562'!K128</f>
        <v>31649.94</v>
      </c>
      <c r="K115" s="45">
        <f>'[5]คำนวณหน่วย-2562'!L128</f>
        <v>7985</v>
      </c>
      <c r="L115" s="44">
        <f>'[5]คำนวณหน่วย-2562'!M128</f>
        <v>30822.1</v>
      </c>
      <c r="M115" s="45">
        <f>'[5]คำนวณหน่วย-2562'!N128</f>
        <v>7011</v>
      </c>
      <c r="N115" s="44">
        <f>'[5]คำนวณหน่วย-2562'!O128</f>
        <v>26992.350000000002</v>
      </c>
      <c r="O115" s="45">
        <f>'[5]คำนวณหน่วย-2562'!P128</f>
        <v>526</v>
      </c>
      <c r="P115" s="44">
        <f>'[5]คำนวณหน่วย-2562'!Q128</f>
        <v>1988.28</v>
      </c>
      <c r="Q115" s="45">
        <f>'[5]คำนวณหน่วย-2562'!R128</f>
        <v>12306</v>
      </c>
      <c r="R115" s="44">
        <f>'[5]คำนวณหน่วย-2562'!S128</f>
        <v>46147.5</v>
      </c>
      <c r="S115" s="45">
        <f>'[5]คำนวณหน่วย-2562'!T128</f>
        <v>5450</v>
      </c>
      <c r="T115" s="44">
        <f>'[5]คำนวณหน่วย-2562'!U128</f>
        <v>20710</v>
      </c>
      <c r="U115" s="45">
        <f>'[5]คำนวณหน่วย-2562'!V128</f>
        <v>5002</v>
      </c>
      <c r="V115" s="44">
        <f>'[5]คำนวณหน่วย-2562'!W128</f>
        <v>19157.66</v>
      </c>
      <c r="W115" s="45">
        <f>'[5]คำนวณหน่วย-2562'!X128</f>
        <v>6578</v>
      </c>
      <c r="X115" s="44">
        <f>'[5]คำนวณหน่วย-2562'!Y128</f>
        <v>25391.079999999998</v>
      </c>
      <c r="Y115" s="45">
        <f>'[5]คำนวณหน่วย-2562'!Z128</f>
        <v>7203</v>
      </c>
      <c r="Z115" s="44">
        <f>'[5]คำนวณหน่วย-2562'!AA128</f>
        <v>27011.25</v>
      </c>
      <c r="AA115" s="45">
        <f>'[5]คำนวณหน่วย-2562'!AB128</f>
        <v>6214</v>
      </c>
      <c r="AB115" s="44">
        <f>'[5]คำนวณหน่วย-2562'!AC128</f>
        <v>22618.959999999999</v>
      </c>
      <c r="AC115" s="46"/>
      <c r="AD115" s="47"/>
      <c r="AF115" s="47"/>
    </row>
    <row r="116" spans="1:34" x14ac:dyDescent="0.55000000000000004">
      <c r="A116" s="40">
        <f>[6]ตารางจด!A108</f>
        <v>89</v>
      </c>
      <c r="B116" s="41" t="str">
        <f>[6]ตารางจด!B108</f>
        <v>ฐานการเรียนรู้การผลิตเห็ดเศรษฐกิจ</v>
      </c>
      <c r="C116" s="40">
        <f>[6]ตารางจด!C108</f>
        <v>0</v>
      </c>
      <c r="D116" s="42">
        <f>[6]ตารางจด!E108</f>
        <v>0</v>
      </c>
      <c r="E116" s="43">
        <f>'[5]คำนวณหน่วย-2562'!F132</f>
        <v>84</v>
      </c>
      <c r="F116" s="44">
        <f>'[5]คำนวณหน่วย-2562'!G132</f>
        <v>309.95999999999998</v>
      </c>
      <c r="G116" s="45">
        <f>'[5]คำนวณหน่วย-2562'!H132</f>
        <v>91</v>
      </c>
      <c r="H116" s="44">
        <f>'[5]คำนวณหน่วย-2562'!I132</f>
        <v>341.25</v>
      </c>
      <c r="I116" s="45">
        <f>'[5]คำนวณหน่วย-2562'!J132</f>
        <v>115</v>
      </c>
      <c r="J116" s="44">
        <f>'[5]คำนวณหน่วย-2562'!K132</f>
        <v>434.7</v>
      </c>
      <c r="K116" s="45">
        <f>'[5]คำนวณหน่วย-2562'!L132</f>
        <v>130</v>
      </c>
      <c r="L116" s="44">
        <f>'[5]คำนวณหน่วย-2562'!M132</f>
        <v>501.8</v>
      </c>
      <c r="M116" s="45">
        <f>'[5]คำนวณหน่วย-2562'!N132</f>
        <v>121</v>
      </c>
      <c r="N116" s="44">
        <f>'[5]คำนวณหน่วย-2562'!O132</f>
        <v>465.85</v>
      </c>
      <c r="O116" s="45">
        <f>'[5]คำนวณหน่วย-2562'!P132</f>
        <v>146</v>
      </c>
      <c r="P116" s="44">
        <f>'[5]คำนวณหน่วย-2562'!Q132</f>
        <v>551.88</v>
      </c>
      <c r="Q116" s="45">
        <f>'[5]คำนวณหน่วย-2562'!R132</f>
        <v>123</v>
      </c>
      <c r="R116" s="44">
        <f>'[5]คำนวณหน่วย-2562'!S132</f>
        <v>461.25</v>
      </c>
      <c r="S116" s="45">
        <f>'[5]คำนวณหน่วย-2562'!T132</f>
        <v>133</v>
      </c>
      <c r="T116" s="44">
        <f>'[5]คำนวณหน่วย-2562'!U132</f>
        <v>505.4</v>
      </c>
      <c r="U116" s="45">
        <f>'[5]คำนวณหน่วย-2562'!V132</f>
        <v>102</v>
      </c>
      <c r="V116" s="44">
        <f>'[5]คำนวณหน่วย-2562'!W132</f>
        <v>390.66</v>
      </c>
      <c r="W116" s="45">
        <f>'[5]คำนวณหน่วย-2562'!X132</f>
        <v>152</v>
      </c>
      <c r="X116" s="44">
        <f>'[5]คำนวณหน่วย-2562'!Y132</f>
        <v>586.72</v>
      </c>
      <c r="Y116" s="45">
        <f>'[5]คำนวณหน่วย-2562'!Z132</f>
        <v>113</v>
      </c>
      <c r="Z116" s="44">
        <f>'[5]คำนวณหน่วย-2562'!AA132</f>
        <v>423.75</v>
      </c>
      <c r="AA116" s="45">
        <f>'[5]คำนวณหน่วย-2562'!AB132</f>
        <v>72</v>
      </c>
      <c r="AB116" s="44">
        <f>'[5]คำนวณหน่วย-2562'!AC132</f>
        <v>262.08</v>
      </c>
      <c r="AC116" s="46"/>
      <c r="AD116" s="47"/>
      <c r="AF116" s="47"/>
      <c r="AG116" s="47"/>
      <c r="AH116" s="47"/>
    </row>
    <row r="117" spans="1:34" x14ac:dyDescent="0.55000000000000004">
      <c r="A117" s="40">
        <f>[6]ตารางจด!A109</f>
        <v>90</v>
      </c>
      <c r="B117" s="41" t="str">
        <f>[6]ตารางจด!B109</f>
        <v>โรงเรือนเพาะเมล็ดพันธ์และขยายพันธุ์ไม้ดอกไม้ประดับ</v>
      </c>
      <c r="C117" s="40">
        <f>[6]ตารางจด!C109</f>
        <v>0</v>
      </c>
      <c r="D117" s="42">
        <f>[6]ตารางจด!E109</f>
        <v>8385459</v>
      </c>
      <c r="E117" s="43">
        <f>'[5]คำนวณหน่วย-2562'!F122</f>
        <v>259</v>
      </c>
      <c r="F117" s="44">
        <f>'[5]คำนวณหน่วย-2562'!G122</f>
        <v>955.71</v>
      </c>
      <c r="G117" s="45">
        <f>'[5]คำนวณหน่วย-2562'!H122</f>
        <v>246</v>
      </c>
      <c r="H117" s="44">
        <f>'[5]คำนวณหน่วย-2562'!I122</f>
        <v>922.5</v>
      </c>
      <c r="I117" s="45">
        <f>'[5]คำนวณหน่วย-2562'!J122</f>
        <v>162</v>
      </c>
      <c r="J117" s="44">
        <f>'[5]คำนวณหน่วย-2562'!K122</f>
        <v>612.36</v>
      </c>
      <c r="K117" s="45">
        <f>'[5]คำนวณหน่วย-2562'!L122</f>
        <v>202</v>
      </c>
      <c r="L117" s="44">
        <f>'[5]คำนวณหน่วย-2562'!M122</f>
        <v>779.72</v>
      </c>
      <c r="M117" s="45">
        <f>'[5]คำนวณหน่วย-2562'!N122</f>
        <v>232</v>
      </c>
      <c r="N117" s="44">
        <f>'[5]คำนวณหน่วย-2562'!O122</f>
        <v>893.2</v>
      </c>
      <c r="O117" s="45">
        <f>'[5]คำนวณหน่วย-2562'!P122</f>
        <v>105</v>
      </c>
      <c r="P117" s="44">
        <f>'[5]คำนวณหน่วย-2562'!Q122</f>
        <v>396.9</v>
      </c>
      <c r="Q117" s="45">
        <f>'[5]คำนวณหน่วย-2562'!R122</f>
        <v>145</v>
      </c>
      <c r="R117" s="44">
        <f>'[5]คำนวณหน่วย-2562'!S122</f>
        <v>543.75</v>
      </c>
      <c r="S117" s="45">
        <f>'[5]คำนวณหน่วย-2562'!T122</f>
        <v>110</v>
      </c>
      <c r="T117" s="44">
        <f>'[5]คำนวณหน่วย-2562'!U122</f>
        <v>418</v>
      </c>
      <c r="U117" s="45">
        <f>'[5]คำนวณหน่วย-2562'!V122</f>
        <v>216</v>
      </c>
      <c r="V117" s="44">
        <f>'[5]คำนวณหน่วย-2562'!W122</f>
        <v>827.28</v>
      </c>
      <c r="W117" s="45">
        <f>'[5]คำนวณหน่วย-2562'!X122</f>
        <v>343</v>
      </c>
      <c r="X117" s="44">
        <f>'[5]คำนวณหน่วย-2562'!Y122</f>
        <v>1323.98</v>
      </c>
      <c r="Y117" s="45">
        <f>'[5]คำนวณหน่วย-2562'!Z122</f>
        <v>150</v>
      </c>
      <c r="Z117" s="44">
        <f>'[5]คำนวณหน่วย-2562'!AA122</f>
        <v>562.5</v>
      </c>
      <c r="AA117" s="45">
        <f>'[5]คำนวณหน่วย-2562'!AB122</f>
        <v>158</v>
      </c>
      <c r="AB117" s="44">
        <f>'[5]คำนวณหน่วย-2562'!AC122</f>
        <v>575.12</v>
      </c>
      <c r="AC117" s="46"/>
      <c r="AD117" s="47"/>
      <c r="AF117" s="47"/>
    </row>
    <row r="118" spans="1:34" x14ac:dyDescent="0.55000000000000004">
      <c r="A118" s="40">
        <f>[6]ตารางจด!A110</f>
        <v>91</v>
      </c>
      <c r="B118" s="41" t="str">
        <f>[6]ตารางจด!B110</f>
        <v>อาคารเทคโนโลยีด้านการผลิตไม้ดอกไม้ประดับ</v>
      </c>
      <c r="C118" s="40">
        <f>[6]ตารางจด!C110</f>
        <v>0</v>
      </c>
      <c r="D118" s="42">
        <f>[6]ตารางจด!E110</f>
        <v>8399218</v>
      </c>
      <c r="E118" s="43">
        <f>'[5]คำนวณหน่วย-2562'!F123</f>
        <v>60</v>
      </c>
      <c r="F118" s="44">
        <f>'[5]คำนวณหน่วย-2562'!G123</f>
        <v>221.4</v>
      </c>
      <c r="G118" s="45">
        <f>'[5]คำนวณหน่วย-2562'!H123</f>
        <v>80</v>
      </c>
      <c r="H118" s="44">
        <f>'[5]คำนวณหน่วย-2562'!I123</f>
        <v>300</v>
      </c>
      <c r="I118" s="45">
        <f>'[5]คำนวณหน่วย-2562'!J123</f>
        <v>100</v>
      </c>
      <c r="J118" s="44">
        <f>'[5]คำนวณหน่วย-2562'!K123</f>
        <v>378</v>
      </c>
      <c r="K118" s="45">
        <f>'[5]คำนวณหน่วย-2562'!L123</f>
        <v>90</v>
      </c>
      <c r="L118" s="44">
        <f>'[5]คำนวณหน่วย-2562'!M123</f>
        <v>347.4</v>
      </c>
      <c r="M118" s="45">
        <f>'[5]คำนวณหน่วย-2562'!N123</f>
        <v>95</v>
      </c>
      <c r="N118" s="44">
        <f>'[5]คำนวณหน่วย-2562'!O123</f>
        <v>365.75</v>
      </c>
      <c r="O118" s="45">
        <f>'[5]คำนวณหน่วย-2562'!P123</f>
        <v>110</v>
      </c>
      <c r="P118" s="44">
        <f>'[5]คำนวณหน่วย-2562'!Q123</f>
        <v>415.79999999999995</v>
      </c>
      <c r="Q118" s="45">
        <f>'[5]คำนวณหน่วย-2562'!R123</f>
        <v>160</v>
      </c>
      <c r="R118" s="44">
        <f>'[5]คำนวณหน่วย-2562'!S123</f>
        <v>600</v>
      </c>
      <c r="S118" s="45">
        <f>'[5]คำนวณหน่วย-2562'!T123</f>
        <v>95</v>
      </c>
      <c r="T118" s="44">
        <f>'[5]คำนวณหน่วย-2562'!U123</f>
        <v>361</v>
      </c>
      <c r="U118" s="45">
        <f>'[5]คำนวณหน่วย-2562'!V123</f>
        <v>100</v>
      </c>
      <c r="V118" s="44">
        <f>'[5]คำนวณหน่วย-2562'!W123</f>
        <v>383</v>
      </c>
      <c r="W118" s="45">
        <f>'[5]คำนวณหน่วย-2562'!X123</f>
        <v>125</v>
      </c>
      <c r="X118" s="44">
        <f>'[5]คำนวณหน่วย-2562'!Y123</f>
        <v>482.5</v>
      </c>
      <c r="Y118" s="45">
        <f>'[5]คำนวณหน่วย-2562'!Z123</f>
        <v>90</v>
      </c>
      <c r="Z118" s="44">
        <f>'[5]คำนวณหน่วย-2562'!AA123</f>
        <v>337.5</v>
      </c>
      <c r="AA118" s="45">
        <f>'[5]คำนวณหน่วย-2562'!AB123</f>
        <v>65</v>
      </c>
      <c r="AB118" s="44">
        <f>'[5]คำนวณหน่วย-2562'!AC123</f>
        <v>236.6</v>
      </c>
      <c r="AC118" s="46"/>
      <c r="AD118" s="47"/>
      <c r="AF118" s="47"/>
    </row>
    <row r="119" spans="1:34" x14ac:dyDescent="0.55000000000000004">
      <c r="A119" s="40">
        <f>[6]ตารางจด!A111</f>
        <v>92</v>
      </c>
      <c r="B119" s="41" t="str">
        <f>[6]ตารางจด!B111</f>
        <v>อาคารโดมจัดแสดงกล้วยไม้และไม้ดอกไม้ประดับ</v>
      </c>
      <c r="C119" s="40">
        <f>[6]ตารางจด!C111</f>
        <v>0</v>
      </c>
      <c r="D119" s="42">
        <f>[6]ตารางจด!E111</f>
        <v>8882737</v>
      </c>
      <c r="E119" s="43">
        <f>'[5]คำนวณหน่วย-2562'!F127</f>
        <v>0</v>
      </c>
      <c r="F119" s="44">
        <f>'[5]คำนวณหน่วย-2562'!G127</f>
        <v>0</v>
      </c>
      <c r="G119" s="45">
        <f>'[5]คำนวณหน่วย-2562'!H127</f>
        <v>32727</v>
      </c>
      <c r="H119" s="44">
        <f>'[5]คำนวณหน่วย-2562'!I127</f>
        <v>122726.25</v>
      </c>
      <c r="I119" s="45">
        <f>'[5]คำนวณหน่วย-2562'!J127</f>
        <v>323</v>
      </c>
      <c r="J119" s="44">
        <f>'[5]คำนวณหน่วย-2562'!K127</f>
        <v>1220.9399999999998</v>
      </c>
      <c r="K119" s="45">
        <f>'[5]คำนวณหน่วย-2562'!L127</f>
        <v>251</v>
      </c>
      <c r="L119" s="44">
        <f>'[5]คำนวณหน่วย-2562'!M127</f>
        <v>968.86</v>
      </c>
      <c r="M119" s="45">
        <f>'[5]คำนวณหน่วย-2562'!N127</f>
        <v>218</v>
      </c>
      <c r="N119" s="44">
        <f>'[5]คำนวณหน่วย-2562'!O127</f>
        <v>839.30000000000007</v>
      </c>
      <c r="O119" s="45">
        <f>'[5]คำนวณหน่วย-2562'!P127</f>
        <v>582</v>
      </c>
      <c r="P119" s="44">
        <f>'[5]คำนวณหน่วย-2562'!Q127</f>
        <v>2199.96</v>
      </c>
      <c r="Q119" s="45">
        <f>'[5]คำนวณหน่วย-2562'!R127</f>
        <v>350</v>
      </c>
      <c r="R119" s="44">
        <f>'[5]คำนวณหน่วย-2562'!S127</f>
        <v>1312.5</v>
      </c>
      <c r="S119" s="45">
        <f>'[5]คำนวณหน่วย-2562'!T127</f>
        <v>74</v>
      </c>
      <c r="T119" s="44">
        <f>'[5]คำนวณหน่วย-2562'!U127</f>
        <v>281.2</v>
      </c>
      <c r="U119" s="45">
        <f>'[5]คำนวณหน่วย-2562'!V127</f>
        <v>177</v>
      </c>
      <c r="V119" s="44">
        <f>'[5]คำนวณหน่วย-2562'!W127</f>
        <v>677.91</v>
      </c>
      <c r="W119" s="45">
        <f>'[5]คำนวณหน่วย-2562'!X127</f>
        <v>294</v>
      </c>
      <c r="X119" s="44">
        <f>'[5]คำนวณหน่วย-2562'!Y127</f>
        <v>1134.8399999999999</v>
      </c>
      <c r="Y119" s="45">
        <f>'[5]คำนวณหน่วย-2562'!Z127</f>
        <v>324</v>
      </c>
      <c r="Z119" s="44">
        <f>'[5]คำนวณหน่วย-2562'!AA127</f>
        <v>1215</v>
      </c>
      <c r="AA119" s="45">
        <f>'[5]คำนวณหน่วย-2562'!AB127</f>
        <v>272</v>
      </c>
      <c r="AB119" s="44">
        <f>'[5]คำนวณหน่วย-2562'!AC127</f>
        <v>990.08</v>
      </c>
      <c r="AC119" s="46"/>
      <c r="AD119" s="47"/>
      <c r="AF119" s="47"/>
    </row>
    <row r="120" spans="1:34" x14ac:dyDescent="0.55000000000000004">
      <c r="A120" s="40">
        <f>[6]ตารางจด!A112</f>
        <v>93</v>
      </c>
      <c r="B120" s="41" t="str">
        <f>[6]ตารางจด!B112</f>
        <v>อาคารกล้วยไม้ไทย</v>
      </c>
      <c r="C120" s="40">
        <f>[6]ตารางจด!C112</f>
        <v>0</v>
      </c>
      <c r="D120" s="42">
        <f>[6]ตารางจด!E112</f>
        <v>8882962</v>
      </c>
      <c r="E120" s="43">
        <f>'[5]คำนวณหน่วย-2562'!F124</f>
        <v>3700</v>
      </c>
      <c r="F120" s="44">
        <f>'[5]คำนวณหน่วย-2562'!G124</f>
        <v>13653</v>
      </c>
      <c r="G120" s="45">
        <f>'[5]คำนวณหน่วย-2562'!H124</f>
        <v>4600</v>
      </c>
      <c r="H120" s="44">
        <f>'[5]คำนวณหน่วย-2562'!I124</f>
        <v>17250</v>
      </c>
      <c r="I120" s="45">
        <f>'[5]คำนวณหน่วย-2562'!J124</f>
        <v>5700</v>
      </c>
      <c r="J120" s="44">
        <f>'[5]คำนวณหน่วย-2562'!K124</f>
        <v>21546</v>
      </c>
      <c r="K120" s="45">
        <f>'[5]คำนวณหน่วย-2562'!L124</f>
        <v>6600</v>
      </c>
      <c r="L120" s="44">
        <f>'[5]คำนวณหน่วย-2562'!M124</f>
        <v>25476</v>
      </c>
      <c r="M120" s="45">
        <f>'[5]คำนวณหน่วย-2562'!N124</f>
        <v>6200</v>
      </c>
      <c r="N120" s="44">
        <f>'[5]คำนวณหน่วย-2562'!O124</f>
        <v>23870</v>
      </c>
      <c r="O120" s="45">
        <f>'[5]คำนวณหน่วย-2562'!P124</f>
        <v>7000</v>
      </c>
      <c r="P120" s="44">
        <f>'[5]คำนวณหน่วย-2562'!Q124</f>
        <v>26460</v>
      </c>
      <c r="Q120" s="45">
        <f>'[5]คำนวณหน่วย-2562'!R124</f>
        <v>6100</v>
      </c>
      <c r="R120" s="44">
        <f>'[5]คำนวณหน่วย-2562'!S124</f>
        <v>22875</v>
      </c>
      <c r="S120" s="45">
        <f>'[5]คำนวณหน่วย-2562'!T124</f>
        <v>4900</v>
      </c>
      <c r="T120" s="44">
        <f>'[5]คำนวณหน่วย-2562'!U124</f>
        <v>18620</v>
      </c>
      <c r="U120" s="45">
        <f>'[5]คำนวณหน่วย-2562'!V124</f>
        <v>4900</v>
      </c>
      <c r="V120" s="44">
        <f>'[5]คำนวณหน่วย-2562'!W124</f>
        <v>18767</v>
      </c>
      <c r="W120" s="45">
        <f>'[5]คำนวณหน่วย-2562'!X124</f>
        <v>6000</v>
      </c>
      <c r="X120" s="44">
        <f>'[5]คำนวณหน่วย-2562'!Y124</f>
        <v>23160</v>
      </c>
      <c r="Y120" s="45">
        <f>'[5]คำนวณหน่วย-2562'!Z124</f>
        <v>4400</v>
      </c>
      <c r="Z120" s="44">
        <f>'[5]คำนวณหน่วย-2562'!AA124</f>
        <v>16500</v>
      </c>
      <c r="AA120" s="45">
        <f>'[5]คำนวณหน่วย-2562'!AB124</f>
        <v>4100</v>
      </c>
      <c r="AB120" s="44">
        <f>'[5]คำนวณหน่วย-2562'!AC124</f>
        <v>14924</v>
      </c>
      <c r="AC120" s="46"/>
      <c r="AD120" s="47"/>
      <c r="AF120" s="47"/>
    </row>
    <row r="121" spans="1:34" x14ac:dyDescent="0.55000000000000004">
      <c r="A121" s="40">
        <f>[6]ตารางจด!A113</f>
        <v>94</v>
      </c>
      <c r="B121" s="41" t="str">
        <f>[6]ตารางจด!B113</f>
        <v>อาคารอนุบาลต้นอ่อน</v>
      </c>
      <c r="C121" s="40">
        <f>[6]ตารางจด!C113</f>
        <v>0</v>
      </c>
      <c r="D121" s="42">
        <f>[6]ตารางจด!E113</f>
        <v>8882746</v>
      </c>
      <c r="E121" s="43">
        <f>'[5]คำนวณหน่วย-2562'!F126</f>
        <v>1325</v>
      </c>
      <c r="F121" s="44">
        <f>'[5]คำนวณหน่วย-2562'!G126</f>
        <v>4889.25</v>
      </c>
      <c r="G121" s="45">
        <f>'[5]คำนวณหน่วย-2562'!H126</f>
        <v>1443</v>
      </c>
      <c r="H121" s="44">
        <f>'[5]คำนวณหน่วย-2562'!I126</f>
        <v>5411.25</v>
      </c>
      <c r="I121" s="45">
        <f>'[5]คำนวณหน่วย-2562'!J126</f>
        <v>1733</v>
      </c>
      <c r="J121" s="44">
        <f>'[5]คำนวณหน่วย-2562'!K126</f>
        <v>6550.74</v>
      </c>
      <c r="K121" s="45">
        <f>'[5]คำนวณหน่วย-2562'!L126</f>
        <v>2020</v>
      </c>
      <c r="L121" s="44">
        <f>'[5]คำนวณหน่วย-2562'!M126</f>
        <v>7797.2</v>
      </c>
      <c r="M121" s="45">
        <f>'[5]คำนวณหน่วย-2562'!N126</f>
        <v>1897</v>
      </c>
      <c r="N121" s="44">
        <f>'[5]คำนวณหน่วย-2562'!O126</f>
        <v>7303.45</v>
      </c>
      <c r="O121" s="45">
        <f>'[5]คำนวณหน่วย-2562'!P126</f>
        <v>2072</v>
      </c>
      <c r="P121" s="44">
        <f>'[5]คำนวณหน่วย-2562'!Q126</f>
        <v>7832.16</v>
      </c>
      <c r="Q121" s="45">
        <f>'[5]คำนวณหน่วย-2562'!R126</f>
        <v>1858</v>
      </c>
      <c r="R121" s="44">
        <f>'[5]คำนวณหน่วย-2562'!S126</f>
        <v>6967.5</v>
      </c>
      <c r="S121" s="45">
        <f>'[5]คำนวณหน่วย-2562'!T126</f>
        <v>1413</v>
      </c>
      <c r="T121" s="44">
        <f>'[5]คำนวณหน่วย-2562'!U126</f>
        <v>5369.4</v>
      </c>
      <c r="U121" s="45">
        <f>'[5]คำนวณหน่วย-2562'!V126</f>
        <v>1479</v>
      </c>
      <c r="V121" s="44">
        <f>'[5]คำนวณหน่วย-2562'!W126</f>
        <v>5664.57</v>
      </c>
      <c r="W121" s="45">
        <f>'[5]คำนวณหน่วย-2562'!X126</f>
        <v>1940</v>
      </c>
      <c r="X121" s="44">
        <f>'[5]คำนวณหน่วย-2562'!Y126</f>
        <v>7488.4</v>
      </c>
      <c r="Y121" s="45">
        <f>'[5]คำนวณหน่วย-2562'!Z126</f>
        <v>1345</v>
      </c>
      <c r="Z121" s="44">
        <f>'[5]คำนวณหน่วย-2562'!AA126</f>
        <v>5043.75</v>
      </c>
      <c r="AA121" s="45">
        <f>'[5]คำนวณหน่วย-2562'!AB126</f>
        <v>853</v>
      </c>
      <c r="AB121" s="44">
        <f>'[5]คำนวณหน่วย-2562'!AC126</f>
        <v>3104.92</v>
      </c>
      <c r="AC121" s="46"/>
      <c r="AD121" s="47"/>
      <c r="AF121" s="47"/>
    </row>
    <row r="122" spans="1:34" x14ac:dyDescent="0.55000000000000004">
      <c r="A122" s="40">
        <f>[6]ตารางจด!A114</f>
        <v>95</v>
      </c>
      <c r="B122" s="41" t="str">
        <f>[6]ตารางจด!B114</f>
        <v>อาคารชั้นเรียนการจัดและแต่งดอกไม้</v>
      </c>
      <c r="C122" s="40">
        <f>[6]ตารางจด!C114</f>
        <v>0</v>
      </c>
      <c r="D122" s="42">
        <f>[6]ตารางจด!E114</f>
        <v>8320209</v>
      </c>
      <c r="E122" s="43">
        <f>'[5]คำนวณหน่วย-2562'!F125</f>
        <v>89</v>
      </c>
      <c r="F122" s="44">
        <f>'[5]คำนวณหน่วย-2562'!G125</f>
        <v>328.40999999999997</v>
      </c>
      <c r="G122" s="45">
        <f>'[5]คำนวณหน่วย-2562'!H125</f>
        <v>92</v>
      </c>
      <c r="H122" s="44">
        <f>'[5]คำนวณหน่วย-2562'!I125</f>
        <v>345</v>
      </c>
      <c r="I122" s="45">
        <f>'[5]คำนวณหน่วย-2562'!J125</f>
        <v>133</v>
      </c>
      <c r="J122" s="44">
        <f>'[5]คำนวณหน่วย-2562'!K125</f>
        <v>502.73999999999995</v>
      </c>
      <c r="K122" s="45">
        <f>'[5]คำนวณหน่วย-2562'!L125</f>
        <v>146</v>
      </c>
      <c r="L122" s="44">
        <f>'[5]คำนวณหน่วย-2562'!M125</f>
        <v>563.55999999999995</v>
      </c>
      <c r="M122" s="45">
        <f>'[5]คำนวณหน่วย-2562'!N125</f>
        <v>135</v>
      </c>
      <c r="N122" s="44">
        <f>'[5]คำนวณหน่วย-2562'!O125</f>
        <v>519.75</v>
      </c>
      <c r="O122" s="45">
        <f>'[5]คำนวณหน่วย-2562'!P125</f>
        <v>192</v>
      </c>
      <c r="P122" s="44">
        <f>'[5]คำนวณหน่วย-2562'!Q125</f>
        <v>725.76</v>
      </c>
      <c r="Q122" s="45">
        <f>'[5]คำนวณหน่วย-2562'!R125</f>
        <v>221</v>
      </c>
      <c r="R122" s="44">
        <f>'[5]คำนวณหน่วย-2562'!S125</f>
        <v>828.75</v>
      </c>
      <c r="S122" s="45">
        <f>'[5]คำนวณหน่วย-2562'!T125</f>
        <v>193</v>
      </c>
      <c r="T122" s="44">
        <f>'[5]คำนวณหน่วย-2562'!U125</f>
        <v>733.4</v>
      </c>
      <c r="U122" s="45">
        <f>'[5]คำนวณหน่วย-2562'!V125</f>
        <v>219</v>
      </c>
      <c r="V122" s="44">
        <f>'[5]คำนวณหน่วย-2562'!W125</f>
        <v>838.77</v>
      </c>
      <c r="W122" s="45">
        <f>'[5]คำนวณหน่วย-2562'!X125</f>
        <v>253</v>
      </c>
      <c r="X122" s="44">
        <f>'[5]คำนวณหน่วย-2562'!Y125</f>
        <v>976.57999999999993</v>
      </c>
      <c r="Y122" s="45">
        <f>'[5]คำนวณหน่วย-2562'!Z125</f>
        <v>188</v>
      </c>
      <c r="Z122" s="44">
        <f>'[5]คำนวณหน่วย-2562'!AA125</f>
        <v>705</v>
      </c>
      <c r="AA122" s="45">
        <f>'[5]คำนวณหน่วย-2562'!AB125</f>
        <v>130</v>
      </c>
      <c r="AB122" s="44">
        <f>'[5]คำนวณหน่วย-2562'!AC125</f>
        <v>473.2</v>
      </c>
      <c r="AC122" s="46"/>
      <c r="AD122" s="47"/>
      <c r="AF122" s="47"/>
    </row>
    <row r="123" spans="1:34" x14ac:dyDescent="0.55000000000000004">
      <c r="A123" s="40">
        <f>[6]ตารางจด!A115</f>
        <v>96</v>
      </c>
      <c r="B123" s="41" t="str">
        <f>[6]ตารางจด!B115</f>
        <v>อาคารโรงสีข้าวเก่า</v>
      </c>
      <c r="C123" s="40">
        <f>[6]ตารางจด!C115</f>
        <v>0</v>
      </c>
      <c r="D123" s="42">
        <f>[6]ตารางจด!E115</f>
        <v>8882703</v>
      </c>
      <c r="E123" s="43">
        <f>'[5]คำนวณหน่วย-2562'!F108</f>
        <v>205</v>
      </c>
      <c r="F123" s="44">
        <f>'[5]คำนวณหน่วย-2562'!G108</f>
        <v>756.45</v>
      </c>
      <c r="G123" s="45">
        <f>'[5]คำนวณหน่วย-2562'!H108</f>
        <v>210</v>
      </c>
      <c r="H123" s="44">
        <f>'[5]คำนวณหน่วย-2562'!I108</f>
        <v>787.5</v>
      </c>
      <c r="I123" s="45">
        <f>'[5]คำนวณหน่วย-2562'!J108</f>
        <v>249</v>
      </c>
      <c r="J123" s="44">
        <f>'[5]คำนวณหน่วย-2562'!K108</f>
        <v>941.21999999999991</v>
      </c>
      <c r="K123" s="45">
        <f>'[5]คำนวณหน่วย-2562'!L108</f>
        <v>263</v>
      </c>
      <c r="L123" s="44">
        <f>'[5]คำนวณหน่วย-2562'!M108</f>
        <v>1015.18</v>
      </c>
      <c r="M123" s="45">
        <f>'[5]คำนวณหน่วย-2562'!N108</f>
        <v>231</v>
      </c>
      <c r="N123" s="44">
        <f>'[5]คำนวณหน่วย-2562'!O108</f>
        <v>889.35</v>
      </c>
      <c r="O123" s="45">
        <f>'[5]คำนวณหน่วย-2562'!P108</f>
        <v>283</v>
      </c>
      <c r="P123" s="44">
        <f>'[5]คำนวณหน่วย-2562'!Q108</f>
        <v>1069.74</v>
      </c>
      <c r="Q123" s="45">
        <f>'[5]คำนวณหน่วย-2562'!R108</f>
        <v>294</v>
      </c>
      <c r="R123" s="44">
        <f>'[5]คำนวณหน่วย-2562'!S108</f>
        <v>1102.5</v>
      </c>
      <c r="S123" s="45">
        <f>'[5]คำนวณหน่วย-2562'!T108</f>
        <v>232</v>
      </c>
      <c r="T123" s="44">
        <f>'[5]คำนวณหน่วย-2562'!U108</f>
        <v>881.59999999999991</v>
      </c>
      <c r="U123" s="45">
        <f>'[5]คำนวณหน่วย-2562'!V108</f>
        <v>169</v>
      </c>
      <c r="V123" s="44">
        <f>'[5]คำนวณหน่วย-2562'!W108</f>
        <v>647.27</v>
      </c>
      <c r="W123" s="45">
        <f>'[5]คำนวณหน่วย-2562'!X108</f>
        <v>205</v>
      </c>
      <c r="X123" s="44">
        <f>'[5]คำนวณหน่วย-2562'!Y108</f>
        <v>791.3</v>
      </c>
      <c r="Y123" s="45">
        <f>'[5]คำนวณหน่วย-2562'!Z108</f>
        <v>184</v>
      </c>
      <c r="Z123" s="44">
        <f>'[5]คำนวณหน่วย-2562'!AA108</f>
        <v>690</v>
      </c>
      <c r="AA123" s="45">
        <f>'[5]คำนวณหน่วย-2562'!AB108</f>
        <v>171</v>
      </c>
      <c r="AB123" s="44">
        <f>'[5]คำนวณหน่วย-2562'!AC108</f>
        <v>622.44000000000005</v>
      </c>
      <c r="AC123" s="46"/>
      <c r="AD123" s="47"/>
      <c r="AF123" s="47"/>
    </row>
    <row r="124" spans="1:34" x14ac:dyDescent="0.55000000000000004">
      <c r="A124" s="40">
        <f>[6]ตารางจด!A116</f>
        <v>97</v>
      </c>
      <c r="B124" s="41" t="str">
        <f>[6]ตารางจด!B116</f>
        <v>อาคารเลี้ยงไส้เดือนดิน</v>
      </c>
      <c r="C124" s="40">
        <f>[6]ตารางจด!C116</f>
        <v>0</v>
      </c>
      <c r="D124" s="42">
        <f>[6]ตารางจด!E116</f>
        <v>80545</v>
      </c>
      <c r="E124" s="43">
        <f>'[5]คำนวณหน่วย-2562'!F130</f>
        <v>2</v>
      </c>
      <c r="F124" s="44">
        <f>'[5]คำนวณหน่วย-2562'!G130</f>
        <v>7.38</v>
      </c>
      <c r="G124" s="45">
        <f>'[5]คำนวณหน่วย-2562'!H130</f>
        <v>25</v>
      </c>
      <c r="H124" s="44">
        <f>'[5]คำนวณหน่วย-2562'!I130</f>
        <v>93.75</v>
      </c>
      <c r="I124" s="45">
        <f>'[5]คำนวณหน่วย-2562'!J130</f>
        <v>3</v>
      </c>
      <c r="J124" s="44">
        <f>'[5]คำนวณหน่วย-2562'!K130</f>
        <v>11.34</v>
      </c>
      <c r="K124" s="45">
        <f>'[5]คำนวณหน่วย-2562'!L130</f>
        <v>4</v>
      </c>
      <c r="L124" s="44">
        <f>'[5]คำนวณหน่วย-2562'!M130</f>
        <v>15.44</v>
      </c>
      <c r="M124" s="45">
        <f>'[5]คำนวณหน่วย-2562'!N130</f>
        <v>34</v>
      </c>
      <c r="N124" s="44">
        <f>'[5]คำนวณหน่วย-2562'!O130</f>
        <v>130.9</v>
      </c>
      <c r="O124" s="45">
        <f>'[5]คำนวณหน่วย-2562'!P130</f>
        <v>4</v>
      </c>
      <c r="P124" s="44">
        <f>'[5]คำนวณหน่วย-2562'!Q130</f>
        <v>15.12</v>
      </c>
      <c r="Q124" s="45">
        <f>'[5]คำนวณหน่วย-2562'!R130</f>
        <v>15</v>
      </c>
      <c r="R124" s="44">
        <f>'[5]คำนวณหน่วย-2562'!S130</f>
        <v>56.25</v>
      </c>
      <c r="S124" s="45">
        <f>'[5]คำนวณหน่วย-2562'!T130</f>
        <v>3</v>
      </c>
      <c r="T124" s="44">
        <f>'[5]คำนวณหน่วย-2562'!U130</f>
        <v>11.399999999999999</v>
      </c>
      <c r="U124" s="45">
        <f>'[5]คำนวณหน่วย-2562'!V130</f>
        <v>2</v>
      </c>
      <c r="V124" s="44">
        <f>'[5]คำนวณหน่วย-2562'!W130</f>
        <v>7.66</v>
      </c>
      <c r="W124" s="45">
        <f>'[5]คำนวณหน่วย-2562'!X130</f>
        <v>1</v>
      </c>
      <c r="X124" s="44">
        <f>'[5]คำนวณหน่วย-2562'!Y130</f>
        <v>3.86</v>
      </c>
      <c r="Y124" s="45">
        <f>'[5]คำนวณหน่วย-2562'!Z130</f>
        <v>16</v>
      </c>
      <c r="Z124" s="44">
        <f>'[5]คำนวณหน่วย-2562'!AA130</f>
        <v>60</v>
      </c>
      <c r="AA124" s="45">
        <f>'[5]คำนวณหน่วย-2562'!AB130</f>
        <v>26</v>
      </c>
      <c r="AB124" s="44">
        <f>'[5]คำนวณหน่วย-2562'!AC130</f>
        <v>94.64</v>
      </c>
      <c r="AC124" s="46"/>
      <c r="AD124" s="47"/>
      <c r="AF124" s="47"/>
    </row>
    <row r="125" spans="1:34" x14ac:dyDescent="0.55000000000000004">
      <c r="A125" s="40">
        <f>[6]ตารางจด!A117</f>
        <v>98</v>
      </c>
      <c r="B125" s="41" t="str">
        <f>[6]ตารางจด!B117</f>
        <v>อาคารหม่อนไหม 1  มิเตอร์ตัวที่ 1</v>
      </c>
      <c r="C125" s="40">
        <f>[6]ตารางจด!C117</f>
        <v>0</v>
      </c>
      <c r="D125" s="42">
        <f>[6]ตารางจด!E117</f>
        <v>8304740</v>
      </c>
      <c r="E125" s="43">
        <f>'[5]คำนวณหน่วย-2562'!F109</f>
        <v>42</v>
      </c>
      <c r="F125" s="44">
        <f>'[5]คำนวณหน่วย-2562'!G109</f>
        <v>154.97999999999999</v>
      </c>
      <c r="G125" s="45">
        <f>'[5]คำนวณหน่วย-2562'!H109</f>
        <v>42</v>
      </c>
      <c r="H125" s="44">
        <f>'[5]คำนวณหน่วย-2562'!I109</f>
        <v>157.5</v>
      </c>
      <c r="I125" s="45">
        <f>'[5]คำนวณหน่วย-2562'!J109</f>
        <v>53</v>
      </c>
      <c r="J125" s="44">
        <f>'[5]คำนวณหน่วย-2562'!K109</f>
        <v>200.34</v>
      </c>
      <c r="K125" s="45">
        <f>'[5]คำนวณหน่วย-2562'!L109</f>
        <v>34</v>
      </c>
      <c r="L125" s="44">
        <f>'[5]คำนวณหน่วย-2562'!M109</f>
        <v>131.24</v>
      </c>
      <c r="M125" s="45">
        <f>'[5]คำนวณหน่วย-2562'!N109</f>
        <v>23</v>
      </c>
      <c r="N125" s="44">
        <f>'[5]คำนวณหน่วย-2562'!O109</f>
        <v>88.55</v>
      </c>
      <c r="O125" s="45">
        <f>'[5]คำนวณหน่วย-2562'!P109</f>
        <v>51</v>
      </c>
      <c r="P125" s="44">
        <f>'[5]คำนวณหน่วย-2562'!Q109</f>
        <v>192.78</v>
      </c>
      <c r="Q125" s="45">
        <f>'[5]คำนวณหน่วย-2562'!R109</f>
        <v>28</v>
      </c>
      <c r="R125" s="44">
        <f>'[5]คำนวณหน่วย-2562'!S109</f>
        <v>105</v>
      </c>
      <c r="S125" s="45">
        <f>'[5]คำนวณหน่วย-2562'!T109</f>
        <v>27</v>
      </c>
      <c r="T125" s="44">
        <f>'[5]คำนวณหน่วย-2562'!U109</f>
        <v>102.6</v>
      </c>
      <c r="U125" s="45">
        <f>'[5]คำนวณหน่วย-2562'!V109</f>
        <v>49</v>
      </c>
      <c r="V125" s="44">
        <f>'[5]คำนวณหน่วย-2562'!W109</f>
        <v>187.67000000000002</v>
      </c>
      <c r="W125" s="45">
        <f>'[5]คำนวณหน่วย-2562'!X109</f>
        <v>98</v>
      </c>
      <c r="X125" s="44">
        <f>'[5]คำนวณหน่วย-2562'!Y109</f>
        <v>378.28</v>
      </c>
      <c r="Y125" s="45">
        <f>'[5]คำนวณหน่วย-2562'!Z109</f>
        <v>40</v>
      </c>
      <c r="Z125" s="44">
        <f>'[5]คำนวณหน่วย-2562'!AA109</f>
        <v>150</v>
      </c>
      <c r="AA125" s="45">
        <f>'[5]คำนวณหน่วย-2562'!AB109</f>
        <v>58</v>
      </c>
      <c r="AB125" s="44">
        <f>'[5]คำนวณหน่วย-2562'!AC109</f>
        <v>211.12</v>
      </c>
      <c r="AC125" s="46"/>
      <c r="AD125" s="47"/>
      <c r="AF125" s="47"/>
    </row>
    <row r="126" spans="1:34" x14ac:dyDescent="0.55000000000000004">
      <c r="A126" s="40">
        <f>[6]ตารางจด!A118</f>
        <v>99</v>
      </c>
      <c r="B126" s="41" t="str">
        <f>[6]ตารางจด!B118</f>
        <v>อาคารหม่อนไหม 1  มิเตอร์ตัวที่ 2</v>
      </c>
      <c r="C126" s="40">
        <f>[6]ตารางจด!C118</f>
        <v>0</v>
      </c>
      <c r="D126" s="42">
        <f>[6]ตารางจด!E118</f>
        <v>8304741</v>
      </c>
      <c r="E126" s="43">
        <f>'[5]คำนวณหน่วย-2562'!F110</f>
        <v>12</v>
      </c>
      <c r="F126" s="44">
        <f>'[5]คำนวณหน่วย-2562'!G110</f>
        <v>44.28</v>
      </c>
      <c r="G126" s="45">
        <f>'[5]คำนวณหน่วย-2562'!H110</f>
        <v>14</v>
      </c>
      <c r="H126" s="44">
        <f>'[5]คำนวณหน่วย-2562'!I110</f>
        <v>52.5</v>
      </c>
      <c r="I126" s="45">
        <f>'[5]คำนวณหน่วย-2562'!J110</f>
        <v>17</v>
      </c>
      <c r="J126" s="44">
        <f>'[5]คำนวณหน่วย-2562'!K110</f>
        <v>64.259999999999991</v>
      </c>
      <c r="K126" s="45">
        <f>'[5]คำนวณหน่วย-2562'!L110</f>
        <v>11</v>
      </c>
      <c r="L126" s="44">
        <f>'[5]คำนวณหน่วย-2562'!M110</f>
        <v>42.46</v>
      </c>
      <c r="M126" s="45">
        <f>'[5]คำนวณหน่วย-2562'!N110</f>
        <v>0</v>
      </c>
      <c r="N126" s="44">
        <f>'[5]คำนวณหน่วย-2562'!O110</f>
        <v>0</v>
      </c>
      <c r="O126" s="45">
        <f>'[5]คำนวณหน่วย-2562'!P110</f>
        <v>0</v>
      </c>
      <c r="P126" s="44">
        <f>'[5]คำนวณหน่วย-2562'!Q110</f>
        <v>0</v>
      </c>
      <c r="Q126" s="45">
        <f>'[5]คำนวณหน่วย-2562'!R110</f>
        <v>0</v>
      </c>
      <c r="R126" s="44">
        <f>'[5]คำนวณหน่วย-2562'!S110</f>
        <v>0</v>
      </c>
      <c r="S126" s="45">
        <f>'[5]คำนวณหน่วย-2562'!T110</f>
        <v>0</v>
      </c>
      <c r="T126" s="44">
        <f>'[5]คำนวณหน่วย-2562'!U110</f>
        <v>0</v>
      </c>
      <c r="U126" s="45">
        <f>'[5]คำนวณหน่วย-2562'!V110</f>
        <v>0</v>
      </c>
      <c r="V126" s="44">
        <f>'[5]คำนวณหน่วย-2562'!W110</f>
        <v>0</v>
      </c>
      <c r="W126" s="45">
        <f>'[5]คำนวณหน่วย-2562'!X110</f>
        <v>0</v>
      </c>
      <c r="X126" s="44">
        <f>'[5]คำนวณหน่วย-2562'!Y110</f>
        <v>0</v>
      </c>
      <c r="Y126" s="45">
        <f>'[5]คำนวณหน่วย-2562'!Z110</f>
        <v>0</v>
      </c>
      <c r="Z126" s="44">
        <f>'[5]คำนวณหน่วย-2562'!AA110</f>
        <v>0</v>
      </c>
      <c r="AA126" s="45">
        <f>'[5]คำนวณหน่วย-2562'!AB110</f>
        <v>0</v>
      </c>
      <c r="AB126" s="44">
        <f>'[5]คำนวณหน่วย-2562'!AC110</f>
        <v>0</v>
      </c>
      <c r="AC126" s="46"/>
      <c r="AD126" s="47"/>
      <c r="AF126" s="47"/>
    </row>
    <row r="127" spans="1:34" x14ac:dyDescent="0.55000000000000004">
      <c r="A127" s="40">
        <f>[6]ตารางจด!A119</f>
        <v>100</v>
      </c>
      <c r="B127" s="41" t="str">
        <f>[6]ตารางจด!B119</f>
        <v>อาคารหม่อนไหม 1  มิเตอร์ตัวที่ 3</v>
      </c>
      <c r="C127" s="40">
        <f>[6]ตารางจด!C119</f>
        <v>0</v>
      </c>
      <c r="D127" s="42">
        <f>[6]ตารางจด!E119</f>
        <v>8304742</v>
      </c>
      <c r="E127" s="43">
        <f>'[5]คำนวณหน่วย-2562'!F111</f>
        <v>0</v>
      </c>
      <c r="F127" s="44">
        <f>'[5]คำนวณหน่วย-2562'!G111</f>
        <v>0</v>
      </c>
      <c r="G127" s="45">
        <f>'[5]คำนวณหน่วย-2562'!H111</f>
        <v>0</v>
      </c>
      <c r="H127" s="44">
        <f>'[5]คำนวณหน่วย-2562'!I111</f>
        <v>0</v>
      </c>
      <c r="I127" s="45">
        <f>'[5]คำนวณหน่วย-2562'!J111</f>
        <v>0</v>
      </c>
      <c r="J127" s="44">
        <f>'[5]คำนวณหน่วย-2562'!K111</f>
        <v>0</v>
      </c>
      <c r="K127" s="45">
        <f>'[5]คำนวณหน่วย-2562'!L111</f>
        <v>1</v>
      </c>
      <c r="L127" s="44">
        <f>'[5]คำนวณหน่วย-2562'!M111</f>
        <v>3.86</v>
      </c>
      <c r="M127" s="45">
        <f>'[5]คำนวณหน่วย-2562'!N111</f>
        <v>0</v>
      </c>
      <c r="N127" s="44">
        <f>'[5]คำนวณหน่วย-2562'!O111</f>
        <v>0</v>
      </c>
      <c r="O127" s="45">
        <f>'[5]คำนวณหน่วย-2562'!P111</f>
        <v>0</v>
      </c>
      <c r="P127" s="44">
        <f>'[5]คำนวณหน่วย-2562'!Q111</f>
        <v>0</v>
      </c>
      <c r="Q127" s="45">
        <f>'[5]คำนวณหน่วย-2562'!R111</f>
        <v>0</v>
      </c>
      <c r="R127" s="44">
        <f>'[5]คำนวณหน่วย-2562'!S111</f>
        <v>0</v>
      </c>
      <c r="S127" s="45">
        <f>'[5]คำนวณหน่วย-2562'!T111</f>
        <v>0</v>
      </c>
      <c r="T127" s="44">
        <f>'[5]คำนวณหน่วย-2562'!U111</f>
        <v>0</v>
      </c>
      <c r="U127" s="45">
        <f>'[5]คำนวณหน่วย-2562'!V111</f>
        <v>0</v>
      </c>
      <c r="V127" s="44">
        <f>'[5]คำนวณหน่วย-2562'!W111</f>
        <v>0</v>
      </c>
      <c r="W127" s="45">
        <f>'[5]คำนวณหน่วย-2562'!X111</f>
        <v>0</v>
      </c>
      <c r="X127" s="44">
        <f>'[5]คำนวณหน่วย-2562'!Y111</f>
        <v>0</v>
      </c>
      <c r="Y127" s="45">
        <f>'[5]คำนวณหน่วย-2562'!Z111</f>
        <v>0</v>
      </c>
      <c r="Z127" s="44">
        <f>'[5]คำนวณหน่วย-2562'!AA111</f>
        <v>0</v>
      </c>
      <c r="AA127" s="45">
        <f>'[5]คำนวณหน่วย-2562'!AB111</f>
        <v>0</v>
      </c>
      <c r="AB127" s="44">
        <f>'[5]คำนวณหน่วย-2562'!AC111</f>
        <v>0</v>
      </c>
      <c r="AC127" s="46"/>
      <c r="AD127" s="47"/>
      <c r="AF127" s="47"/>
    </row>
    <row r="128" spans="1:34" x14ac:dyDescent="0.55000000000000004">
      <c r="A128" s="56" t="s">
        <v>22</v>
      </c>
      <c r="B128" s="57"/>
      <c r="C128" s="58"/>
      <c r="D128" s="59"/>
      <c r="E128" s="60">
        <f t="shared" ref="E128:AB128" si="8">SUM(E98:E127)</f>
        <v>77966.42</v>
      </c>
      <c r="F128" s="37">
        <f t="shared" si="8"/>
        <v>287764.12789327709</v>
      </c>
      <c r="G128" s="60">
        <f>SUM(G98:G127)</f>
        <v>84509.89</v>
      </c>
      <c r="H128" s="37">
        <f t="shared" si="8"/>
        <v>316944.69420208113</v>
      </c>
      <c r="I128" s="60">
        <f t="shared" si="8"/>
        <v>46022.89</v>
      </c>
      <c r="J128" s="37">
        <f t="shared" si="8"/>
        <v>173993.14009231929</v>
      </c>
      <c r="K128" s="60">
        <f t="shared" si="8"/>
        <v>64210.600000000006</v>
      </c>
      <c r="L128" s="37">
        <f t="shared" si="8"/>
        <v>248050.48625981598</v>
      </c>
      <c r="M128" s="74">
        <f t="shared" si="8"/>
        <v>64879.479999999996</v>
      </c>
      <c r="N128" s="37">
        <f t="shared" si="8"/>
        <v>249713.76164519001</v>
      </c>
      <c r="O128" s="74">
        <f t="shared" si="8"/>
        <v>60119.78</v>
      </c>
      <c r="P128" s="37">
        <f t="shared" si="8"/>
        <v>227245.45562333937</v>
      </c>
      <c r="Q128" s="74">
        <f t="shared" si="8"/>
        <v>78324.53</v>
      </c>
      <c r="R128" s="37">
        <f t="shared" si="8"/>
        <v>293792.79199623899</v>
      </c>
      <c r="S128" s="74">
        <f t="shared" si="8"/>
        <v>62252.75</v>
      </c>
      <c r="T128" s="37">
        <f t="shared" si="8"/>
        <v>236695.57731809496</v>
      </c>
      <c r="U128" s="74">
        <f t="shared" si="8"/>
        <v>65568.479999999996</v>
      </c>
      <c r="V128" s="37">
        <f t="shared" si="8"/>
        <v>251034.40062053839</v>
      </c>
      <c r="W128" s="74">
        <f t="shared" si="8"/>
        <v>73931.06</v>
      </c>
      <c r="X128" s="37">
        <f t="shared" si="8"/>
        <v>283953.93903383741</v>
      </c>
      <c r="Y128" s="74">
        <f t="shared" si="8"/>
        <v>54089.58</v>
      </c>
      <c r="Z128" s="37">
        <f t="shared" si="8"/>
        <v>202964.22489360839</v>
      </c>
      <c r="AA128" s="74">
        <f t="shared" si="8"/>
        <v>45604.18</v>
      </c>
      <c r="AB128" s="37">
        <f t="shared" si="8"/>
        <v>166284.86330371044</v>
      </c>
      <c r="AC128" s="46"/>
      <c r="AD128" s="47"/>
      <c r="AF128" s="47"/>
    </row>
    <row r="129" spans="1:34" x14ac:dyDescent="0.55000000000000004">
      <c r="A129" s="30" t="str">
        <f>[6]ตารางจด!A120</f>
        <v>สำนักวิจัยและส่งเสริมการเกษตร</v>
      </c>
      <c r="B129" s="61"/>
      <c r="C129" s="62"/>
      <c r="D129" s="63"/>
      <c r="E129" s="64"/>
      <c r="F129" s="65"/>
      <c r="G129" s="64"/>
      <c r="H129" s="65"/>
      <c r="I129" s="64"/>
      <c r="J129" s="65"/>
      <c r="K129" s="64"/>
      <c r="L129" s="66"/>
      <c r="M129" s="64"/>
      <c r="N129" s="66"/>
      <c r="O129" s="64"/>
      <c r="P129" s="66"/>
      <c r="Q129" s="64"/>
      <c r="R129" s="66"/>
      <c r="S129" s="64"/>
      <c r="T129" s="66"/>
      <c r="U129" s="64"/>
      <c r="V129" s="66"/>
      <c r="W129" s="64"/>
      <c r="X129" s="66"/>
      <c r="Y129" s="64"/>
      <c r="Z129" s="66"/>
      <c r="AA129" s="64"/>
      <c r="AB129" s="67"/>
      <c r="AC129" s="36">
        <f>SUM(E134+G134+I134+K134+M134+O134+Q134+S134+U134+W134+Y134+AA134)</f>
        <v>74656</v>
      </c>
      <c r="AD129" s="37">
        <f>SUM(F134+H134+J134+L134+N134+P134+R134+T134+V134+X134+Z134+AB134)</f>
        <v>283163.81000000006</v>
      </c>
      <c r="AF129" s="47"/>
    </row>
    <row r="130" spans="1:34" x14ac:dyDescent="0.55000000000000004">
      <c r="A130" s="40">
        <f>[6]ตารางจด!A121</f>
        <v>101</v>
      </c>
      <c r="B130" s="41" t="str">
        <f>[6]ตารางจด!B121</f>
        <v>อาคารธรรมศักดิ์มนตรี</v>
      </c>
      <c r="C130" s="40">
        <f>[6]ตารางจด!C121</f>
        <v>0</v>
      </c>
      <c r="D130" s="42">
        <f>[6]ตารางจด!E121</f>
        <v>8409822</v>
      </c>
      <c r="E130" s="43">
        <f>'[5]คำนวณหน่วย-2562'!F137</f>
        <v>920</v>
      </c>
      <c r="F130" s="44">
        <f>'[5]คำนวณหน่วย-2562'!G137</f>
        <v>3394.7999999999997</v>
      </c>
      <c r="G130" s="45">
        <f>'[5]คำนวณหน่วย-2562'!H137</f>
        <v>640</v>
      </c>
      <c r="H130" s="44">
        <f>'[5]คำนวณหน่วย-2562'!I137</f>
        <v>2400</v>
      </c>
      <c r="I130" s="45">
        <f>'[5]คำนวณหน่วย-2562'!J137</f>
        <v>1280</v>
      </c>
      <c r="J130" s="44">
        <f>'[5]คำนวณหน่วย-2562'!K137</f>
        <v>4838.3999999999996</v>
      </c>
      <c r="K130" s="45">
        <f>'[5]คำนวณหน่วย-2562'!L137</f>
        <v>1640</v>
      </c>
      <c r="L130" s="44">
        <f>'[5]คำนวณหน่วย-2562'!M137</f>
        <v>6330.4</v>
      </c>
      <c r="M130" s="45">
        <f>'[5]คำนวณหน่วย-2562'!N137</f>
        <v>1640</v>
      </c>
      <c r="N130" s="44">
        <f>'[5]คำนวณหน่วย-2562'!O137</f>
        <v>6314</v>
      </c>
      <c r="O130" s="45">
        <f>'[5]คำนวณหน่วย-2562'!P137</f>
        <v>3880</v>
      </c>
      <c r="P130" s="44">
        <f>'[5]คำนวณหน่วย-2562'!Q137</f>
        <v>14666.4</v>
      </c>
      <c r="Q130" s="45">
        <f>'[5]คำนวณหน่วย-2562'!R137</f>
        <v>2200</v>
      </c>
      <c r="R130" s="44">
        <f>'[5]คำนวณหน่วย-2562'!S137</f>
        <v>8250</v>
      </c>
      <c r="S130" s="45">
        <f>'[5]คำนวณหน่วย-2562'!T137</f>
        <v>2520</v>
      </c>
      <c r="T130" s="44">
        <f>'[5]คำนวณหน่วย-2562'!U137</f>
        <v>9576</v>
      </c>
      <c r="U130" s="45">
        <f>'[5]คำนวณหน่วย-2562'!V137</f>
        <v>720</v>
      </c>
      <c r="V130" s="44">
        <f>'[5]คำนวณหน่วย-2562'!W137</f>
        <v>2757.6</v>
      </c>
      <c r="W130" s="45">
        <f>'[5]คำนวณหน่วย-2562'!X137</f>
        <v>0</v>
      </c>
      <c r="X130" s="44">
        <f>'[5]คำนวณหน่วย-2562'!Y137</f>
        <v>0</v>
      </c>
      <c r="Y130" s="45">
        <f>'[5]คำนวณหน่วย-2562'!Z137</f>
        <v>0</v>
      </c>
      <c r="Z130" s="44">
        <f>'[5]คำนวณหน่วย-2562'!AA137</f>
        <v>0</v>
      </c>
      <c r="AA130" s="45">
        <f>'[5]คำนวณหน่วย-2562'!AB137</f>
        <v>0</v>
      </c>
      <c r="AB130" s="44">
        <f>'[5]คำนวณหน่วย-2562'!AC137</f>
        <v>0</v>
      </c>
      <c r="AC130" s="46"/>
      <c r="AD130" s="47"/>
      <c r="AF130" s="47"/>
    </row>
    <row r="131" spans="1:34" x14ac:dyDescent="0.55000000000000004">
      <c r="A131" s="40">
        <f>[6]ตารางจด!A122</f>
        <v>102</v>
      </c>
      <c r="B131" s="41" t="str">
        <f>[6]ตารางจด!B122</f>
        <v>อาคารมงคลชัยสิทธิ์</v>
      </c>
      <c r="C131" s="40">
        <f>[6]ตารางจด!C122</f>
        <v>0</v>
      </c>
      <c r="D131" s="42">
        <f>[6]ตารางจด!E122</f>
        <v>8161523</v>
      </c>
      <c r="E131" s="43">
        <f>'[5]คำนวณหน่วย-2562'!F140</f>
        <v>1080</v>
      </c>
      <c r="F131" s="44">
        <f>'[5]คำนวณหน่วย-2562'!G140</f>
        <v>3985.2</v>
      </c>
      <c r="G131" s="45">
        <f>'[5]คำนวณหน่วย-2562'!H140</f>
        <v>1320</v>
      </c>
      <c r="H131" s="44">
        <f>'[5]คำนวณหน่วย-2562'!I140</f>
        <v>4950</v>
      </c>
      <c r="I131" s="45">
        <f>'[5]คำนวณหน่วย-2562'!J140</f>
        <v>2000</v>
      </c>
      <c r="J131" s="44">
        <f>'[5]คำนวณหน่วย-2562'!K140</f>
        <v>7560</v>
      </c>
      <c r="K131" s="45">
        <f>'[5]คำนวณหน่วย-2562'!L140</f>
        <v>3240</v>
      </c>
      <c r="L131" s="44">
        <f>'[5]คำนวณหน่วย-2562'!M140</f>
        <v>12506.4</v>
      </c>
      <c r="M131" s="45">
        <f>'[5]คำนวณหน่วย-2562'!N140</f>
        <v>2960</v>
      </c>
      <c r="N131" s="44">
        <f>'[5]คำนวณหน่วย-2562'!O140</f>
        <v>11396</v>
      </c>
      <c r="O131" s="45">
        <f>'[5]คำนวณหน่วย-2562'!P140</f>
        <v>2760</v>
      </c>
      <c r="P131" s="44">
        <f>'[5]คำนวณหน่วย-2562'!Q140</f>
        <v>10432.799999999999</v>
      </c>
      <c r="Q131" s="45">
        <f>'[5]คำนวณหน่วย-2562'!R140</f>
        <v>2880</v>
      </c>
      <c r="R131" s="44">
        <f>'[5]คำนวณหน่วย-2562'!S140</f>
        <v>10800</v>
      </c>
      <c r="S131" s="45">
        <f>'[5]คำนวณหน่วย-2562'!T140</f>
        <v>1880</v>
      </c>
      <c r="T131" s="44">
        <f>'[5]คำนวณหน่วย-2562'!U140</f>
        <v>7144</v>
      </c>
      <c r="U131" s="45">
        <f>'[5]คำนวณหน่วย-2562'!V140</f>
        <v>2200</v>
      </c>
      <c r="V131" s="44">
        <f>'[5]คำนวณหน่วย-2562'!W140</f>
        <v>8426</v>
      </c>
      <c r="W131" s="45">
        <f>'[5]คำนวณหน่วย-2562'!X140</f>
        <v>2560</v>
      </c>
      <c r="X131" s="44">
        <f>'[5]คำนวณหน่วย-2562'!Y140</f>
        <v>9881.6</v>
      </c>
      <c r="Y131" s="45">
        <f>'[5]คำนวณหน่วย-2562'!Z140</f>
        <v>1920</v>
      </c>
      <c r="Z131" s="44">
        <f>'[5]คำนวณหน่วย-2562'!AA140</f>
        <v>7200</v>
      </c>
      <c r="AA131" s="45">
        <f>'[5]คำนวณหน่วย-2562'!AB140</f>
        <v>1240</v>
      </c>
      <c r="AB131" s="44">
        <f>'[5]คำนวณหน่วย-2562'!AC140</f>
        <v>4513.6000000000004</v>
      </c>
      <c r="AC131" s="46"/>
      <c r="AD131" s="47"/>
      <c r="AF131" s="47"/>
      <c r="AG131" s="47"/>
      <c r="AH131" s="47"/>
    </row>
    <row r="132" spans="1:34" x14ac:dyDescent="0.55000000000000004">
      <c r="A132" s="40">
        <f>[6]ตารางจด!A123</f>
        <v>103</v>
      </c>
      <c r="B132" s="41" t="str">
        <f>[6]ตารางจด!B123</f>
        <v>ฐานการเรียนรู้การผลิตไม้และไม้ดอกไม้ประดับครบวงจร</v>
      </c>
      <c r="C132" s="40">
        <f>[6]ตารางจด!C123</f>
        <v>0</v>
      </c>
      <c r="D132" s="42">
        <f>[6]ตารางจด!E123</f>
        <v>8493542</v>
      </c>
      <c r="E132" s="43">
        <f>'[5]คำนวณหน่วย-2562'!F142</f>
        <v>981</v>
      </c>
      <c r="F132" s="44">
        <f>'[5]คำนวณหน่วย-2562'!G142</f>
        <v>3619.89</v>
      </c>
      <c r="G132" s="45">
        <f>'[5]คำนวณหน่วย-2562'!H142</f>
        <v>1627</v>
      </c>
      <c r="H132" s="44">
        <f>'[5]คำนวณหน่วย-2562'!I142</f>
        <v>6101.25</v>
      </c>
      <c r="I132" s="45">
        <f>'[5]คำนวณหน่วย-2562'!J142</f>
        <v>2035</v>
      </c>
      <c r="J132" s="44">
        <f>'[5]คำนวณหน่วย-2562'!K142</f>
        <v>7692.2999999999993</v>
      </c>
      <c r="K132" s="45">
        <f>'[5]คำนวณหน่วย-2562'!L142</f>
        <v>3214</v>
      </c>
      <c r="L132" s="44">
        <f>'[5]คำนวณหน่วย-2562'!M142</f>
        <v>12406.039999999999</v>
      </c>
      <c r="M132" s="45">
        <f>'[5]คำนวณหน่วย-2562'!N142</f>
        <v>3988</v>
      </c>
      <c r="N132" s="44">
        <f>'[5]คำนวณหน่วย-2562'!O142</f>
        <v>15353.800000000001</v>
      </c>
      <c r="O132" s="45">
        <f>'[5]คำนวณหน่วย-2562'!P142</f>
        <v>4169</v>
      </c>
      <c r="P132" s="44">
        <f>'[5]คำนวณหน่วย-2562'!Q142</f>
        <v>15758.82</v>
      </c>
      <c r="Q132" s="45">
        <f>'[5]คำนวณหน่วย-2562'!R142</f>
        <v>3933</v>
      </c>
      <c r="R132" s="44">
        <f>'[5]คำนวณหน่วย-2562'!S142</f>
        <v>14748.75</v>
      </c>
      <c r="S132" s="45">
        <f>'[5]คำนวณหน่วย-2562'!T142</f>
        <v>3143</v>
      </c>
      <c r="T132" s="44">
        <f>'[5]คำนวณหน่วย-2562'!U142</f>
        <v>11943.4</v>
      </c>
      <c r="U132" s="45">
        <f>'[5]คำนวณหน่วย-2562'!V142</f>
        <v>2328</v>
      </c>
      <c r="V132" s="44">
        <f>'[5]คำนวณหน่วย-2562'!W142</f>
        <v>8916.24</v>
      </c>
      <c r="W132" s="45">
        <f>'[5]คำนวณหน่วย-2562'!X142</f>
        <v>2624</v>
      </c>
      <c r="X132" s="44">
        <f>'[5]คำนวณหน่วย-2562'!Y142</f>
        <v>10128.64</v>
      </c>
      <c r="Y132" s="45">
        <f>'[5]คำนวณหน่วย-2562'!Z142</f>
        <v>1802</v>
      </c>
      <c r="Z132" s="44">
        <f>'[5]คำนวณหน่วย-2562'!AA142</f>
        <v>6757.5</v>
      </c>
      <c r="AA132" s="45">
        <f>'[5]คำนวณหน่วย-2562'!AB142</f>
        <v>1199</v>
      </c>
      <c r="AB132" s="44">
        <f>'[5]คำนวณหน่วย-2562'!AC142</f>
        <v>4364.3600000000006</v>
      </c>
      <c r="AC132" s="46"/>
      <c r="AD132" s="47"/>
      <c r="AF132" s="47"/>
      <c r="AG132" s="47"/>
      <c r="AH132" s="47"/>
    </row>
    <row r="133" spans="1:34" x14ac:dyDescent="0.55000000000000004">
      <c r="A133" s="40">
        <f>[6]ตารางจด!A124</f>
        <v>104</v>
      </c>
      <c r="B133" s="41" t="str">
        <f>[6]ตารางจด!B124</f>
        <v>แปลงสาธิตปลูกข้าว  ผศ. ดร.วราภรณ์ แสงทอง</v>
      </c>
      <c r="C133" s="40">
        <f>[6]ตารางจด!C124</f>
        <v>0</v>
      </c>
      <c r="D133" s="42">
        <f>[6]ตารางจด!E124</f>
        <v>1924751</v>
      </c>
      <c r="E133" s="43">
        <f>'[5]คำนวณหน่วย-2562'!F143</f>
        <v>187</v>
      </c>
      <c r="F133" s="44">
        <f>'[5]คำนวณหน่วย-2562'!G143</f>
        <v>690.03</v>
      </c>
      <c r="G133" s="45">
        <f>'[5]คำนวณหน่วย-2562'!H143</f>
        <v>125</v>
      </c>
      <c r="H133" s="44">
        <f>'[5]คำนวณหน่วย-2562'!I143</f>
        <v>468.75</v>
      </c>
      <c r="I133" s="45">
        <f>'[5]คำนวณหน่วย-2562'!J143</f>
        <v>200</v>
      </c>
      <c r="J133" s="44">
        <f>'[5]คำนวณหน่วย-2562'!K143</f>
        <v>756</v>
      </c>
      <c r="K133" s="45">
        <f>'[5]คำนวณหน่วย-2562'!L143</f>
        <v>147</v>
      </c>
      <c r="L133" s="44">
        <f>'[5]คำนวณหน่วย-2562'!M143</f>
        <v>567.41999999999996</v>
      </c>
      <c r="M133" s="45">
        <f>'[5]คำนวณหน่วย-2562'!N143</f>
        <v>163</v>
      </c>
      <c r="N133" s="44">
        <f>'[5]คำนวณหน่วย-2562'!O143</f>
        <v>627.55000000000007</v>
      </c>
      <c r="O133" s="45">
        <f>'[5]คำนวณหน่วย-2562'!P143</f>
        <v>303</v>
      </c>
      <c r="P133" s="44">
        <f>'[5]คำนวณหน่วย-2562'!Q143</f>
        <v>1145.3399999999999</v>
      </c>
      <c r="Q133" s="45">
        <f>'[5]คำนวณหน่วย-2562'!R143</f>
        <v>235</v>
      </c>
      <c r="R133" s="44">
        <f>'[5]คำนวณหน่วย-2562'!S143</f>
        <v>881.25</v>
      </c>
      <c r="S133" s="45">
        <f>'[5]คำนวณหน่วย-2562'!T143</f>
        <v>126</v>
      </c>
      <c r="T133" s="44">
        <f>'[5]คำนวณหน่วย-2562'!U143</f>
        <v>478.79999999999995</v>
      </c>
      <c r="U133" s="45">
        <f>'[5]คำนวณหน่วย-2562'!V143</f>
        <v>118</v>
      </c>
      <c r="V133" s="44">
        <f>'[5]คำนวณหน่วย-2562'!W143</f>
        <v>451.94</v>
      </c>
      <c r="W133" s="45">
        <f>'[5]คำนวณหน่วย-2562'!X143</f>
        <v>176</v>
      </c>
      <c r="X133" s="44">
        <f>'[5]คำนวณหน่วย-2562'!Y143</f>
        <v>679.36</v>
      </c>
      <c r="Y133" s="45">
        <f>'[5]คำนวณหน่วย-2562'!Z143</f>
        <v>166</v>
      </c>
      <c r="Z133" s="44">
        <f>'[5]คำนวณหน่วย-2562'!AA143</f>
        <v>622.5</v>
      </c>
      <c r="AA133" s="45">
        <f>'[5]คำนวณหน่วย-2562'!AB143</f>
        <v>187</v>
      </c>
      <c r="AB133" s="44">
        <f>'[5]คำนวณหน่วย-2562'!AC143</f>
        <v>680.68000000000006</v>
      </c>
      <c r="AC133" s="46"/>
      <c r="AD133" s="47"/>
      <c r="AF133" s="47"/>
      <c r="AG133" s="47"/>
      <c r="AH133" s="47"/>
    </row>
    <row r="134" spans="1:34" x14ac:dyDescent="0.55000000000000004">
      <c r="A134" s="56" t="s">
        <v>22</v>
      </c>
      <c r="B134" s="57"/>
      <c r="C134" s="58"/>
      <c r="D134" s="59"/>
      <c r="E134" s="60">
        <f t="shared" ref="E134:AB134" si="9">SUM(E130:E133)</f>
        <v>3168</v>
      </c>
      <c r="F134" s="37">
        <f t="shared" si="9"/>
        <v>11689.92</v>
      </c>
      <c r="G134" s="60">
        <f t="shared" si="9"/>
        <v>3712</v>
      </c>
      <c r="H134" s="37">
        <f t="shared" si="9"/>
        <v>13920</v>
      </c>
      <c r="I134" s="60">
        <f t="shared" si="9"/>
        <v>5515</v>
      </c>
      <c r="J134" s="37">
        <f t="shared" si="9"/>
        <v>20846.699999999997</v>
      </c>
      <c r="K134" s="60">
        <f t="shared" si="9"/>
        <v>8241</v>
      </c>
      <c r="L134" s="37">
        <f t="shared" si="9"/>
        <v>31810.259999999995</v>
      </c>
      <c r="M134" s="74">
        <f t="shared" si="9"/>
        <v>8751</v>
      </c>
      <c r="N134" s="37">
        <f t="shared" si="9"/>
        <v>33691.350000000006</v>
      </c>
      <c r="O134" s="74">
        <f t="shared" si="9"/>
        <v>11112</v>
      </c>
      <c r="P134" s="37">
        <f t="shared" si="9"/>
        <v>42003.359999999993</v>
      </c>
      <c r="Q134" s="74">
        <f t="shared" si="9"/>
        <v>9248</v>
      </c>
      <c r="R134" s="37">
        <f t="shared" si="9"/>
        <v>34680</v>
      </c>
      <c r="S134" s="74">
        <f t="shared" si="9"/>
        <v>7669</v>
      </c>
      <c r="T134" s="37">
        <f t="shared" si="9"/>
        <v>29142.2</v>
      </c>
      <c r="U134" s="74">
        <f t="shared" si="9"/>
        <v>5366</v>
      </c>
      <c r="V134" s="37">
        <f t="shared" si="9"/>
        <v>20551.78</v>
      </c>
      <c r="W134" s="74">
        <f t="shared" si="9"/>
        <v>5360</v>
      </c>
      <c r="X134" s="37">
        <f t="shared" si="9"/>
        <v>20689.599999999999</v>
      </c>
      <c r="Y134" s="74">
        <f t="shared" si="9"/>
        <v>3888</v>
      </c>
      <c r="Z134" s="37">
        <f t="shared" si="9"/>
        <v>14580</v>
      </c>
      <c r="AA134" s="74">
        <f t="shared" si="9"/>
        <v>2626</v>
      </c>
      <c r="AB134" s="37">
        <f t="shared" si="9"/>
        <v>9558.6400000000012</v>
      </c>
      <c r="AC134" s="46"/>
      <c r="AD134" s="47"/>
      <c r="AF134" s="47"/>
    </row>
    <row r="135" spans="1:34" x14ac:dyDescent="0.55000000000000004">
      <c r="A135" s="30" t="str">
        <f>[6]ตารางจด!A125</f>
        <v>ศูนย์วิจัยพลังงาน</v>
      </c>
      <c r="B135" s="61"/>
      <c r="C135" s="62"/>
      <c r="D135" s="63"/>
      <c r="E135" s="64"/>
      <c r="F135" s="65"/>
      <c r="G135" s="64"/>
      <c r="H135" s="65"/>
      <c r="I135" s="64"/>
      <c r="J135" s="65"/>
      <c r="K135" s="64"/>
      <c r="L135" s="66"/>
      <c r="M135" s="64"/>
      <c r="N135" s="66"/>
      <c r="O135" s="64"/>
      <c r="P135" s="66"/>
      <c r="Q135" s="64"/>
      <c r="R135" s="66"/>
      <c r="S135" s="64"/>
      <c r="T135" s="66"/>
      <c r="U135" s="64"/>
      <c r="V135" s="66"/>
      <c r="W135" s="64"/>
      <c r="X135" s="66"/>
      <c r="Y135" s="64"/>
      <c r="Z135" s="66"/>
      <c r="AA135" s="64"/>
      <c r="AB135" s="67"/>
      <c r="AC135" s="36">
        <f>SUM(E136+G136+I136+K136+M136+O136+Q136+S136+U136+W136+Y136+AA136)</f>
        <v>13991</v>
      </c>
      <c r="AD135" s="37">
        <f>SUM(F136+H136+J136+L136+N136+P136+R136+T136+V136+X136+Z136+AB136)</f>
        <v>52960.684999999998</v>
      </c>
      <c r="AF135" s="47"/>
      <c r="AG135" s="47"/>
      <c r="AH135" s="47"/>
    </row>
    <row r="136" spans="1:34" x14ac:dyDescent="0.55000000000000004">
      <c r="A136" s="40">
        <f>[6]ตารางจด!A126</f>
        <v>105</v>
      </c>
      <c r="B136" s="41" t="str">
        <f>[6]ตารางจด!B126</f>
        <v>อาคารศูนย์วิจัยพลังงาน 1</v>
      </c>
      <c r="C136" s="40">
        <f>[6]ตารางจด!C126</f>
        <v>0</v>
      </c>
      <c r="D136" s="42">
        <f>[6]ตารางจด!E126</f>
        <v>8673844</v>
      </c>
      <c r="E136" s="51">
        <f>'[5]คำนวณหน่วย-2562'!F62</f>
        <v>1206</v>
      </c>
      <c r="F136" s="37">
        <f>'[5]คำนวณหน่วย-2562'!G62</f>
        <v>4450.1400000000003</v>
      </c>
      <c r="G136" s="52">
        <f>'[5]คำนวณหน่วย-2562'!H62</f>
        <v>1447</v>
      </c>
      <c r="H136" s="37">
        <f>'[5]คำนวณหน่วย-2562'!I62</f>
        <v>5426.25</v>
      </c>
      <c r="I136" s="52">
        <f>'[5]คำนวณหน่วย-2562'!J62</f>
        <v>1942</v>
      </c>
      <c r="J136" s="37">
        <f>'[5]คำนวณหน่วย-2562'!K62</f>
        <v>7340.7599999999993</v>
      </c>
      <c r="K136" s="52">
        <f>'[5]คำนวณหน่วย-2562'!L62</f>
        <v>1967</v>
      </c>
      <c r="L136" s="37">
        <f>'[5]คำนวณหน่วย-2562'!M62</f>
        <v>7592.62</v>
      </c>
      <c r="M136" s="52">
        <f>'[5]คำนวณหน่วย-2562'!N62</f>
        <v>1951</v>
      </c>
      <c r="N136" s="37">
        <f>'[5]คำนวณหน่วย-2562'!O62</f>
        <v>7511.35</v>
      </c>
      <c r="O136" s="52">
        <f>'[5]คำนวณหน่วย-2562'!P62</f>
        <v>2164</v>
      </c>
      <c r="P136" s="37">
        <f>'[5]คำนวณหน่วย-2562'!Q62</f>
        <v>8179.9199999999992</v>
      </c>
      <c r="Q136" s="52">
        <f>'[5]คำนวณหน่วย-2562'!R62</f>
        <v>2627</v>
      </c>
      <c r="R136" s="37">
        <f>'[5]คำนวณหน่วย-2562'!S62</f>
        <v>9851.25</v>
      </c>
      <c r="S136" s="52">
        <f>'[5]คำนวณหน่วย-2562'!T62</f>
        <v>150</v>
      </c>
      <c r="T136" s="37">
        <f>'[5]คำนวณหน่วย-2562'!U62</f>
        <v>570</v>
      </c>
      <c r="U136" s="52">
        <f>'[5]คำนวณหน่วย-2562'!V62</f>
        <v>163</v>
      </c>
      <c r="V136" s="37">
        <f>'[5]คำนวณหน่วย-2562'!W62</f>
        <v>624.29</v>
      </c>
      <c r="W136" s="52">
        <f>'[5]คำนวณหน่วย-2562'!X62</f>
        <v>178.5</v>
      </c>
      <c r="X136" s="37">
        <f>'[5]คำนวณหน่วย-2562'!Y62</f>
        <v>689.01</v>
      </c>
      <c r="Y136" s="52">
        <f>'[5]คำนวณหน่วย-2562'!Z62</f>
        <v>122.5</v>
      </c>
      <c r="Z136" s="37">
        <f>'[5]คำนวณหน่วย-2562'!AA62</f>
        <v>459.375</v>
      </c>
      <c r="AA136" s="52">
        <f>'[5]คำนวณหน่วย-2562'!AB62</f>
        <v>73</v>
      </c>
      <c r="AB136" s="37">
        <f>'[5]คำนวณหน่วย-2562'!AC62</f>
        <v>265.72000000000003</v>
      </c>
      <c r="AC136" s="46"/>
      <c r="AD136" s="47"/>
      <c r="AF136" s="47"/>
      <c r="AG136" s="47"/>
      <c r="AH136" s="47"/>
    </row>
    <row r="137" spans="1:34" x14ac:dyDescent="0.55000000000000004">
      <c r="A137" s="30" t="str">
        <f>[6]ตารางจด!A127</f>
        <v>ศูนย์อาคารที่พัก</v>
      </c>
      <c r="B137" s="61"/>
      <c r="C137" s="62"/>
      <c r="D137" s="63"/>
      <c r="E137" s="64"/>
      <c r="F137" s="65"/>
      <c r="G137" s="64"/>
      <c r="H137" s="65"/>
      <c r="I137" s="64"/>
      <c r="J137" s="65"/>
      <c r="K137" s="64"/>
      <c r="L137" s="66"/>
      <c r="M137" s="64"/>
      <c r="N137" s="66"/>
      <c r="O137" s="64"/>
      <c r="P137" s="66"/>
      <c r="Q137" s="64"/>
      <c r="R137" s="66"/>
      <c r="S137" s="64"/>
      <c r="T137" s="66"/>
      <c r="U137" s="64"/>
      <c r="V137" s="66"/>
      <c r="W137" s="64"/>
      <c r="X137" s="66"/>
      <c r="Y137" s="64"/>
      <c r="Z137" s="66"/>
      <c r="AA137" s="64"/>
      <c r="AB137" s="67"/>
      <c r="AC137" s="36">
        <f>SUM(E138+G138+I138+K138+M138+O138+Q138+S138+U138+W138+Y138+AA138)</f>
        <v>178881.36999999997</v>
      </c>
      <c r="AD137" s="37">
        <f>SUM(F138+H138+J138+L138+N138+P138+R138+T138+V138+X138+Z138+AB138)</f>
        <v>677170.94439999992</v>
      </c>
      <c r="AF137" s="47"/>
      <c r="AG137" s="47"/>
    </row>
    <row r="138" spans="1:34" s="78" customFormat="1" x14ac:dyDescent="0.55000000000000004">
      <c r="A138" s="48">
        <f>[6]ตารางจด!A128</f>
        <v>106</v>
      </c>
      <c r="B138" s="49" t="str">
        <f>[6]ตารางจด!B128</f>
        <v>อาคารศูนย์การศึกษาและอบรมนานาชาติ</v>
      </c>
      <c r="C138" s="48">
        <f>[6]ตารางจด!C128</f>
        <v>0</v>
      </c>
      <c r="D138" s="50">
        <f>[6]ตารางจด!E128</f>
        <v>1030</v>
      </c>
      <c r="E138" s="51">
        <f>'[5]คำนวณหน่วย-2562'!F141</f>
        <v>11221.81</v>
      </c>
      <c r="F138" s="37">
        <f>'[5]คำนวณหน่วย-2562'!G141</f>
        <v>41408.478899999995</v>
      </c>
      <c r="G138" s="52">
        <f>'[5]คำนวณหน่วย-2562'!H141</f>
        <v>10259.64</v>
      </c>
      <c r="H138" s="37">
        <f>'[5]คำนวณหน่วย-2562'!I141</f>
        <v>38473.649999999994</v>
      </c>
      <c r="I138" s="52">
        <f>'[5]คำนวณหน่วย-2562'!J141</f>
        <v>15036.47</v>
      </c>
      <c r="J138" s="37">
        <f>'[5]คำนวณหน่วย-2562'!K141</f>
        <v>56837.856599999992</v>
      </c>
      <c r="K138" s="52">
        <f>'[5]คำนวณหน่วย-2562'!L141</f>
        <v>13759.9</v>
      </c>
      <c r="L138" s="37">
        <f>'[5]คำนวณหน่วย-2562'!M141</f>
        <v>53113.214</v>
      </c>
      <c r="M138" s="52">
        <f>'[5]คำนวณหน่วย-2562'!N141</f>
        <v>21715.48</v>
      </c>
      <c r="N138" s="37">
        <f>'[5]คำนวณหน่วย-2562'!O141</f>
        <v>83604.597999999998</v>
      </c>
      <c r="O138" s="52">
        <f>'[5]คำนวณหน่วย-2562'!P141</f>
        <v>21514.6</v>
      </c>
      <c r="P138" s="37">
        <f>'[5]คำนวณหน่วย-2562'!Q141</f>
        <v>81325.187999999995</v>
      </c>
      <c r="Q138" s="52">
        <f>'[5]คำนวณหน่วย-2562'!R141</f>
        <v>15307.56</v>
      </c>
      <c r="R138" s="37">
        <f>'[5]คำนวณหน่วย-2562'!S141</f>
        <v>57403.35</v>
      </c>
      <c r="S138" s="52">
        <f>'[5]คำนวณหน่วย-2562'!T141</f>
        <v>15070.58</v>
      </c>
      <c r="T138" s="37">
        <f>'[5]คำนวณหน่วย-2562'!U141</f>
        <v>57268.203999999998</v>
      </c>
      <c r="U138" s="52">
        <f>'[5]คำนวณหน่วย-2562'!V141</f>
        <v>15176.97</v>
      </c>
      <c r="V138" s="37">
        <f>'[5]คำนวณหน่วย-2562'!W141</f>
        <v>58127.795099999996</v>
      </c>
      <c r="W138" s="52">
        <f>'[5]คำนวณหน่วย-2562'!X141</f>
        <v>14531.27</v>
      </c>
      <c r="X138" s="37">
        <f>'[5]คำนวณหน่วย-2562'!Y141</f>
        <v>56090.7022</v>
      </c>
      <c r="Y138" s="52">
        <f>'[5]คำนวณหน่วย-2562'!Z141</f>
        <v>13390</v>
      </c>
      <c r="Z138" s="37">
        <f>'[5]คำนวณหน่วย-2562'!AA141</f>
        <v>50212.5</v>
      </c>
      <c r="AA138" s="52">
        <f>'[5]คำนวณหน่วย-2562'!AB141</f>
        <v>11897.09</v>
      </c>
      <c r="AB138" s="37">
        <f>'[5]คำนวณหน่วย-2562'!AC141</f>
        <v>43305.407599999999</v>
      </c>
      <c r="AC138" s="75"/>
      <c r="AD138" s="76"/>
      <c r="AE138" s="77"/>
      <c r="AF138" s="76"/>
      <c r="AG138" s="76"/>
      <c r="AH138" s="76"/>
    </row>
    <row r="139" spans="1:34" x14ac:dyDescent="0.55000000000000004">
      <c r="A139" s="30" t="str">
        <f>[6]ตารางจด!A129</f>
        <v>คณะวิศวกรรมศาสตร์</v>
      </c>
      <c r="B139" s="61"/>
      <c r="C139" s="62"/>
      <c r="D139" s="63"/>
      <c r="E139" s="64"/>
      <c r="F139" s="65"/>
      <c r="G139" s="64"/>
      <c r="H139" s="65"/>
      <c r="I139" s="64"/>
      <c r="J139" s="65"/>
      <c r="K139" s="64"/>
      <c r="L139" s="66"/>
      <c r="M139" s="64"/>
      <c r="N139" s="66"/>
      <c r="O139" s="64"/>
      <c r="P139" s="66"/>
      <c r="Q139" s="64"/>
      <c r="R139" s="66"/>
      <c r="S139" s="64"/>
      <c r="T139" s="66"/>
      <c r="U139" s="64"/>
      <c r="V139" s="66"/>
      <c r="W139" s="64"/>
      <c r="X139" s="66"/>
      <c r="Y139" s="64"/>
      <c r="Z139" s="66"/>
      <c r="AA139" s="64"/>
      <c r="AB139" s="67"/>
      <c r="AC139" s="36">
        <f>SUM(E146+G146+I146+K146+M146+O146+Q146+S146+U146+W146+Y146+AA146)</f>
        <v>461413.59999999992</v>
      </c>
      <c r="AD139" s="37">
        <f>SUM(F146+H146+J146+L146+N146+P146+R146+T146+V146+X146+Z146+AB146)</f>
        <v>2192988.5003029751</v>
      </c>
      <c r="AF139" s="47"/>
    </row>
    <row r="140" spans="1:34" x14ac:dyDescent="0.55000000000000004">
      <c r="A140" s="48">
        <f>[6]ตารางจด!A130</f>
        <v>107</v>
      </c>
      <c r="B140" s="49" t="str">
        <f>[6]ตารางจด!B130</f>
        <v>อาคารเรียนรวมสาขาวิศวกรรมศาสตร์</v>
      </c>
      <c r="C140" s="48">
        <f>[6]ตารางจด!C130</f>
        <v>0</v>
      </c>
      <c r="D140" s="50">
        <f>[6]ตารางจด!E130</f>
        <v>8391762</v>
      </c>
      <c r="E140" s="53">
        <f>'[5]คำนวณหน่วย-2562'!F152-'[7]คำนวณ (รวมแต่ละอาคาร)'!$I$241</f>
        <v>11795.62</v>
      </c>
      <c r="F140" s="54">
        <f>E140*F3</f>
        <v>43559.034803146998</v>
      </c>
      <c r="G140" s="55">
        <f>'[5]คำนวณหน่วย-2562'!H152-'[7]คำนวณ (รวมแต่ละอาคาร)'!$L$241</f>
        <v>12712.12</v>
      </c>
      <c r="H140" s="54">
        <f>G140*H3</f>
        <v>47685.793401718802</v>
      </c>
      <c r="I140" s="55">
        <f>'[5]คำนวณหน่วย-2562'!J152-'[7]คำนวณ (รวมแต่ละอาคาร)'!$O$241</f>
        <v>18174.54</v>
      </c>
      <c r="J140" s="54">
        <f>I140*J3</f>
        <v>68740.769686819796</v>
      </c>
      <c r="K140" s="55">
        <f>'[5]คำนวณหน่วย-2562'!L152-'[7]คำนวณ (รวมแต่ละอาคาร)'!$R$241</f>
        <v>16049.28</v>
      </c>
      <c r="L140" s="54">
        <f>K140*L3</f>
        <v>62068.300328236801</v>
      </c>
      <c r="M140" s="55">
        <f>'[5]คำนวณหน่วย-2562'!N152-'[7]คำนวณ (รวมแต่ละอาคาร)'!$U$241</f>
        <v>19000.63</v>
      </c>
      <c r="N140" s="54">
        <f>M140*N3</f>
        <v>73111.749901327508</v>
      </c>
      <c r="O140" s="55">
        <f>'[5]คำนวณหน่วย-2562'!P152-'[7]คำนวณ (รวมแต่ละอาคาร)'!$X$241</f>
        <v>22431.39</v>
      </c>
      <c r="P140" s="54">
        <f>O140*P3</f>
        <v>84785.746884809705</v>
      </c>
      <c r="Q140" s="55">
        <f>'[5]คำนวณหน่วย-2562'!R152-'[7]คำนวณ (รวมแต่ละอาคาร)'!$AA$241</f>
        <v>22732.46</v>
      </c>
      <c r="R140" s="54">
        <f>Q140*R3</f>
        <v>85289.150590097997</v>
      </c>
      <c r="S140" s="55">
        <f>'[5]คำนวณหน่วย-2562'!T152-'[7]คำนวณ (รวมแต่ละอาคาร)'!$AD$241</f>
        <v>20084.2</v>
      </c>
      <c r="T140" s="54">
        <f>S140*T3</f>
        <v>76396.055418643999</v>
      </c>
      <c r="U140" s="55">
        <f>'[5]คำนวณหน่วย-2562'!V152-'[7]คำนวณ (รวมแต่ละอาคาร)'!$AG$241</f>
        <v>22841.88</v>
      </c>
      <c r="V140" s="54">
        <f>U140*V3</f>
        <v>87428.108414090413</v>
      </c>
      <c r="W140" s="55">
        <f>'[5]คำนวณหน่วย-2562'!X152-'[7]คำนวณ (รวมแต่ละอาคาร)'!$AJ$241</f>
        <v>22355.43</v>
      </c>
      <c r="X140" s="54">
        <f>W140*X3</f>
        <v>85457.348659454699</v>
      </c>
      <c r="Y140" s="55">
        <f>'[5]คำนวณหน่วย-2562'!Z152-'[7]คำนวณ (รวมแต่ละอาคาร)'!$AM$241</f>
        <v>14995.93</v>
      </c>
      <c r="Z140" s="54">
        <f>Y140*Z3</f>
        <v>56302.847964344895</v>
      </c>
      <c r="AA140" s="55">
        <f>'[5]คำนวณหน่วย-2562'!AB152-'[7]คำนวณ (รวมแต่ละอาคาร)'!$AP$241</f>
        <v>11372.42</v>
      </c>
      <c r="AB140" s="54">
        <f>AA140*AB3</f>
        <v>41533.767554163598</v>
      </c>
      <c r="AC140" s="46"/>
      <c r="AD140" s="47"/>
      <c r="AF140" s="47"/>
      <c r="AG140" s="47"/>
      <c r="AH140" s="47"/>
    </row>
    <row r="141" spans="1:34" s="78" customFormat="1" x14ac:dyDescent="0.55000000000000004">
      <c r="A141" s="40">
        <f>[6]ตารางจด!A131</f>
        <v>108</v>
      </c>
      <c r="B141" s="41" t="str">
        <f>[6]ตารางจด!B131</f>
        <v>อาคารปฏิบัติการวิศวกรรมทั่วไป</v>
      </c>
      <c r="C141" s="40">
        <v>0</v>
      </c>
      <c r="D141" s="42">
        <f>[6]ตารางจด!E131</f>
        <v>8510876</v>
      </c>
      <c r="E141" s="71">
        <f>'[5]คำนวณหน่วย-2562'!F153</f>
        <v>2900</v>
      </c>
      <c r="F141" s="72">
        <f>'[5]คำนวณหน่วย-2562'!G153</f>
        <v>10701</v>
      </c>
      <c r="G141" s="73">
        <f>'[5]คำนวณหน่วย-2562'!H153</f>
        <v>2900</v>
      </c>
      <c r="H141" s="72">
        <f>'[5]คำนวณหน่วย-2562'!I153</f>
        <v>10875</v>
      </c>
      <c r="I141" s="73">
        <f>'[5]คำนวณหน่วย-2562'!J153</f>
        <v>3200</v>
      </c>
      <c r="J141" s="72">
        <f>'[5]คำนวณหน่วย-2562'!K153</f>
        <v>12096</v>
      </c>
      <c r="K141" s="73">
        <f>'[5]คำนวณหน่วย-2562'!L153</f>
        <v>3800</v>
      </c>
      <c r="L141" s="72">
        <f>'[5]คำนวณหน่วย-2562'!M153</f>
        <v>14668</v>
      </c>
      <c r="M141" s="73">
        <f>'[5]คำนวณหน่วย-2562'!N153</f>
        <v>4000</v>
      </c>
      <c r="N141" s="72">
        <f>'[5]คำนวณหน่วย-2562'!O153</f>
        <v>15400</v>
      </c>
      <c r="O141" s="73">
        <f>'[5]คำนวณหน่วย-2562'!P153</f>
        <v>4600</v>
      </c>
      <c r="P141" s="72">
        <f>'[5]คำนวณหน่วย-2562'!Q153</f>
        <v>17388</v>
      </c>
      <c r="Q141" s="73">
        <f>'[5]คำนวณหน่วย-2562'!R153</f>
        <v>4800</v>
      </c>
      <c r="R141" s="72">
        <f>'[5]คำนวณหน่วย-2562'!S153</f>
        <v>18000</v>
      </c>
      <c r="S141" s="73">
        <f>'[5]คำนวณหน่วย-2562'!T153</f>
        <v>5400</v>
      </c>
      <c r="T141" s="72">
        <f>'[5]คำนวณหน่วย-2562'!U153</f>
        <v>20520</v>
      </c>
      <c r="U141" s="73">
        <f>'[5]คำนวณหน่วย-2562'!V153</f>
        <v>5500</v>
      </c>
      <c r="V141" s="72">
        <f>'[5]คำนวณหน่วย-2562'!W153</f>
        <v>21065</v>
      </c>
      <c r="W141" s="73">
        <f>'[5]คำนวณหน่วย-2562'!X153-'[7]คำนวณ (รวมแต่ละอาคาร)'!$AJ$241</f>
        <v>7375</v>
      </c>
      <c r="X141" s="72">
        <f>'[5]คำนวณหน่วย-2562'!Y153</f>
        <v>28950</v>
      </c>
      <c r="Y141" s="73">
        <f>'[5]คำนวณหน่วย-2562'!Z153</f>
        <v>7100</v>
      </c>
      <c r="Z141" s="72">
        <f>'[5]คำนวณหน่วย-2562'!AA153</f>
        <v>26625</v>
      </c>
      <c r="AA141" s="73">
        <f>'[5]คำนวณหน่วย-2562'!AB153</f>
        <v>4700</v>
      </c>
      <c r="AB141" s="72">
        <f>'[5]คำนวณหน่วย-2562'!AC153</f>
        <v>17108</v>
      </c>
      <c r="AC141" s="75"/>
      <c r="AD141" s="76"/>
      <c r="AE141" s="77"/>
      <c r="AF141" s="76"/>
      <c r="AG141" s="47"/>
      <c r="AH141" s="47"/>
    </row>
    <row r="142" spans="1:34" x14ac:dyDescent="0.55000000000000004">
      <c r="A142" s="48">
        <f>[6]ตารางจด!A132</f>
        <v>109</v>
      </c>
      <c r="B142" s="49" t="str">
        <f>[6]ตารางจด!B132</f>
        <v>อาคารสมิตานนท์</v>
      </c>
      <c r="C142" s="48">
        <f>[6]ตารางจด!C132</f>
        <v>0</v>
      </c>
      <c r="D142" s="50">
        <f>[6]ตารางจด!E132</f>
        <v>8195975</v>
      </c>
      <c r="E142" s="53">
        <f>'[5]คำนวณหน่วย-2562'!F155-'[7]คำนวณ (รวมแต่ละอาคาร)'!$I$246</f>
        <v>10015.18</v>
      </c>
      <c r="F142" s="54">
        <f>E142*F3</f>
        <v>36984.200421832997</v>
      </c>
      <c r="G142" s="55">
        <f>'[5]คำนวณหน่วย-2562'!H155-'[7]คำนวณ (รวมแต่ละอาคาร)'!$L$246</f>
        <v>9580.77</v>
      </c>
      <c r="H142" s="54">
        <f>G142*H3</f>
        <v>35939.451393582305</v>
      </c>
      <c r="I142" s="55">
        <f>'[5]คำนวณหน่วย-2562'!J155-'[7]คำนวณ (รวมแต่ละอาคาร)'!$O$246</f>
        <v>11881.58</v>
      </c>
      <c r="J142" s="54">
        <f>I142*J3</f>
        <v>44939.181640664596</v>
      </c>
      <c r="K142" s="55">
        <f>'[5]คำนวณหน่วย-2562'!L155-'[7]คำนวณ (รวมแต่ละอาคาร)'!$R$246</f>
        <v>10338.4</v>
      </c>
      <c r="L142" s="54">
        <f>K142*L3</f>
        <v>39982.286813703999</v>
      </c>
      <c r="M142" s="55">
        <f>'[5]คำนวณหน่วย-2562'!N155-'[7]คำนวณ (รวมแต่ละอาคาร)'!$U$246</f>
        <v>12176.68</v>
      </c>
      <c r="N142" s="54">
        <f>M142*N3</f>
        <v>46854.150772289999</v>
      </c>
      <c r="O142" s="55">
        <f>'[5]คำนวณหน่วย-2562'!P155-'[7]คำนวณ (รวมแต่ละอาคาร)'!$X$246</f>
        <v>11671.63</v>
      </c>
      <c r="P142" s="54">
        <f>O142*P3</f>
        <v>44116.207997504898</v>
      </c>
      <c r="Q142" s="55">
        <f>'[5]คำนวณหน่วย-2562'!R155-'[7]คำนวณ (รวมแต่ละอาคาร)'!$AA$246</f>
        <v>13201.65</v>
      </c>
      <c r="R142" s="54">
        <f>Q142*R3</f>
        <v>49530.825739394997</v>
      </c>
      <c r="S142" s="55">
        <f>'[5]คำนวณหน่วย-2562'!T155-'[7]คำนวณ (รวมแต่ละอาคาร)'!$AD$246</f>
        <v>13497.1</v>
      </c>
      <c r="T142" s="54">
        <f>S142*T3</f>
        <v>51340.118082421999</v>
      </c>
      <c r="U142" s="55">
        <f>'[5]คำนวณหน่วย-2562'!V155-'[7]คำนวณ (รวมแต่ละอาคาร)'!$AG$246</f>
        <v>14102.71</v>
      </c>
      <c r="V142" s="54">
        <f>U142*V3</f>
        <v>53978.624299421797</v>
      </c>
      <c r="W142" s="55">
        <f>'[5]คำนวณหน่วย-2562'!X155-'[7]คำนวณ (รวมแต่ละอาคาร)'!$AJ$246</f>
        <v>13971.43</v>
      </c>
      <c r="X142" s="54">
        <f>W142*X3</f>
        <v>53408.114484094702</v>
      </c>
      <c r="Y142" s="55">
        <f>'[5]คำนวณหน่วย-2562'!Z155-'[7]คำนวณ (รวมแต่ละอาคาร)'!$AM$246</f>
        <v>11053.42</v>
      </c>
      <c r="Z142" s="54">
        <f>Y142*Z3</f>
        <v>41500.528859900602</v>
      </c>
      <c r="AA142" s="55">
        <f>'[5]คำนวณหน่วย-2562'!AB155-'[7]คำนวณ (รวมแต่ละอาคาร)'!$AP$246</f>
        <v>11112.15</v>
      </c>
      <c r="AB142" s="54">
        <f>AA142*AB3</f>
        <v>40583.222843247</v>
      </c>
      <c r="AC142" s="46"/>
      <c r="AD142" s="47"/>
      <c r="AF142" s="47"/>
      <c r="AG142" s="47"/>
      <c r="AH142" s="47"/>
    </row>
    <row r="143" spans="1:34" x14ac:dyDescent="0.55000000000000004">
      <c r="A143" s="40">
        <f>[6]ตารางจด!A133</f>
        <v>110</v>
      </c>
      <c r="B143" s="41" t="str">
        <f>[6]ตารางจด!B133</f>
        <v>อาคารโรงงานนำร่อง</v>
      </c>
      <c r="C143" s="40">
        <f>[6]ตารางจด!C133</f>
        <v>0</v>
      </c>
      <c r="D143" s="42">
        <f>[6]ตารางจด!E133</f>
        <v>8389601</v>
      </c>
      <c r="E143" s="71">
        <f>'[5]คำนวณหน่วย-2562'!F156</f>
        <v>1800</v>
      </c>
      <c r="F143" s="72">
        <f>'[5]คำนวณหน่วย-2562'!G156</f>
        <v>6642</v>
      </c>
      <c r="G143" s="73">
        <f>'[5]คำนวณหน่วย-2562'!H156</f>
        <v>2000</v>
      </c>
      <c r="H143" s="72">
        <f>'[5]คำนวณหน่วย-2562'!I156</f>
        <v>7500</v>
      </c>
      <c r="I143" s="73">
        <f>'[5]คำนวณหน่วย-2562'!J156</f>
        <v>2800</v>
      </c>
      <c r="J143" s="72">
        <f>'[5]คำนวณหน่วย-2562'!K156</f>
        <v>10584</v>
      </c>
      <c r="K143" s="73">
        <f>'[5]คำนวณหน่วย-2562'!L156</f>
        <v>0</v>
      </c>
      <c r="L143" s="72">
        <f>'[5]คำนวณหน่วย-2562'!M156</f>
        <v>0</v>
      </c>
      <c r="M143" s="73">
        <f>'[5]คำนวณหน่วย-2562'!N156</f>
        <v>0</v>
      </c>
      <c r="N143" s="72">
        <f>'[5]คำนวณหน่วย-2562'!O156</f>
        <v>0</v>
      </c>
      <c r="O143" s="73">
        <f>'[5]คำนวณหน่วย-2562'!P156</f>
        <v>0</v>
      </c>
      <c r="P143" s="72">
        <f>'[5]คำนวณหน่วย-2562'!Q156</f>
        <v>0</v>
      </c>
      <c r="Q143" s="73">
        <f>'[5]คำนวณหน่วย-2562'!R156</f>
        <v>2800</v>
      </c>
      <c r="R143" s="72">
        <f>'[5]คำนวณหน่วย-2562'!S156</f>
        <v>10500</v>
      </c>
      <c r="S143" s="73">
        <f>'[5]คำนวณหน่วย-2562'!T156</f>
        <v>2200</v>
      </c>
      <c r="T143" s="72">
        <f>'[5]คำนวณหน่วย-2562'!U156</f>
        <v>8360</v>
      </c>
      <c r="U143" s="73">
        <f>'[5]คำนวณหน่วย-2562'!V156</f>
        <v>2400</v>
      </c>
      <c r="V143" s="72">
        <f>'[5]คำนวณหน่วย-2562'!W156</f>
        <v>9192</v>
      </c>
      <c r="W143" s="73">
        <f>'[5]คำนวณหน่วย-2562'!X156</f>
        <v>3800</v>
      </c>
      <c r="X143" s="72">
        <f>'[5]คำนวณหน่วย-2562'!Y156</f>
        <v>14668</v>
      </c>
      <c r="Y143" s="73">
        <f>'[5]คำนวณหน่วย-2562'!Z156</f>
        <v>2200</v>
      </c>
      <c r="Z143" s="72">
        <f>'[5]คำนวณหน่วย-2562'!AA156</f>
        <v>8250</v>
      </c>
      <c r="AA143" s="73">
        <f>'[5]คำนวณหน่วย-2562'!AB156</f>
        <v>2200</v>
      </c>
      <c r="AB143" s="72">
        <f>'[5]คำนวณหน่วย-2562'!AC156</f>
        <v>8008</v>
      </c>
      <c r="AC143" s="46"/>
      <c r="AD143" s="47"/>
      <c r="AF143" s="47"/>
    </row>
    <row r="144" spans="1:34" x14ac:dyDescent="0.55000000000000004">
      <c r="A144" s="40">
        <f>[6]ตารางจด!A134</f>
        <v>111</v>
      </c>
      <c r="B144" s="41" t="str">
        <f>[6]ตารางจด!B134</f>
        <v>อาคารคัดบรรจุผลิตผลเกษตร</v>
      </c>
      <c r="C144" s="40">
        <f>[6]ตารางจด!C134</f>
        <v>0</v>
      </c>
      <c r="D144" s="42">
        <f>[6]ตารางจด!E134</f>
        <v>8142023</v>
      </c>
      <c r="E144" s="53">
        <f>'[5]คำนวณหน่วย-2562'!F157-'[7]คำนวณ (รวมแต่ละอาคาร)'!$I$248</f>
        <v>1270</v>
      </c>
      <c r="F144" s="54">
        <f>E142*F3</f>
        <v>36984.200421832997</v>
      </c>
      <c r="G144" s="55">
        <f>'[5]คำนวณหน่วย-2562'!H157-'[7]คำนวณ (รวมแต่ละอาคาร)'!$L$248</f>
        <v>1494</v>
      </c>
      <c r="H144" s="54">
        <f>G142*H3</f>
        <v>35939.451393582305</v>
      </c>
      <c r="I144" s="55">
        <f>'[5]คำนวณหน่วย-2562'!J157-'[7]คำนวณ (รวมแต่ละอาคาร)'!$O$248</f>
        <v>2284</v>
      </c>
      <c r="J144" s="54">
        <f>I142*J3</f>
        <v>44939.181640664596</v>
      </c>
      <c r="K144" s="55">
        <f>'[5]คำนวณหน่วย-2562'!L157-'[7]คำนวณ (รวมแต่ละอาคาร)'!$R$248</f>
        <v>2300</v>
      </c>
      <c r="L144" s="54">
        <f>K142*L3</f>
        <v>39982.286813703999</v>
      </c>
      <c r="M144" s="55">
        <f>'[5]คำนวณหน่วย-2562'!N157-'[7]คำนวณ (รวมแต่ละอาคาร)'!$U$248</f>
        <v>2160</v>
      </c>
      <c r="N144" s="54">
        <f>M142*N3</f>
        <v>46854.150772289999</v>
      </c>
      <c r="O144" s="55">
        <f>'[5]คำนวณหน่วย-2562'!P157-'[7]คำนวณ (รวมแต่ละอาคาร)'!$X$248</f>
        <v>2760</v>
      </c>
      <c r="P144" s="54">
        <f>O142*P3</f>
        <v>44116.207997504898</v>
      </c>
      <c r="Q144" s="55">
        <f>'[5]คำนวณหน่วย-2562'!R157-'[7]คำนวณ (รวมแต่ละอาคาร)'!$AA$248</f>
        <v>2369</v>
      </c>
      <c r="R144" s="54">
        <f>Q142*R3</f>
        <v>49530.825739394997</v>
      </c>
      <c r="S144" s="55">
        <f>'[5]คำนวณหน่วย-2562'!T157-'[7]คำนวณ (รวมแต่ละอาคาร)'!$AD$248</f>
        <v>2043</v>
      </c>
      <c r="T144" s="54">
        <f>S142*T3</f>
        <v>51340.118082421999</v>
      </c>
      <c r="U144" s="55">
        <f>'[5]คำนวณหน่วย-2562'!V157-'[7]คำนวณ (รวมแต่ละอาคาร)'!$AG$248</f>
        <v>2101</v>
      </c>
      <c r="V144" s="54">
        <f>U142*V3</f>
        <v>53978.624299421797</v>
      </c>
      <c r="W144" s="55">
        <f>'[5]คำนวณหน่วย-2562'!X157-'[7]คำนวณ (รวมแต่ละอาคาร)'!$AJ$248</f>
        <v>2467</v>
      </c>
      <c r="X144" s="54">
        <f>W142*X3</f>
        <v>53408.114484094702</v>
      </c>
      <c r="Y144" s="55">
        <f>'[5]คำนวณหน่วย-2562'!Z157-'[7]คำนวณ (รวมแต่ละอาคาร)'!$AM$248</f>
        <v>2049</v>
      </c>
      <c r="Z144" s="54">
        <f>Y142*Z3</f>
        <v>41500.528859900602</v>
      </c>
      <c r="AA144" s="55">
        <f>'[5]คำนวณหน่วย-2562'!AB157-'[7]คำนวณ (รวมแต่ละอาคาร)'!$AP$248</f>
        <v>1093</v>
      </c>
      <c r="AB144" s="54">
        <f>AA142*AB3</f>
        <v>40583.222843247</v>
      </c>
      <c r="AC144" s="46"/>
      <c r="AD144" s="47"/>
      <c r="AF144" s="47"/>
    </row>
    <row r="145" spans="1:32" x14ac:dyDescent="0.55000000000000004">
      <c r="A145" s="40">
        <f>[6]ตารางจด!A135</f>
        <v>112</v>
      </c>
      <c r="B145" s="41" t="str">
        <f>[6]ตารางจด!B135</f>
        <v>อาคารปฏิบัติเทคโนโลยียางและพอลิเมอร์</v>
      </c>
      <c r="C145" s="40">
        <f>[6]ตารางจด!C135</f>
        <v>0</v>
      </c>
      <c r="D145" s="42">
        <f>[6]ตารางจด!E135</f>
        <v>9011628</v>
      </c>
      <c r="E145" s="71">
        <f>'[5]คำนวณหน่วย-2562'!F158</f>
        <v>200</v>
      </c>
      <c r="F145" s="72">
        <f>'[5]คำนวณหน่วย-2562'!G158</f>
        <v>738</v>
      </c>
      <c r="G145" s="73">
        <f>'[5]คำนวณหน่วย-2562'!H158</f>
        <v>200</v>
      </c>
      <c r="H145" s="72">
        <f>'[5]คำนวณหน่วย-2562'!I158</f>
        <v>750</v>
      </c>
      <c r="I145" s="73">
        <f>'[5]คำนวณหน่วย-2562'!J158</f>
        <v>200</v>
      </c>
      <c r="J145" s="72">
        <f>'[5]คำนวณหน่วย-2562'!K158</f>
        <v>756</v>
      </c>
      <c r="K145" s="73">
        <f>'[5]คำนวณหน่วย-2562'!L158</f>
        <v>0</v>
      </c>
      <c r="L145" s="72">
        <f>'[5]คำนวณหน่วย-2562'!M158</f>
        <v>0</v>
      </c>
      <c r="M145" s="73">
        <f>'[5]คำนวณหน่วย-2562'!N158</f>
        <v>0</v>
      </c>
      <c r="N145" s="72">
        <f>'[5]คำนวณหน่วย-2562'!O158</f>
        <v>0</v>
      </c>
      <c r="O145" s="73">
        <f>'[5]คำนวณหน่วย-2562'!P158</f>
        <v>0</v>
      </c>
      <c r="P145" s="72">
        <f>'[5]คำนวณหน่วย-2562'!Q158</f>
        <v>0</v>
      </c>
      <c r="Q145" s="73">
        <f>'[5]คำนวณหน่วย-2562'!R158</f>
        <v>200</v>
      </c>
      <c r="R145" s="72">
        <f>'[5]คำนวณหน่วย-2562'!S158</f>
        <v>750</v>
      </c>
      <c r="S145" s="73">
        <f>'[5]คำนวณหน่วย-2562'!T158</f>
        <v>0</v>
      </c>
      <c r="T145" s="72">
        <f>'[5]คำนวณหน่วย-2562'!U158</f>
        <v>0</v>
      </c>
      <c r="U145" s="73">
        <f>'[5]คำนวณหน่วย-2562'!V158</f>
        <v>200</v>
      </c>
      <c r="V145" s="72">
        <f>'[5]คำนวณหน่วย-2562'!W158</f>
        <v>766</v>
      </c>
      <c r="W145" s="73">
        <f>'[5]คำนวณหน่วย-2562'!X158</f>
        <v>0</v>
      </c>
      <c r="X145" s="72">
        <f>'[5]คำนวณหน่วย-2562'!Y158</f>
        <v>0</v>
      </c>
      <c r="Y145" s="73">
        <f>'[5]คำนวณหน่วย-2562'!Z158</f>
        <v>0</v>
      </c>
      <c r="Z145" s="72">
        <f>'[5]คำนวณหน่วย-2562'!AA158</f>
        <v>0</v>
      </c>
      <c r="AA145" s="73">
        <f>'[5]คำนวณหน่วย-2562'!AB158</f>
        <v>400</v>
      </c>
      <c r="AB145" s="72">
        <f>'[5]คำนวณหน่วย-2562'!AC158</f>
        <v>1456</v>
      </c>
      <c r="AC145" s="46"/>
      <c r="AD145" s="47"/>
      <c r="AF145" s="47"/>
    </row>
    <row r="146" spans="1:32" x14ac:dyDescent="0.55000000000000004">
      <c r="A146" s="56" t="s">
        <v>22</v>
      </c>
      <c r="B146" s="57"/>
      <c r="C146" s="58"/>
      <c r="D146" s="59"/>
      <c r="E146" s="60">
        <f t="shared" ref="E146:AB146" si="10">SUM(E140:E145)</f>
        <v>27980.800000000003</v>
      </c>
      <c r="F146" s="37">
        <f t="shared" si="10"/>
        <v>135608.43564681298</v>
      </c>
      <c r="G146" s="60">
        <f t="shared" si="10"/>
        <v>28886.89</v>
      </c>
      <c r="H146" s="37">
        <f t="shared" si="10"/>
        <v>138689.69618888342</v>
      </c>
      <c r="I146" s="60">
        <f t="shared" si="10"/>
        <v>38540.120000000003</v>
      </c>
      <c r="J146" s="37">
        <f t="shared" si="10"/>
        <v>182055.13296814897</v>
      </c>
      <c r="K146" s="60">
        <f t="shared" si="10"/>
        <v>32487.68</v>
      </c>
      <c r="L146" s="37">
        <f t="shared" si="10"/>
        <v>156700.87395564481</v>
      </c>
      <c r="M146" s="74">
        <f t="shared" si="10"/>
        <v>37337.31</v>
      </c>
      <c r="N146" s="37">
        <f t="shared" si="10"/>
        <v>182220.05144590751</v>
      </c>
      <c r="O146" s="74">
        <f t="shared" si="10"/>
        <v>41463.019999999997</v>
      </c>
      <c r="P146" s="37">
        <f t="shared" si="10"/>
        <v>190406.16287981952</v>
      </c>
      <c r="Q146" s="74">
        <f t="shared" si="10"/>
        <v>46103.11</v>
      </c>
      <c r="R146" s="37">
        <f t="shared" si="10"/>
        <v>213600.80206888798</v>
      </c>
      <c r="S146" s="74">
        <f t="shared" si="10"/>
        <v>43224.3</v>
      </c>
      <c r="T146" s="37">
        <f t="shared" si="10"/>
        <v>207956.291583488</v>
      </c>
      <c r="U146" s="74">
        <f t="shared" si="10"/>
        <v>47145.59</v>
      </c>
      <c r="V146" s="37">
        <f t="shared" si="10"/>
        <v>226408.35701293399</v>
      </c>
      <c r="W146" s="74">
        <f t="shared" si="10"/>
        <v>49968.86</v>
      </c>
      <c r="X146" s="37">
        <f t="shared" si="10"/>
        <v>235891.57762764409</v>
      </c>
      <c r="Y146" s="74">
        <f t="shared" si="10"/>
        <v>37398.35</v>
      </c>
      <c r="Z146" s="37">
        <f t="shared" si="10"/>
        <v>174178.9056841461</v>
      </c>
      <c r="AA146" s="74">
        <f t="shared" si="10"/>
        <v>30877.57</v>
      </c>
      <c r="AB146" s="37">
        <f t="shared" si="10"/>
        <v>149272.21324065758</v>
      </c>
      <c r="AC146" s="46"/>
      <c r="AD146" s="47"/>
      <c r="AF146" s="47"/>
    </row>
    <row r="147" spans="1:32" x14ac:dyDescent="0.55000000000000004">
      <c r="A147" s="30" t="str">
        <f>[6]ตารางจด!A136</f>
        <v>คณะเทคโนโลยีการประมง</v>
      </c>
      <c r="B147" s="61"/>
      <c r="C147" s="62"/>
      <c r="D147" s="63"/>
      <c r="E147" s="64"/>
      <c r="F147" s="65"/>
      <c r="G147" s="64"/>
      <c r="H147" s="65"/>
      <c r="I147" s="64"/>
      <c r="J147" s="65"/>
      <c r="K147" s="64"/>
      <c r="L147" s="66"/>
      <c r="M147" s="64"/>
      <c r="N147" s="66"/>
      <c r="O147" s="64"/>
      <c r="P147" s="66"/>
      <c r="Q147" s="64"/>
      <c r="R147" s="66"/>
      <c r="S147" s="64"/>
      <c r="T147" s="66"/>
      <c r="U147" s="64"/>
      <c r="V147" s="66"/>
      <c r="W147" s="64"/>
      <c r="X147" s="66"/>
      <c r="Y147" s="64"/>
      <c r="Z147" s="66"/>
      <c r="AA147" s="64"/>
      <c r="AB147" s="67"/>
      <c r="AC147" s="36">
        <f>SUM(E151+G151+I151+K151+M151+O151+Q151+S151+U151+W151+Y151+AA151)</f>
        <v>210872</v>
      </c>
      <c r="AD147" s="37">
        <f>SUM(F151+H151+J151+L151+N151+P151+R151+T151+V151+X151+Z151+AB151)</f>
        <v>798672.60483788012</v>
      </c>
      <c r="AF147" s="47"/>
    </row>
    <row r="148" spans="1:32" x14ac:dyDescent="0.55000000000000004">
      <c r="A148" s="40">
        <f>[6]ตารางจด!A137</f>
        <v>113</v>
      </c>
      <c r="B148" s="41" t="str">
        <f>[6]ตารางจด!B137</f>
        <v>อาคารเทคโนโลยีการประมง มิเตอร์ตัวที่ 1</v>
      </c>
      <c r="C148" s="40">
        <f>[6]ตารางจด!C137</f>
        <v>0</v>
      </c>
      <c r="D148" s="42">
        <f>[6]ตารางจด!E137</f>
        <v>9264072</v>
      </c>
      <c r="E148" s="53">
        <f>'[5]คำนวณหน่วย-2562'!F160-'[7]คำนวณ (รวมแต่ละอาคาร)'!$I$251</f>
        <v>4950</v>
      </c>
      <c r="F148" s="54">
        <f>E148*F3</f>
        <v>18279.431032500001</v>
      </c>
      <c r="G148" s="55">
        <f>'[5]คำนวณหน่วย-2562'!H160-'[7]คำนวณ (รวมแต่ละอาคาร)'!$L$251</f>
        <v>6831</v>
      </c>
      <c r="H148" s="54">
        <f>G148*H3</f>
        <v>25624.49494869</v>
      </c>
      <c r="I148" s="55">
        <f>'[5]คำนวณหน่วย-2562'!J160-'[7]คำนวณ (รวมแต่ละอาคาร)'!$O$251</f>
        <v>7661</v>
      </c>
      <c r="J148" s="54">
        <f>I148*J3</f>
        <v>28975.866050569999</v>
      </c>
      <c r="K148" s="55">
        <f>'[5]คำนวณหน่วย-2562'!L160-'[7]คำนวณ (รวมแต่ละอาคาร)'!$R$251</f>
        <v>7381</v>
      </c>
      <c r="L148" s="54">
        <f>K148*L3</f>
        <v>28544.964305109999</v>
      </c>
      <c r="M148" s="55">
        <f>'[5]คำนวณหน่วย-2562'!N160-'[7]คำนวณ (รวมแต่ละอาคาร)'!$U$251</f>
        <v>7854</v>
      </c>
      <c r="N148" s="54">
        <f>M148*N3</f>
        <v>30221.0865495</v>
      </c>
      <c r="O148" s="55">
        <f>'[5]คำนวณหน่วย-2562'!P160-'[7]คำนวณ (รวมแต่ละอาคาร)'!$X$251</f>
        <v>7971</v>
      </c>
      <c r="P148" s="54">
        <f>O148*P3</f>
        <v>30128.63618433</v>
      </c>
      <c r="Q148" s="55">
        <f>'[5]คำนวณหน่วย-2562'!R160-'[7]คำนวณ (รวมแต่ละอาคาร)'!$AA$251</f>
        <v>9210</v>
      </c>
      <c r="R148" s="54">
        <f>Q148*R3</f>
        <v>34554.688623000002</v>
      </c>
      <c r="S148" s="55">
        <f>'[5]คำนวณหน่วย-2562'!T160-'[7]คำนวณ (รวมแต่ละอาคาร)'!$AD$251</f>
        <v>7646</v>
      </c>
      <c r="T148" s="54">
        <f>S148*T3</f>
        <v>29083.769317719998</v>
      </c>
      <c r="U148" s="55">
        <f>'[5]คำนวณหน่วย-2562'!V160-'[7]คำนวณ (รวมแต่ละอาคาร)'!$AG$251</f>
        <v>7296</v>
      </c>
      <c r="V148" s="54">
        <f>U148*V3</f>
        <v>27925.699591680001</v>
      </c>
      <c r="W148" s="55">
        <f>'[5]คำนวณหน่วย-2562'!X160-'[7]คำนวณ (รวมแต่ละอาคาร)'!$AJ$251</f>
        <v>8626</v>
      </c>
      <c r="X148" s="54">
        <f>W148*X3</f>
        <v>32974.319417539999</v>
      </c>
      <c r="Y148" s="55">
        <f>'[5]คำนวณหน่วย-2562'!Z160-'[7]คำนวณ (รวมแต่ละอาคาร)'!$AN$251</f>
        <v>5500</v>
      </c>
      <c r="Z148" s="54">
        <f>Y148*Z3</f>
        <v>20649.980615</v>
      </c>
      <c r="AA148" s="55">
        <f>'[5]คำนวณหน่วย-2562'!AB160-'[7]คำนวณ (รวมแต่ละอาคาร)'!$AP$251</f>
        <v>4928</v>
      </c>
      <c r="AB148" s="54">
        <f>AA148*AB3</f>
        <v>17997.788202240001</v>
      </c>
      <c r="AC148" s="46"/>
      <c r="AD148" s="47"/>
      <c r="AF148" s="47"/>
    </row>
    <row r="149" spans="1:32" x14ac:dyDescent="0.55000000000000004">
      <c r="A149" s="40">
        <f>[6]ตารางจด!A138</f>
        <v>114</v>
      </c>
      <c r="B149" s="41" t="str">
        <f>[6]ตารางจด!B138</f>
        <v>อาคารเทคโนโลยีการประมง มิเตอร์ตัวที่ 2</v>
      </c>
      <c r="C149" s="40">
        <f>[6]ตารางจด!C138</f>
        <v>0</v>
      </c>
      <c r="D149" s="42">
        <f>[6]ตารางจด!E138</f>
        <v>9264102</v>
      </c>
      <c r="E149" s="43">
        <f>'[5]คำนวณหน่วย-2562'!F161</f>
        <v>4640</v>
      </c>
      <c r="F149" s="44">
        <f>'[5]คำนวณหน่วย-2562'!G161</f>
        <v>17121.599999999999</v>
      </c>
      <c r="G149" s="45">
        <f>'[5]คำนวณหน่วย-2562'!H161</f>
        <v>5920</v>
      </c>
      <c r="H149" s="44">
        <f>'[5]คำนวณหน่วย-2562'!I161</f>
        <v>22200</v>
      </c>
      <c r="I149" s="45">
        <f>'[5]คำนวณหน่วย-2562'!J161</f>
        <v>9440</v>
      </c>
      <c r="J149" s="44">
        <f>'[5]คำนวณหน่วย-2562'!K161</f>
        <v>35683.199999999997</v>
      </c>
      <c r="K149" s="45">
        <f>'[5]คำนวณหน่วย-2562'!L161</f>
        <v>10400</v>
      </c>
      <c r="L149" s="44">
        <f>'[5]คำนวณหน่วย-2562'!M161</f>
        <v>40144</v>
      </c>
      <c r="M149" s="45">
        <f>'[5]คำนวณหน่วย-2562'!N161</f>
        <v>9760</v>
      </c>
      <c r="N149" s="44">
        <f>'[5]คำนวณหน่วย-2562'!O161</f>
        <v>37576</v>
      </c>
      <c r="O149" s="45">
        <f>'[5]คำนวณหน่วย-2562'!P161</f>
        <v>9280</v>
      </c>
      <c r="P149" s="44">
        <f>'[5]คำนวณหน่วย-2562'!Q161</f>
        <v>35078.400000000001</v>
      </c>
      <c r="Q149" s="45">
        <f>'[5]คำนวณหน่วย-2562'!R161</f>
        <v>11200</v>
      </c>
      <c r="R149" s="44">
        <f>'[5]คำนวณหน่วย-2562'!S161</f>
        <v>42000</v>
      </c>
      <c r="S149" s="45">
        <f>'[5]คำนวณหน่วย-2562'!T161</f>
        <v>8320</v>
      </c>
      <c r="T149" s="44">
        <f>'[5]คำนวณหน่วย-2562'!U161</f>
        <v>31616</v>
      </c>
      <c r="U149" s="45">
        <f>'[5]คำนวณหน่วย-2562'!V161</f>
        <v>8960</v>
      </c>
      <c r="V149" s="44">
        <f>'[5]คำนวณหน่วย-2562'!W161</f>
        <v>34316.800000000003</v>
      </c>
      <c r="W149" s="45">
        <f>'[5]คำนวณหน่วย-2562'!X161</f>
        <v>10560</v>
      </c>
      <c r="X149" s="44">
        <f>'[5]คำนวณหน่วย-2562'!Y161</f>
        <v>40761.599999999999</v>
      </c>
      <c r="Y149" s="45">
        <f>'[5]คำนวณหน่วย-2562'!Z161</f>
        <v>7520</v>
      </c>
      <c r="Z149" s="44">
        <f>'[5]คำนวณหน่วย-2562'!AA161</f>
        <v>28200</v>
      </c>
      <c r="AA149" s="45">
        <f>'[5]คำนวณหน่วย-2562'!AB161</f>
        <v>4960</v>
      </c>
      <c r="AB149" s="44">
        <f>'[5]คำนวณหน่วย-2562'!AC161</f>
        <v>18054.400000000001</v>
      </c>
      <c r="AC149" s="46"/>
      <c r="AD149" s="47"/>
      <c r="AF149" s="47"/>
    </row>
    <row r="150" spans="1:32" x14ac:dyDescent="0.55000000000000004">
      <c r="A150" s="40">
        <f>[6]ตารางจด!A139</f>
        <v>115</v>
      </c>
      <c r="B150" s="41" t="str">
        <f>[6]ตารางจด!B139</f>
        <v>การเพาะเลี้ยงสาหร่าย</v>
      </c>
      <c r="C150" s="40">
        <f>[6]ตารางจด!C139</f>
        <v>0</v>
      </c>
      <c r="D150" s="42">
        <f>[6]ตารางจด!E139</f>
        <v>8708215</v>
      </c>
      <c r="E150" s="43">
        <f>'[5]คำนวณหน่วย-2562'!F170</f>
        <v>1912</v>
      </c>
      <c r="F150" s="44">
        <f>'[5]คำนวณหน่วย-2562'!G170</f>
        <v>7055.28</v>
      </c>
      <c r="G150" s="45">
        <f>'[5]คำนวณหน่วย-2562'!H170</f>
        <v>2000</v>
      </c>
      <c r="H150" s="44">
        <f>'[5]คำนวณหน่วย-2562'!I170</f>
        <v>7500</v>
      </c>
      <c r="I150" s="45">
        <f>'[5]คำนวณหน่วย-2562'!J170</f>
        <v>1779</v>
      </c>
      <c r="J150" s="44">
        <f>'[5]คำนวณหน่วย-2562'!K170</f>
        <v>6724.62</v>
      </c>
      <c r="K150" s="45">
        <f>'[5]คำนวณหน่วย-2562'!L170</f>
        <v>1942</v>
      </c>
      <c r="L150" s="44">
        <f>'[5]คำนวณหน่วย-2562'!M170</f>
        <v>7496.12</v>
      </c>
      <c r="M150" s="45">
        <f>'[5]คำนวณหน่วย-2562'!N170</f>
        <v>1595</v>
      </c>
      <c r="N150" s="44">
        <f>'[5]คำนวณหน่วย-2562'!O170</f>
        <v>6140.75</v>
      </c>
      <c r="O150" s="45">
        <f>'[5]คำนวณหน่วย-2562'!P170</f>
        <v>1915</v>
      </c>
      <c r="P150" s="44">
        <f>'[5]คำนวณหน่วย-2562'!Q170</f>
        <v>7238.7</v>
      </c>
      <c r="Q150" s="45">
        <f>'[5]คำนวณหน่วย-2562'!R170</f>
        <v>2095</v>
      </c>
      <c r="R150" s="44">
        <f>'[5]คำนวณหน่วย-2562'!S170</f>
        <v>7856.25</v>
      </c>
      <c r="S150" s="45">
        <f>'[5]คำนวณหน่วย-2562'!T170</f>
        <v>2141</v>
      </c>
      <c r="T150" s="44">
        <f>'[5]คำนวณหน่วย-2562'!U170</f>
        <v>8135.7999999999993</v>
      </c>
      <c r="U150" s="45">
        <f>'[5]คำนวณหน่วย-2562'!V170</f>
        <v>2049</v>
      </c>
      <c r="V150" s="44">
        <f>'[5]คำนวณหน่วย-2562'!W170</f>
        <v>7847.67</v>
      </c>
      <c r="W150" s="45">
        <f>'[5]คำนวณหน่วย-2562'!X170</f>
        <v>2660</v>
      </c>
      <c r="X150" s="44">
        <f>'[5]คำนวณหน่วย-2562'!Y170</f>
        <v>10267.6</v>
      </c>
      <c r="Y150" s="45">
        <f>'[5]คำนวณหน่วย-2562'!Z170</f>
        <v>2239</v>
      </c>
      <c r="Z150" s="44">
        <f>'[5]คำนวณหน่วย-2562'!AA170</f>
        <v>8396.25</v>
      </c>
      <c r="AA150" s="45">
        <f>'[5]คำนวณหน่วย-2562'!AB170</f>
        <v>1731</v>
      </c>
      <c r="AB150" s="44">
        <f>'[5]คำนวณหน่วย-2562'!AC170</f>
        <v>6300.84</v>
      </c>
      <c r="AC150" s="46"/>
      <c r="AD150" s="47"/>
      <c r="AF150" s="47"/>
    </row>
    <row r="151" spans="1:32" x14ac:dyDescent="0.55000000000000004">
      <c r="A151" s="56" t="s">
        <v>22</v>
      </c>
      <c r="B151" s="57"/>
      <c r="C151" s="58"/>
      <c r="D151" s="59"/>
      <c r="E151" s="60">
        <f t="shared" ref="E151:AB151" si="11">SUM(E148:E150)</f>
        <v>11502</v>
      </c>
      <c r="F151" s="37">
        <f t="shared" si="11"/>
        <v>42456.311032500002</v>
      </c>
      <c r="G151" s="60">
        <f>SUM(G148:G150)</f>
        <v>14751</v>
      </c>
      <c r="H151" s="37">
        <f>SUM(H148:H150)</f>
        <v>55324.49494869</v>
      </c>
      <c r="I151" s="60">
        <f t="shared" si="11"/>
        <v>18880</v>
      </c>
      <c r="J151" s="37">
        <f t="shared" si="11"/>
        <v>71383.686050569988</v>
      </c>
      <c r="K151" s="60">
        <f t="shared" si="11"/>
        <v>19723</v>
      </c>
      <c r="L151" s="37">
        <f t="shared" si="11"/>
        <v>76185.084305109995</v>
      </c>
      <c r="M151" s="74">
        <f t="shared" si="11"/>
        <v>19209</v>
      </c>
      <c r="N151" s="37">
        <f t="shared" si="11"/>
        <v>73937.836549500003</v>
      </c>
      <c r="O151" s="74">
        <f t="shared" si="11"/>
        <v>19166</v>
      </c>
      <c r="P151" s="37">
        <f t="shared" si="11"/>
        <v>72445.736184330002</v>
      </c>
      <c r="Q151" s="74">
        <f t="shared" si="11"/>
        <v>22505</v>
      </c>
      <c r="R151" s="37">
        <f t="shared" si="11"/>
        <v>84410.938622999995</v>
      </c>
      <c r="S151" s="74">
        <f t="shared" si="11"/>
        <v>18107</v>
      </c>
      <c r="T151" s="37">
        <f t="shared" si="11"/>
        <v>68835.569317720001</v>
      </c>
      <c r="U151" s="74">
        <f t="shared" si="11"/>
        <v>18305</v>
      </c>
      <c r="V151" s="37">
        <f t="shared" si="11"/>
        <v>70090.169591680009</v>
      </c>
      <c r="W151" s="74">
        <f t="shared" si="11"/>
        <v>21846</v>
      </c>
      <c r="X151" s="37">
        <f t="shared" si="11"/>
        <v>84003.519417539996</v>
      </c>
      <c r="Y151" s="74">
        <f t="shared" si="11"/>
        <v>15259</v>
      </c>
      <c r="Z151" s="37">
        <f t="shared" si="11"/>
        <v>57246.230615</v>
      </c>
      <c r="AA151" s="74">
        <f t="shared" si="11"/>
        <v>11619</v>
      </c>
      <c r="AB151" s="37">
        <f t="shared" si="11"/>
        <v>42353.028202240006</v>
      </c>
      <c r="AC151" s="46"/>
      <c r="AD151" s="47"/>
      <c r="AF151" s="47"/>
    </row>
    <row r="152" spans="1:32" hidden="1" x14ac:dyDescent="0.55000000000000004">
      <c r="D152" s="81"/>
      <c r="H152" s="82"/>
      <c r="J152" s="82"/>
    </row>
    <row r="153" spans="1:32" s="91" customFormat="1" x14ac:dyDescent="0.55000000000000004">
      <c r="A153" s="83" t="s">
        <v>23</v>
      </c>
      <c r="B153" s="84"/>
      <c r="C153" s="85"/>
      <c r="D153" s="86"/>
      <c r="E153" s="87"/>
      <c r="F153" s="88"/>
      <c r="G153" s="87"/>
      <c r="H153" s="88"/>
      <c r="I153" s="87"/>
      <c r="J153" s="88"/>
      <c r="K153" s="87"/>
      <c r="L153" s="88"/>
      <c r="M153" s="87"/>
      <c r="N153" s="88"/>
      <c r="O153" s="89"/>
      <c r="P153" s="90"/>
      <c r="Q153" s="87"/>
      <c r="R153" s="90"/>
      <c r="S153" s="87"/>
      <c r="T153" s="88"/>
      <c r="U153" s="87"/>
      <c r="V153" s="88"/>
      <c r="W153" s="87"/>
      <c r="X153" s="88"/>
      <c r="Y153" s="87"/>
      <c r="Z153" s="88"/>
      <c r="AA153" s="87"/>
      <c r="AB153" s="88"/>
      <c r="AC153" s="36">
        <f>SUM(E154+G154+I154+K154+M154+O154+Q154+S154+U154+W154+Y154+AA154)</f>
        <v>152482</v>
      </c>
      <c r="AD153" s="37">
        <f>SUM(F154+H154+J154+L154+N154+P154+R154+T154+V154+X154+Z154+AB154)</f>
        <v>686169</v>
      </c>
    </row>
    <row r="154" spans="1:32" s="91" customFormat="1" x14ac:dyDescent="0.55000000000000004">
      <c r="A154" s="92">
        <v>118</v>
      </c>
      <c r="B154" s="93" t="s">
        <v>23</v>
      </c>
      <c r="C154" s="94"/>
      <c r="D154" s="95"/>
      <c r="E154" s="96">
        <v>10498</v>
      </c>
      <c r="F154" s="97">
        <v>47241</v>
      </c>
      <c r="G154" s="96">
        <v>10130</v>
      </c>
      <c r="H154" s="97">
        <v>45585</v>
      </c>
      <c r="I154" s="96">
        <v>10676</v>
      </c>
      <c r="J154" s="97">
        <v>48042</v>
      </c>
      <c r="K154" s="96">
        <v>14725</v>
      </c>
      <c r="L154" s="97">
        <v>66262.5</v>
      </c>
      <c r="M154" s="98">
        <v>17356</v>
      </c>
      <c r="N154" s="97">
        <v>78102</v>
      </c>
      <c r="O154" s="98">
        <v>15870</v>
      </c>
      <c r="P154" s="97">
        <v>71415</v>
      </c>
      <c r="Q154" s="98">
        <v>14065</v>
      </c>
      <c r="R154" s="97">
        <v>63292.5</v>
      </c>
      <c r="S154" s="98">
        <v>14171</v>
      </c>
      <c r="T154" s="97">
        <v>63769.5</v>
      </c>
      <c r="U154" s="98">
        <v>12091</v>
      </c>
      <c r="V154" s="97">
        <v>54409.5</v>
      </c>
      <c r="W154" s="98">
        <v>13037</v>
      </c>
      <c r="X154" s="97">
        <v>58666.5</v>
      </c>
      <c r="Y154" s="98">
        <v>11094</v>
      </c>
      <c r="Z154" s="97">
        <v>49923</v>
      </c>
      <c r="AA154" s="98">
        <v>8769</v>
      </c>
      <c r="AB154" s="97">
        <v>39460.5</v>
      </c>
      <c r="AD154" s="99"/>
    </row>
    <row r="155" spans="1:32" s="91" customFormat="1" x14ac:dyDescent="0.55000000000000004">
      <c r="A155" s="83" t="s">
        <v>24</v>
      </c>
      <c r="B155" s="84"/>
      <c r="C155" s="85"/>
      <c r="D155" s="86"/>
      <c r="E155" s="87"/>
      <c r="F155" s="90"/>
      <c r="G155" s="87"/>
      <c r="H155" s="90"/>
      <c r="I155" s="87"/>
      <c r="J155" s="88"/>
      <c r="K155" s="87"/>
      <c r="L155" s="88"/>
      <c r="M155" s="87"/>
      <c r="N155" s="88"/>
      <c r="O155" s="87"/>
      <c r="P155" s="88"/>
      <c r="Q155" s="87"/>
      <c r="R155" s="88"/>
      <c r="S155" s="87"/>
      <c r="T155" s="88"/>
      <c r="U155" s="87"/>
      <c r="V155" s="88"/>
      <c r="W155" s="87"/>
      <c r="X155" s="88"/>
      <c r="Y155" s="87"/>
      <c r="Z155" s="88"/>
      <c r="AA155" s="87"/>
      <c r="AB155" s="88"/>
      <c r="AC155" s="36">
        <f>SUM(E156+G156+I156+K156+M156+O156+Q156+S156+U156+W156+Y156+AA156)</f>
        <v>524725</v>
      </c>
      <c r="AD155" s="37">
        <f>SUM(F156+H156+J156+L156+N156+P156+R156+T156+V156+X156+Z156+AB156)</f>
        <v>2634331.5</v>
      </c>
    </row>
    <row r="156" spans="1:32" s="91" customFormat="1" x14ac:dyDescent="0.55000000000000004">
      <c r="A156" s="92">
        <v>119</v>
      </c>
      <c r="B156" s="93" t="s">
        <v>24</v>
      </c>
      <c r="C156" s="94"/>
      <c r="D156" s="95"/>
      <c r="E156" s="96">
        <v>38766</v>
      </c>
      <c r="F156" s="97">
        <v>193600.5</v>
      </c>
      <c r="G156" s="96">
        <v>42279</v>
      </c>
      <c r="H156" s="97">
        <v>211082</v>
      </c>
      <c r="I156" s="96">
        <v>32985</v>
      </c>
      <c r="J156" s="97">
        <v>163794.5</v>
      </c>
      <c r="K156" s="96">
        <v>32947</v>
      </c>
      <c r="L156" s="97">
        <v>163801.5</v>
      </c>
      <c r="M156" s="98">
        <v>29775</v>
      </c>
      <c r="N156" s="97">
        <v>147895.5</v>
      </c>
      <c r="O156" s="98">
        <v>48063</v>
      </c>
      <c r="P156" s="97">
        <v>238405.5</v>
      </c>
      <c r="Q156" s="98">
        <v>47714</v>
      </c>
      <c r="R156" s="97">
        <v>236990.5</v>
      </c>
      <c r="S156" s="98">
        <v>55886</v>
      </c>
      <c r="T156" s="97">
        <v>278889.5</v>
      </c>
      <c r="U156" s="98">
        <v>46772</v>
      </c>
      <c r="V156" s="97">
        <v>232296</v>
      </c>
      <c r="W156" s="98">
        <v>53783</v>
      </c>
      <c r="X156" s="97">
        <v>274464</v>
      </c>
      <c r="Y156" s="98">
        <v>50576</v>
      </c>
      <c r="Z156" s="97">
        <v>260019.5</v>
      </c>
      <c r="AA156" s="98">
        <v>45179</v>
      </c>
      <c r="AB156" s="97">
        <v>233092.5</v>
      </c>
      <c r="AD156" s="99"/>
    </row>
    <row r="157" spans="1:32" s="108" customFormat="1" x14ac:dyDescent="0.55000000000000004">
      <c r="A157" s="100" t="s">
        <v>25</v>
      </c>
      <c r="B157" s="101"/>
      <c r="C157" s="102"/>
      <c r="D157" s="103"/>
      <c r="E157" s="104"/>
      <c r="F157" s="105"/>
      <c r="G157" s="104"/>
      <c r="H157" s="105"/>
      <c r="I157" s="104"/>
      <c r="J157" s="105"/>
      <c r="K157" s="106"/>
      <c r="L157" s="107"/>
      <c r="M157" s="106"/>
      <c r="N157" s="107"/>
      <c r="O157" s="106"/>
      <c r="P157" s="107"/>
      <c r="Q157" s="106"/>
      <c r="R157" s="107"/>
      <c r="S157" s="106"/>
      <c r="T157" s="107"/>
      <c r="U157" s="106"/>
      <c r="V157" s="107"/>
      <c r="W157" s="106"/>
      <c r="X157" s="107"/>
      <c r="Y157" s="106"/>
      <c r="Z157" s="107"/>
      <c r="AA157" s="106"/>
      <c r="AB157" s="107"/>
      <c r="AC157" s="36">
        <f>SUM(E161+G161+I161+K161+M161+O161+Q161+S161+U161+W161+Y161+AA161)</f>
        <v>85625</v>
      </c>
      <c r="AD157" s="37">
        <f>SUM(F161+H161+J161+L161+N161+P161+R161+T161+V161+X161+Z161+AB161)</f>
        <v>385312.5</v>
      </c>
    </row>
    <row r="158" spans="1:32" s="91" customFormat="1" x14ac:dyDescent="0.55000000000000004">
      <c r="A158" s="109">
        <v>120</v>
      </c>
      <c r="B158" s="110" t="s">
        <v>25</v>
      </c>
      <c r="C158" s="111"/>
      <c r="D158" s="112"/>
      <c r="E158" s="113">
        <v>32</v>
      </c>
      <c r="F158" s="114">
        <v>144</v>
      </c>
      <c r="G158" s="113">
        <v>116</v>
      </c>
      <c r="H158" s="114">
        <v>522</v>
      </c>
      <c r="I158" s="113">
        <v>212</v>
      </c>
      <c r="J158" s="114">
        <v>954</v>
      </c>
      <c r="K158" s="113">
        <v>386</v>
      </c>
      <c r="L158" s="114">
        <v>1737</v>
      </c>
      <c r="M158" s="115">
        <v>591</v>
      </c>
      <c r="N158" s="114">
        <v>2659.5</v>
      </c>
      <c r="O158" s="115">
        <v>657</v>
      </c>
      <c r="P158" s="114">
        <v>2956.5</v>
      </c>
      <c r="Q158" s="115">
        <v>425</v>
      </c>
      <c r="R158" s="114">
        <v>1912.5</v>
      </c>
      <c r="S158" s="115">
        <v>281</v>
      </c>
      <c r="T158" s="114">
        <v>1264.5</v>
      </c>
      <c r="U158" s="115">
        <v>442</v>
      </c>
      <c r="V158" s="114">
        <v>1989</v>
      </c>
      <c r="W158" s="115">
        <v>372</v>
      </c>
      <c r="X158" s="114">
        <v>1674</v>
      </c>
      <c r="Y158" s="115">
        <v>379</v>
      </c>
      <c r="Z158" s="114">
        <v>1705.5</v>
      </c>
      <c r="AA158" s="115">
        <v>135</v>
      </c>
      <c r="AB158" s="114">
        <v>607.5</v>
      </c>
      <c r="AD158" s="99"/>
    </row>
    <row r="159" spans="1:32" s="91" customFormat="1" x14ac:dyDescent="0.55000000000000004">
      <c r="A159" s="109">
        <v>121</v>
      </c>
      <c r="B159" s="110" t="s">
        <v>26</v>
      </c>
      <c r="C159" s="111"/>
      <c r="D159" s="112"/>
      <c r="E159" s="113">
        <v>1989</v>
      </c>
      <c r="F159" s="114">
        <v>8950.5</v>
      </c>
      <c r="G159" s="113">
        <v>2202</v>
      </c>
      <c r="H159" s="114">
        <v>9909</v>
      </c>
      <c r="I159" s="113">
        <v>1974</v>
      </c>
      <c r="J159" s="114">
        <v>8883</v>
      </c>
      <c r="K159" s="113">
        <v>4196</v>
      </c>
      <c r="L159" s="114">
        <v>18882</v>
      </c>
      <c r="M159" s="115">
        <v>5961</v>
      </c>
      <c r="N159" s="114">
        <v>26824.5</v>
      </c>
      <c r="O159" s="115">
        <v>6329</v>
      </c>
      <c r="P159" s="114">
        <v>28480.5</v>
      </c>
      <c r="Q159" s="115">
        <v>4755</v>
      </c>
      <c r="R159" s="114">
        <v>21397.5</v>
      </c>
      <c r="S159" s="115">
        <v>5036</v>
      </c>
      <c r="T159" s="114">
        <v>22662</v>
      </c>
      <c r="U159" s="115">
        <v>3849</v>
      </c>
      <c r="V159" s="114">
        <v>17320.5</v>
      </c>
      <c r="W159" s="115">
        <v>4563</v>
      </c>
      <c r="X159" s="114">
        <v>20533.5</v>
      </c>
      <c r="Y159" s="115">
        <v>3512</v>
      </c>
      <c r="Z159" s="114">
        <v>15804</v>
      </c>
      <c r="AA159" s="115">
        <v>1951</v>
      </c>
      <c r="AB159" s="114">
        <v>8779.5</v>
      </c>
      <c r="AD159" s="99"/>
    </row>
    <row r="160" spans="1:32" s="91" customFormat="1" x14ac:dyDescent="0.55000000000000004">
      <c r="A160" s="109">
        <v>122</v>
      </c>
      <c r="B160" s="110" t="s">
        <v>27</v>
      </c>
      <c r="C160" s="111"/>
      <c r="D160" s="112"/>
      <c r="E160" s="113">
        <v>1840</v>
      </c>
      <c r="F160" s="114">
        <v>8280</v>
      </c>
      <c r="G160" s="113">
        <v>2160</v>
      </c>
      <c r="H160" s="114">
        <v>9720</v>
      </c>
      <c r="I160" s="113">
        <v>1920</v>
      </c>
      <c r="J160" s="114">
        <v>8640</v>
      </c>
      <c r="K160" s="113">
        <v>3440</v>
      </c>
      <c r="L160" s="114">
        <v>15480</v>
      </c>
      <c r="M160" s="115">
        <v>4080</v>
      </c>
      <c r="N160" s="114">
        <v>18360</v>
      </c>
      <c r="O160" s="115">
        <v>4480</v>
      </c>
      <c r="P160" s="114">
        <v>20160</v>
      </c>
      <c r="Q160" s="115">
        <v>3840</v>
      </c>
      <c r="R160" s="114">
        <v>17280</v>
      </c>
      <c r="S160" s="115">
        <v>3120</v>
      </c>
      <c r="T160" s="114">
        <v>14040</v>
      </c>
      <c r="U160" s="115">
        <v>3280</v>
      </c>
      <c r="V160" s="114">
        <v>14760</v>
      </c>
      <c r="W160" s="115">
        <v>3200</v>
      </c>
      <c r="X160" s="114">
        <v>14400</v>
      </c>
      <c r="Y160" s="115">
        <v>2400</v>
      </c>
      <c r="Z160" s="114">
        <v>10800</v>
      </c>
      <c r="AA160" s="115">
        <v>1520</v>
      </c>
      <c r="AB160" s="114">
        <v>6840</v>
      </c>
      <c r="AD160" s="99"/>
    </row>
    <row r="161" spans="1:30" s="108" customFormat="1" x14ac:dyDescent="0.55000000000000004">
      <c r="A161" s="116" t="s">
        <v>22</v>
      </c>
      <c r="B161" s="117"/>
      <c r="C161" s="118"/>
      <c r="D161" s="119"/>
      <c r="E161" s="120">
        <f t="shared" ref="E161:AB161" si="12">SUM(E158:E160)</f>
        <v>3861</v>
      </c>
      <c r="F161" s="121">
        <f t="shared" si="12"/>
        <v>17374.5</v>
      </c>
      <c r="G161" s="120">
        <f t="shared" si="12"/>
        <v>4478</v>
      </c>
      <c r="H161" s="121">
        <f t="shared" si="12"/>
        <v>20151</v>
      </c>
      <c r="I161" s="120">
        <f t="shared" si="12"/>
        <v>4106</v>
      </c>
      <c r="J161" s="121">
        <f t="shared" si="12"/>
        <v>18477</v>
      </c>
      <c r="K161" s="120">
        <f t="shared" si="12"/>
        <v>8022</v>
      </c>
      <c r="L161" s="121">
        <f t="shared" si="12"/>
        <v>36099</v>
      </c>
      <c r="M161" s="122">
        <f t="shared" si="12"/>
        <v>10632</v>
      </c>
      <c r="N161" s="121">
        <f t="shared" si="12"/>
        <v>47844</v>
      </c>
      <c r="O161" s="122">
        <f t="shared" si="12"/>
        <v>11466</v>
      </c>
      <c r="P161" s="121">
        <f t="shared" si="12"/>
        <v>51597</v>
      </c>
      <c r="Q161" s="122">
        <f t="shared" si="12"/>
        <v>9020</v>
      </c>
      <c r="R161" s="121">
        <f t="shared" si="12"/>
        <v>40590</v>
      </c>
      <c r="S161" s="122">
        <f t="shared" si="12"/>
        <v>8437</v>
      </c>
      <c r="T161" s="121">
        <f t="shared" si="12"/>
        <v>37966.5</v>
      </c>
      <c r="U161" s="122">
        <f t="shared" si="12"/>
        <v>7571</v>
      </c>
      <c r="V161" s="121">
        <f t="shared" si="12"/>
        <v>34069.5</v>
      </c>
      <c r="W161" s="122">
        <f t="shared" si="12"/>
        <v>8135</v>
      </c>
      <c r="X161" s="121">
        <f t="shared" si="12"/>
        <v>36607.5</v>
      </c>
      <c r="Y161" s="122">
        <f t="shared" si="12"/>
        <v>6291</v>
      </c>
      <c r="Z161" s="121">
        <f t="shared" si="12"/>
        <v>28309.5</v>
      </c>
      <c r="AA161" s="122">
        <f t="shared" si="12"/>
        <v>3606</v>
      </c>
      <c r="AB161" s="121">
        <f t="shared" si="12"/>
        <v>16227</v>
      </c>
      <c r="AC161" s="99"/>
      <c r="AD161" s="99"/>
    </row>
  </sheetData>
  <autoFilter ref="A3:AC151"/>
  <pageMargins left="0.55118110236220474" right="0.15748031496062992" top="0.51181102362204722" bottom="0.39370078740157483" header="0.51181102362204722" footer="0.51181102362204722"/>
  <pageSetup paperSize="9" orientation="landscape" r:id="rId1"/>
  <headerFooter alignWithMargins="0">
    <oddFooter>&amp;Rงานอนุรักษ์พลังงานและสิ่งแวดล้อม
นายสุรเดช  คิดการงาน (ผอส.04244)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2562-อาคาร-หักร้านค้าภายในอาคาร</vt:lpstr>
      <vt:lpstr>'2562-อาคาร-หักร้านค้าภายในอาคาร'!Print_Titles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2022-04-21T08:54:20Z</dcterms:created>
  <dcterms:modified xsi:type="dcterms:W3CDTF">2022-05-09T07:36:58Z</dcterms:modified>
</cp:coreProperties>
</file>