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2 (ลงในงานจัดการพลังงาน)\"/>
    </mc:Choice>
  </mc:AlternateContent>
  <bookViews>
    <workbookView xWindow="0" yWindow="0" windowWidth="23040" windowHeight="8400"/>
  </bookViews>
  <sheets>
    <sheet name="2562-บิลค่าไฟฟ้า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'2562-บิลค่าไฟฟ้า2'!$A$3:$M$3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'2562-บิลค่าไฟฟ้า2'!$2:$3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35" i="1" l="1"/>
  <c r="AY35" i="1" s="1"/>
  <c r="AV35" i="1"/>
  <c r="AS35" i="1"/>
  <c r="AU35" i="1" s="1"/>
  <c r="AR35" i="1"/>
  <c r="AO35" i="1"/>
  <c r="AQ35" i="1" s="1"/>
  <c r="AN35" i="1"/>
  <c r="AK35" i="1"/>
  <c r="AM35" i="1" s="1"/>
  <c r="AJ35" i="1"/>
  <c r="AH35" i="1"/>
  <c r="AD35" i="1"/>
  <c r="Z35" i="1"/>
  <c r="V35" i="1"/>
  <c r="R35" i="1"/>
  <c r="L35" i="1"/>
  <c r="N35" i="1" s="1"/>
  <c r="H35" i="1"/>
  <c r="J35" i="1" s="1"/>
  <c r="E35" i="1"/>
  <c r="F35" i="1" s="1"/>
  <c r="D35" i="1"/>
  <c r="AY34" i="1"/>
  <c r="AW34" i="1"/>
  <c r="AX34" i="1" s="1"/>
  <c r="AV34" i="1"/>
  <c r="AU34" i="1"/>
  <c r="AS34" i="1"/>
  <c r="AT34" i="1" s="1"/>
  <c r="AR34" i="1"/>
  <c r="AQ34" i="1"/>
  <c r="AO34" i="1"/>
  <c r="AP34" i="1" s="1"/>
  <c r="AN34" i="1"/>
  <c r="AM34" i="1"/>
  <c r="AK34" i="1"/>
  <c r="AL34" i="1" s="1"/>
  <c r="AJ34" i="1"/>
  <c r="AI34" i="1"/>
  <c r="AG34" i="1"/>
  <c r="AH34" i="1" s="1"/>
  <c r="AF34" i="1"/>
  <c r="AE34" i="1"/>
  <c r="AC34" i="1"/>
  <c r="AD34" i="1" s="1"/>
  <c r="AB34" i="1"/>
  <c r="AA34" i="1"/>
  <c r="Y34" i="1"/>
  <c r="Z34" i="1" s="1"/>
  <c r="X34" i="1"/>
  <c r="W34" i="1"/>
  <c r="U34" i="1"/>
  <c r="V34" i="1" s="1"/>
  <c r="T34" i="1"/>
  <c r="S34" i="1"/>
  <c r="Q34" i="1"/>
  <c r="R34" i="1" s="1"/>
  <c r="P34" i="1"/>
  <c r="O34" i="1"/>
  <c r="M34" i="1"/>
  <c r="N34" i="1" s="1"/>
  <c r="L34" i="1"/>
  <c r="K34" i="1"/>
  <c r="I34" i="1"/>
  <c r="J34" i="1" s="1"/>
  <c r="H34" i="1"/>
  <c r="G34" i="1"/>
  <c r="E34" i="1"/>
  <c r="F34" i="1" s="1"/>
  <c r="D34" i="1"/>
  <c r="AY33" i="1"/>
  <c r="AW33" i="1"/>
  <c r="AX33" i="1" s="1"/>
  <c r="AV33" i="1"/>
  <c r="AU33" i="1"/>
  <c r="AS33" i="1"/>
  <c r="AT33" i="1" s="1"/>
  <c r="AR33" i="1"/>
  <c r="AQ33" i="1"/>
  <c r="AO33" i="1"/>
  <c r="AP33" i="1" s="1"/>
  <c r="AN33" i="1"/>
  <c r="AM33" i="1"/>
  <c r="AK33" i="1"/>
  <c r="AL33" i="1" s="1"/>
  <c r="AJ33" i="1"/>
  <c r="AI33" i="1"/>
  <c r="AG33" i="1"/>
  <c r="AH33" i="1" s="1"/>
  <c r="AF33" i="1"/>
  <c r="AE33" i="1"/>
  <c r="AC33" i="1"/>
  <c r="AD33" i="1" s="1"/>
  <c r="AB33" i="1"/>
  <c r="AA33" i="1"/>
  <c r="Y33" i="1"/>
  <c r="Z33" i="1" s="1"/>
  <c r="X33" i="1"/>
  <c r="W33" i="1"/>
  <c r="U33" i="1"/>
  <c r="V33" i="1" s="1"/>
  <c r="T33" i="1"/>
  <c r="S33" i="1"/>
  <c r="Q33" i="1"/>
  <c r="R33" i="1" s="1"/>
  <c r="P33" i="1"/>
  <c r="O33" i="1"/>
  <c r="M33" i="1"/>
  <c r="N33" i="1" s="1"/>
  <c r="L33" i="1"/>
  <c r="K33" i="1"/>
  <c r="I33" i="1"/>
  <c r="J33" i="1" s="1"/>
  <c r="H33" i="1"/>
  <c r="G33" i="1"/>
  <c r="E33" i="1"/>
  <c r="F33" i="1" s="1"/>
  <c r="D33" i="1"/>
  <c r="AY32" i="1"/>
  <c r="AW32" i="1"/>
  <c r="AX32" i="1" s="1"/>
  <c r="AV32" i="1"/>
  <c r="AU32" i="1"/>
  <c r="AS32" i="1"/>
  <c r="AT32" i="1" s="1"/>
  <c r="AR32" i="1"/>
  <c r="AQ32" i="1"/>
  <c r="AO32" i="1"/>
  <c r="AP32" i="1" s="1"/>
  <c r="AN32" i="1"/>
  <c r="AM32" i="1"/>
  <c r="AK32" i="1"/>
  <c r="AL32" i="1" s="1"/>
  <c r="AJ32" i="1"/>
  <c r="AI32" i="1"/>
  <c r="AG32" i="1"/>
  <c r="AH32" i="1" s="1"/>
  <c r="AF32" i="1"/>
  <c r="AE32" i="1"/>
  <c r="AC32" i="1"/>
  <c r="AD32" i="1" s="1"/>
  <c r="AB32" i="1"/>
  <c r="AA32" i="1"/>
  <c r="Y32" i="1"/>
  <c r="Z32" i="1" s="1"/>
  <c r="X32" i="1"/>
  <c r="W32" i="1"/>
  <c r="U32" i="1"/>
  <c r="V32" i="1" s="1"/>
  <c r="T32" i="1"/>
  <c r="S32" i="1"/>
  <c r="Q32" i="1"/>
  <c r="R32" i="1" s="1"/>
  <c r="P32" i="1"/>
  <c r="O32" i="1"/>
  <c r="M32" i="1"/>
  <c r="N32" i="1" s="1"/>
  <c r="L32" i="1"/>
  <c r="K32" i="1"/>
  <c r="I32" i="1"/>
  <c r="J32" i="1" s="1"/>
  <c r="H32" i="1"/>
  <c r="G32" i="1"/>
  <c r="E32" i="1"/>
  <c r="F32" i="1" s="1"/>
  <c r="D32" i="1"/>
  <c r="AY31" i="1"/>
  <c r="AW31" i="1"/>
  <c r="AX31" i="1" s="1"/>
  <c r="AV31" i="1"/>
  <c r="AV36" i="1" s="1"/>
  <c r="AU31" i="1"/>
  <c r="AS31" i="1"/>
  <c r="AT31" i="1" s="1"/>
  <c r="AR31" i="1"/>
  <c r="AR36" i="1" s="1"/>
  <c r="AQ31" i="1"/>
  <c r="AO31" i="1"/>
  <c r="AO36" i="1" s="1"/>
  <c r="AN31" i="1"/>
  <c r="AN36" i="1" s="1"/>
  <c r="AM31" i="1"/>
  <c r="AK31" i="1"/>
  <c r="AK36" i="1" s="1"/>
  <c r="AJ31" i="1"/>
  <c r="AJ36" i="1" s="1"/>
  <c r="AI31" i="1"/>
  <c r="AG31" i="1"/>
  <c r="AH31" i="1" s="1"/>
  <c r="AF31" i="1"/>
  <c r="AF36" i="1" s="1"/>
  <c r="AE31" i="1"/>
  <c r="AC31" i="1"/>
  <c r="AD31" i="1" s="1"/>
  <c r="AB31" i="1"/>
  <c r="AB36" i="1" s="1"/>
  <c r="AA31" i="1"/>
  <c r="Y31" i="1"/>
  <c r="Y36" i="1" s="1"/>
  <c r="X31" i="1"/>
  <c r="X36" i="1" s="1"/>
  <c r="W31" i="1"/>
  <c r="U31" i="1"/>
  <c r="U36" i="1" s="1"/>
  <c r="T31" i="1"/>
  <c r="T36" i="1" s="1"/>
  <c r="S31" i="1"/>
  <c r="Q31" i="1"/>
  <c r="R31" i="1" s="1"/>
  <c r="P31" i="1"/>
  <c r="P36" i="1" s="1"/>
  <c r="O31" i="1"/>
  <c r="M31" i="1"/>
  <c r="N31" i="1" s="1"/>
  <c r="L31" i="1"/>
  <c r="L36" i="1" s="1"/>
  <c r="K31" i="1"/>
  <c r="I31" i="1"/>
  <c r="I36" i="1" s="1"/>
  <c r="H31" i="1"/>
  <c r="H36" i="1" s="1"/>
  <c r="G31" i="1"/>
  <c r="E31" i="1"/>
  <c r="E36" i="1" s="1"/>
  <c r="D31" i="1"/>
  <c r="D36" i="1" s="1"/>
  <c r="AR29" i="1"/>
  <c r="AB29" i="1"/>
  <c r="L29" i="1"/>
  <c r="AW28" i="1"/>
  <c r="AY28" i="1" s="1"/>
  <c r="AV28" i="1"/>
  <c r="AS28" i="1"/>
  <c r="AU28" i="1" s="1"/>
  <c r="AR28" i="1"/>
  <c r="AO28" i="1"/>
  <c r="AQ28" i="1" s="1"/>
  <c r="AN28" i="1"/>
  <c r="AK28" i="1"/>
  <c r="AM28" i="1" s="1"/>
  <c r="AJ28" i="1"/>
  <c r="AG28" i="1"/>
  <c r="AI28" i="1" s="1"/>
  <c r="AF28" i="1"/>
  <c r="AC28" i="1"/>
  <c r="AE28" i="1" s="1"/>
  <c r="AB28" i="1"/>
  <c r="Y28" i="1"/>
  <c r="AA28" i="1" s="1"/>
  <c r="X28" i="1"/>
  <c r="U28" i="1"/>
  <c r="W28" i="1" s="1"/>
  <c r="T28" i="1"/>
  <c r="Q28" i="1"/>
  <c r="S28" i="1" s="1"/>
  <c r="P28" i="1"/>
  <c r="M28" i="1"/>
  <c r="O28" i="1" s="1"/>
  <c r="L28" i="1"/>
  <c r="I28" i="1"/>
  <c r="K28" i="1" s="1"/>
  <c r="H28" i="1"/>
  <c r="E28" i="1"/>
  <c r="G28" i="1" s="1"/>
  <c r="D28" i="1"/>
  <c r="AW27" i="1"/>
  <c r="AY27" i="1" s="1"/>
  <c r="AV27" i="1"/>
  <c r="AS27" i="1"/>
  <c r="AU27" i="1" s="1"/>
  <c r="AR27" i="1"/>
  <c r="AO27" i="1"/>
  <c r="AQ27" i="1" s="1"/>
  <c r="AN27" i="1"/>
  <c r="AK27" i="1"/>
  <c r="AM27" i="1" s="1"/>
  <c r="AJ27" i="1"/>
  <c r="AG27" i="1"/>
  <c r="AI27" i="1" s="1"/>
  <c r="AF27" i="1"/>
  <c r="AC27" i="1"/>
  <c r="AE27" i="1" s="1"/>
  <c r="AB27" i="1"/>
  <c r="Y27" i="1"/>
  <c r="AA27" i="1" s="1"/>
  <c r="X27" i="1"/>
  <c r="U27" i="1"/>
  <c r="W27" i="1" s="1"/>
  <c r="T27" i="1"/>
  <c r="Q27" i="1"/>
  <c r="S27" i="1" s="1"/>
  <c r="P27" i="1"/>
  <c r="M27" i="1"/>
  <c r="O27" i="1" s="1"/>
  <c r="L27" i="1"/>
  <c r="I27" i="1"/>
  <c r="K27" i="1" s="1"/>
  <c r="H27" i="1"/>
  <c r="E27" i="1"/>
  <c r="D27" i="1"/>
  <c r="AW26" i="1"/>
  <c r="AW29" i="1" s="1"/>
  <c r="AV26" i="1"/>
  <c r="AV29" i="1" s="1"/>
  <c r="AS26" i="1"/>
  <c r="AR26" i="1"/>
  <c r="AO26" i="1"/>
  <c r="AQ26" i="1" s="1"/>
  <c r="AN26" i="1"/>
  <c r="AN29" i="1" s="1"/>
  <c r="AK26" i="1"/>
  <c r="AJ26" i="1"/>
  <c r="AJ29" i="1" s="1"/>
  <c r="AG26" i="1"/>
  <c r="AG29" i="1" s="1"/>
  <c r="AF26" i="1"/>
  <c r="AF29" i="1" s="1"/>
  <c r="AC26" i="1"/>
  <c r="AB26" i="1"/>
  <c r="Y26" i="1"/>
  <c r="AA26" i="1" s="1"/>
  <c r="X26" i="1"/>
  <c r="X29" i="1" s="1"/>
  <c r="U26" i="1"/>
  <c r="T26" i="1"/>
  <c r="T29" i="1" s="1"/>
  <c r="Q26" i="1"/>
  <c r="Q29" i="1" s="1"/>
  <c r="P26" i="1"/>
  <c r="P29" i="1" s="1"/>
  <c r="M26" i="1"/>
  <c r="L26" i="1"/>
  <c r="I26" i="1"/>
  <c r="K26" i="1" s="1"/>
  <c r="H26" i="1"/>
  <c r="H29" i="1" s="1"/>
  <c r="E26" i="1"/>
  <c r="D26" i="1"/>
  <c r="D29" i="1" s="1"/>
  <c r="AO24" i="1"/>
  <c r="Y24" i="1"/>
  <c r="I24" i="1"/>
  <c r="AW23" i="1"/>
  <c r="AW24" i="1" s="1"/>
  <c r="AV23" i="1"/>
  <c r="AS23" i="1"/>
  <c r="AS24" i="1" s="1"/>
  <c r="AR23" i="1"/>
  <c r="AR24" i="1" s="1"/>
  <c r="AO23" i="1"/>
  <c r="AN23" i="1"/>
  <c r="AK23" i="1"/>
  <c r="AJ23" i="1"/>
  <c r="AG23" i="1"/>
  <c r="AG24" i="1" s="1"/>
  <c r="AF23" i="1"/>
  <c r="AC23" i="1"/>
  <c r="AC24" i="1" s="1"/>
  <c r="AB23" i="1"/>
  <c r="AB24" i="1" s="1"/>
  <c r="Y23" i="1"/>
  <c r="X23" i="1"/>
  <c r="U23" i="1"/>
  <c r="T23" i="1"/>
  <c r="Q23" i="1"/>
  <c r="Q24" i="1" s="1"/>
  <c r="P23" i="1"/>
  <c r="M23" i="1"/>
  <c r="M24" i="1" s="1"/>
  <c r="L23" i="1"/>
  <c r="L24" i="1" s="1"/>
  <c r="I23" i="1"/>
  <c r="H23" i="1"/>
  <c r="E23" i="1"/>
  <c r="D23" i="1"/>
  <c r="AY22" i="1"/>
  <c r="AW22" i="1"/>
  <c r="AX22" i="1" s="1"/>
  <c r="AV22" i="1"/>
  <c r="AV24" i="1" s="1"/>
  <c r="AU22" i="1"/>
  <c r="AS22" i="1"/>
  <c r="AR22" i="1"/>
  <c r="AQ22" i="1"/>
  <c r="AO22" i="1"/>
  <c r="AP22" i="1" s="1"/>
  <c r="AN22" i="1"/>
  <c r="AN24" i="1" s="1"/>
  <c r="AM22" i="1"/>
  <c r="AK22" i="1"/>
  <c r="AL22" i="1" s="1"/>
  <c r="AJ22" i="1"/>
  <c r="AJ24" i="1" s="1"/>
  <c r="AI22" i="1"/>
  <c r="AG22" i="1"/>
  <c r="AH22" i="1" s="1"/>
  <c r="AF22" i="1"/>
  <c r="AF24" i="1" s="1"/>
  <c r="AE22" i="1"/>
  <c r="AC22" i="1"/>
  <c r="AB22" i="1"/>
  <c r="AA22" i="1"/>
  <c r="Y22" i="1"/>
  <c r="Z22" i="1" s="1"/>
  <c r="X22" i="1"/>
  <c r="X24" i="1" s="1"/>
  <c r="W22" i="1"/>
  <c r="U22" i="1"/>
  <c r="V22" i="1" s="1"/>
  <c r="T22" i="1"/>
  <c r="T24" i="1" s="1"/>
  <c r="S22" i="1"/>
  <c r="Q22" i="1"/>
  <c r="R22" i="1" s="1"/>
  <c r="P22" i="1"/>
  <c r="P24" i="1" s="1"/>
  <c r="O22" i="1"/>
  <c r="M22" i="1"/>
  <c r="L22" i="1"/>
  <c r="K22" i="1"/>
  <c r="I22" i="1"/>
  <c r="J22" i="1" s="1"/>
  <c r="H22" i="1"/>
  <c r="H24" i="1" s="1"/>
  <c r="G22" i="1"/>
  <c r="E22" i="1"/>
  <c r="F22" i="1" s="1"/>
  <c r="D22" i="1"/>
  <c r="D24" i="1" s="1"/>
  <c r="AW20" i="1"/>
  <c r="AV20" i="1"/>
  <c r="AS20" i="1"/>
  <c r="AU20" i="1" s="1"/>
  <c r="AR20" i="1"/>
  <c r="AO20" i="1"/>
  <c r="AN20" i="1"/>
  <c r="AK20" i="1"/>
  <c r="AM20" i="1" s="1"/>
  <c r="AJ20" i="1"/>
  <c r="AG20" i="1"/>
  <c r="AF20" i="1"/>
  <c r="AC20" i="1"/>
  <c r="AE20" i="1" s="1"/>
  <c r="AB20" i="1"/>
  <c r="Y20" i="1"/>
  <c r="X20" i="1"/>
  <c r="U20" i="1"/>
  <c r="W20" i="1" s="1"/>
  <c r="T20" i="1"/>
  <c r="Q20" i="1"/>
  <c r="P20" i="1"/>
  <c r="M20" i="1"/>
  <c r="O20" i="1" s="1"/>
  <c r="L20" i="1"/>
  <c r="I20" i="1"/>
  <c r="H20" i="1"/>
  <c r="E20" i="1"/>
  <c r="G20" i="1" s="1"/>
  <c r="D20" i="1"/>
  <c r="AZ20" i="1" s="1"/>
  <c r="AY18" i="1"/>
  <c r="AW18" i="1"/>
  <c r="AX18" i="1" s="1"/>
  <c r="AV18" i="1"/>
  <c r="AU18" i="1"/>
  <c r="AS18" i="1"/>
  <c r="AT18" i="1" s="1"/>
  <c r="AR18" i="1"/>
  <c r="AQ18" i="1"/>
  <c r="AO18" i="1"/>
  <c r="AP18" i="1" s="1"/>
  <c r="AN18" i="1"/>
  <c r="AM18" i="1"/>
  <c r="AK18" i="1"/>
  <c r="AL18" i="1" s="1"/>
  <c r="AJ18" i="1"/>
  <c r="AI18" i="1"/>
  <c r="AG18" i="1"/>
  <c r="AH18" i="1" s="1"/>
  <c r="AF18" i="1"/>
  <c r="AC18" i="1"/>
  <c r="AD18" i="1" s="1"/>
  <c r="AB18" i="1"/>
  <c r="AE18" i="1" s="1"/>
  <c r="AA18" i="1"/>
  <c r="Y18" i="1"/>
  <c r="Z18" i="1" s="1"/>
  <c r="X18" i="1"/>
  <c r="U18" i="1"/>
  <c r="T18" i="1"/>
  <c r="W18" i="1" s="1"/>
  <c r="S18" i="1"/>
  <c r="Q18" i="1"/>
  <c r="R18" i="1" s="1"/>
  <c r="P18" i="1"/>
  <c r="M18" i="1"/>
  <c r="L18" i="1"/>
  <c r="O18" i="1" s="1"/>
  <c r="K18" i="1"/>
  <c r="I18" i="1"/>
  <c r="H18" i="1"/>
  <c r="E18" i="1"/>
  <c r="D18" i="1"/>
  <c r="G18" i="1" s="1"/>
  <c r="AS16" i="1"/>
  <c r="AR16" i="1"/>
  <c r="AN16" i="1"/>
  <c r="AC16" i="1"/>
  <c r="AB16" i="1"/>
  <c r="X16" i="1"/>
  <c r="M16" i="1"/>
  <c r="L16" i="1"/>
  <c r="AW15" i="1"/>
  <c r="AY15" i="1" s="1"/>
  <c r="AX15" i="1" s="1"/>
  <c r="AV15" i="1"/>
  <c r="AU15" i="1"/>
  <c r="AT15" i="1"/>
  <c r="AS15" i="1"/>
  <c r="AR15" i="1"/>
  <c r="AO15" i="1"/>
  <c r="AQ15" i="1" s="1"/>
  <c r="AP15" i="1" s="1"/>
  <c r="AN15" i="1"/>
  <c r="AM15" i="1"/>
  <c r="AL15" i="1"/>
  <c r="AK15" i="1"/>
  <c r="AJ15" i="1"/>
  <c r="AG15" i="1"/>
  <c r="AI15" i="1" s="1"/>
  <c r="AH15" i="1" s="1"/>
  <c r="AF15" i="1"/>
  <c r="AE15" i="1"/>
  <c r="AD15" i="1"/>
  <c r="AC15" i="1"/>
  <c r="AB15" i="1"/>
  <c r="Y15" i="1"/>
  <c r="AA15" i="1" s="1"/>
  <c r="Z15" i="1" s="1"/>
  <c r="X15" i="1"/>
  <c r="W15" i="1"/>
  <c r="V15" i="1"/>
  <c r="U15" i="1"/>
  <c r="T15" i="1"/>
  <c r="Q15" i="1"/>
  <c r="S15" i="1" s="1"/>
  <c r="R15" i="1" s="1"/>
  <c r="P15" i="1"/>
  <c r="O15" i="1"/>
  <c r="N15" i="1"/>
  <c r="M15" i="1"/>
  <c r="L15" i="1"/>
  <c r="I15" i="1"/>
  <c r="K15" i="1" s="1"/>
  <c r="J15" i="1" s="1"/>
  <c r="H15" i="1"/>
  <c r="G15" i="1"/>
  <c r="F15" i="1"/>
  <c r="E15" i="1"/>
  <c r="D15" i="1"/>
  <c r="AW14" i="1"/>
  <c r="AY14" i="1" s="1"/>
  <c r="AX14" i="1" s="1"/>
  <c r="AV14" i="1"/>
  <c r="AU14" i="1"/>
  <c r="AT14" i="1"/>
  <c r="AS14" i="1"/>
  <c r="AR14" i="1"/>
  <c r="AO14" i="1"/>
  <c r="AQ14" i="1" s="1"/>
  <c r="AP14" i="1" s="1"/>
  <c r="AN14" i="1"/>
  <c r="AM14" i="1"/>
  <c r="AL14" i="1"/>
  <c r="AK14" i="1"/>
  <c r="AJ14" i="1"/>
  <c r="AG14" i="1"/>
  <c r="AI14" i="1" s="1"/>
  <c r="AH14" i="1" s="1"/>
  <c r="AF14" i="1"/>
  <c r="AE14" i="1"/>
  <c r="AD14" i="1"/>
  <c r="AC14" i="1"/>
  <c r="AB14" i="1"/>
  <c r="Y14" i="1"/>
  <c r="X14" i="1"/>
  <c r="W14" i="1"/>
  <c r="V14" i="1"/>
  <c r="U14" i="1"/>
  <c r="T14" i="1"/>
  <c r="Q14" i="1"/>
  <c r="P14" i="1"/>
  <c r="O14" i="1"/>
  <c r="N14" i="1"/>
  <c r="M14" i="1"/>
  <c r="L14" i="1"/>
  <c r="I14" i="1"/>
  <c r="H14" i="1"/>
  <c r="G14" i="1"/>
  <c r="F14" i="1"/>
  <c r="E14" i="1"/>
  <c r="D14" i="1"/>
  <c r="AW13" i="1"/>
  <c r="AV13" i="1"/>
  <c r="AV16" i="1" s="1"/>
  <c r="AU13" i="1"/>
  <c r="AT13" i="1"/>
  <c r="AS13" i="1"/>
  <c r="AR13" i="1"/>
  <c r="AO13" i="1"/>
  <c r="AN13" i="1"/>
  <c r="AM13" i="1"/>
  <c r="AL13" i="1"/>
  <c r="AK13" i="1"/>
  <c r="AK16" i="1" s="1"/>
  <c r="AJ13" i="1"/>
  <c r="AJ16" i="1" s="1"/>
  <c r="AG13" i="1"/>
  <c r="AG16" i="1" s="1"/>
  <c r="AF13" i="1"/>
  <c r="AF16" i="1" s="1"/>
  <c r="AE13" i="1"/>
  <c r="AD13" i="1"/>
  <c r="AC13" i="1"/>
  <c r="AB13" i="1"/>
  <c r="Y13" i="1"/>
  <c r="X13" i="1"/>
  <c r="W13" i="1"/>
  <c r="V13" i="1"/>
  <c r="U13" i="1"/>
  <c r="U16" i="1" s="1"/>
  <c r="T13" i="1"/>
  <c r="T16" i="1" s="1"/>
  <c r="Q13" i="1"/>
  <c r="P13" i="1"/>
  <c r="P16" i="1" s="1"/>
  <c r="O13" i="1"/>
  <c r="N13" i="1"/>
  <c r="M13" i="1"/>
  <c r="L13" i="1"/>
  <c r="I13" i="1"/>
  <c r="H13" i="1"/>
  <c r="H16" i="1" s="1"/>
  <c r="G13" i="1"/>
  <c r="F13" i="1"/>
  <c r="E13" i="1"/>
  <c r="E16" i="1" s="1"/>
  <c r="D13" i="1"/>
  <c r="D16" i="1" s="1"/>
  <c r="AY11" i="1"/>
  <c r="AX11" i="1"/>
  <c r="AW11" i="1"/>
  <c r="AV11" i="1"/>
  <c r="AS11" i="1"/>
  <c r="AR11" i="1"/>
  <c r="AU11" i="1" s="1"/>
  <c r="AT11" i="1" s="1"/>
  <c r="AO11" i="1"/>
  <c r="AN11" i="1"/>
  <c r="AK11" i="1"/>
  <c r="AJ11" i="1"/>
  <c r="AM11" i="1" s="1"/>
  <c r="AL11" i="1" s="1"/>
  <c r="AI11" i="1"/>
  <c r="AH11" i="1"/>
  <c r="AG11" i="1"/>
  <c r="AF11" i="1"/>
  <c r="AC11" i="1"/>
  <c r="AB11" i="1"/>
  <c r="AE11" i="1" s="1"/>
  <c r="AD11" i="1" s="1"/>
  <c r="Y11" i="1"/>
  <c r="AA11" i="1" s="1"/>
  <c r="X11" i="1"/>
  <c r="U11" i="1"/>
  <c r="T11" i="1"/>
  <c r="W11" i="1" s="1"/>
  <c r="V11" i="1" s="1"/>
  <c r="S11" i="1"/>
  <c r="R11" i="1"/>
  <c r="Q11" i="1"/>
  <c r="P11" i="1"/>
  <c r="M11" i="1"/>
  <c r="L11" i="1"/>
  <c r="O11" i="1" s="1"/>
  <c r="N11" i="1" s="1"/>
  <c r="I11" i="1"/>
  <c r="H11" i="1"/>
  <c r="E11" i="1"/>
  <c r="G11" i="1" s="1"/>
  <c r="F11" i="1" s="1"/>
  <c r="D11" i="1"/>
  <c r="AY9" i="1"/>
  <c r="AX9" i="1"/>
  <c r="AW9" i="1"/>
  <c r="AV9" i="1"/>
  <c r="AS9" i="1"/>
  <c r="AR9" i="1"/>
  <c r="AQ9" i="1"/>
  <c r="AP9" i="1"/>
  <c r="AO9" i="1"/>
  <c r="AN9" i="1"/>
  <c r="AK9" i="1"/>
  <c r="AM9" i="1" s="1"/>
  <c r="AJ9" i="1"/>
  <c r="AI9" i="1"/>
  <c r="AH9" i="1"/>
  <c r="AG9" i="1"/>
  <c r="AF9" i="1"/>
  <c r="AC9" i="1"/>
  <c r="AB9" i="1"/>
  <c r="AZ9" i="1" s="1"/>
  <c r="AA9" i="1"/>
  <c r="Z9" i="1"/>
  <c r="Y9" i="1"/>
  <c r="X9" i="1"/>
  <c r="U9" i="1"/>
  <c r="T9" i="1"/>
  <c r="S9" i="1"/>
  <c r="R9" i="1" s="1"/>
  <c r="Q9" i="1"/>
  <c r="P9" i="1"/>
  <c r="M9" i="1"/>
  <c r="L9" i="1"/>
  <c r="K9" i="1"/>
  <c r="J9" i="1"/>
  <c r="I9" i="1"/>
  <c r="H9" i="1"/>
  <c r="E9" i="1"/>
  <c r="G9" i="1" s="1"/>
  <c r="D9" i="1"/>
  <c r="AW7" i="1"/>
  <c r="AY7" i="1" s="1"/>
  <c r="AX7" i="1" s="1"/>
  <c r="AV7" i="1"/>
  <c r="AS7" i="1"/>
  <c r="AU7" i="1" s="1"/>
  <c r="AR7" i="1"/>
  <c r="AO7" i="1"/>
  <c r="AN7" i="1"/>
  <c r="AM7" i="1"/>
  <c r="AK7" i="1"/>
  <c r="AL7" i="1" s="1"/>
  <c r="AJ7" i="1"/>
  <c r="AG7" i="1"/>
  <c r="AI7" i="1" s="1"/>
  <c r="AF7" i="1"/>
  <c r="AC7" i="1"/>
  <c r="AE7" i="1" s="1"/>
  <c r="AB7" i="1"/>
  <c r="Y7" i="1"/>
  <c r="X7" i="1"/>
  <c r="W7" i="1"/>
  <c r="U7" i="1"/>
  <c r="V7" i="1" s="1"/>
  <c r="T7" i="1"/>
  <c r="Q7" i="1"/>
  <c r="S7" i="1" s="1"/>
  <c r="P7" i="1"/>
  <c r="M7" i="1"/>
  <c r="O7" i="1" s="1"/>
  <c r="L7" i="1"/>
  <c r="I7" i="1"/>
  <c r="H7" i="1"/>
  <c r="AZ7" i="1" s="1"/>
  <c r="G7" i="1"/>
  <c r="E7" i="1"/>
  <c r="F7" i="1" s="1"/>
  <c r="D7" i="1"/>
  <c r="AW5" i="1"/>
  <c r="AV5" i="1"/>
  <c r="AU5" i="1"/>
  <c r="AT5" i="1"/>
  <c r="AS5" i="1"/>
  <c r="AR5" i="1"/>
  <c r="AR38" i="1" s="1"/>
  <c r="AO5" i="1"/>
  <c r="AN5" i="1"/>
  <c r="AM5" i="1"/>
  <c r="AL5" i="1"/>
  <c r="AK5" i="1"/>
  <c r="AJ5" i="1"/>
  <c r="AG5" i="1"/>
  <c r="AF5" i="1"/>
  <c r="AF38" i="1" s="1"/>
  <c r="AE5" i="1"/>
  <c r="AD5" i="1"/>
  <c r="AC5" i="1"/>
  <c r="AB5" i="1"/>
  <c r="AB38" i="1" s="1"/>
  <c r="Y5" i="1"/>
  <c r="X5" i="1"/>
  <c r="W5" i="1"/>
  <c r="V5" i="1" s="1"/>
  <c r="U5" i="1"/>
  <c r="T5" i="1"/>
  <c r="T38" i="1" s="1"/>
  <c r="Q5" i="1"/>
  <c r="P5" i="1"/>
  <c r="O5" i="1"/>
  <c r="N5" i="1"/>
  <c r="M5" i="1"/>
  <c r="L5" i="1"/>
  <c r="L38" i="1" s="1"/>
  <c r="I5" i="1"/>
  <c r="H5" i="1"/>
  <c r="G5" i="1"/>
  <c r="F5" i="1"/>
  <c r="E5" i="1"/>
  <c r="D5" i="1"/>
  <c r="AL9" i="1" l="1"/>
  <c r="BA7" i="1"/>
  <c r="D38" i="1"/>
  <c r="AN38" i="1"/>
  <c r="AY5" i="1"/>
  <c r="AX5" i="1" s="1"/>
  <c r="O9" i="1"/>
  <c r="N9" i="1" s="1"/>
  <c r="K11" i="1"/>
  <c r="J11" i="1" s="1"/>
  <c r="AQ11" i="1"/>
  <c r="AP11" i="1" s="1"/>
  <c r="AA13" i="1"/>
  <c r="K14" i="1"/>
  <c r="J18" i="1"/>
  <c r="V18" i="1"/>
  <c r="K20" i="1"/>
  <c r="J20" i="1"/>
  <c r="AA20" i="1"/>
  <c r="Z20" i="1" s="1"/>
  <c r="AQ20" i="1"/>
  <c r="AP20" i="1"/>
  <c r="AD22" i="1"/>
  <c r="M29" i="1"/>
  <c r="M38" i="1" s="1"/>
  <c r="O26" i="1"/>
  <c r="N26" i="1" s="1"/>
  <c r="AC29" i="1"/>
  <c r="AE26" i="1"/>
  <c r="AD26" i="1"/>
  <c r="AS29" i="1"/>
  <c r="AU26" i="1"/>
  <c r="AT26" i="1"/>
  <c r="N7" i="1"/>
  <c r="Q16" i="1"/>
  <c r="S13" i="1"/>
  <c r="R13" i="1" s="1"/>
  <c r="X38" i="1"/>
  <c r="AA7" i="1"/>
  <c r="N18" i="1"/>
  <c r="AQ5" i="1"/>
  <c r="AP5" i="1" s="1"/>
  <c r="AI5" i="1"/>
  <c r="AH5" i="1" s="1"/>
  <c r="AT7" i="1"/>
  <c r="F9" i="1"/>
  <c r="BA9" i="1"/>
  <c r="P38" i="1"/>
  <c r="AA5" i="1"/>
  <c r="AZ11" i="1"/>
  <c r="Z11" i="1"/>
  <c r="H38" i="1"/>
  <c r="S5" i="1"/>
  <c r="R5" i="1" s="1"/>
  <c r="Z5" i="1"/>
  <c r="AJ38" i="1"/>
  <c r="AU9" i="1"/>
  <c r="AT9" i="1" s="1"/>
  <c r="K13" i="1"/>
  <c r="J13" i="1" s="1"/>
  <c r="I16" i="1"/>
  <c r="BA16" i="1" s="1"/>
  <c r="S20" i="1"/>
  <c r="R20" i="1"/>
  <c r="AI20" i="1"/>
  <c r="AH20" i="1"/>
  <c r="AY20" i="1"/>
  <c r="AX20" i="1"/>
  <c r="N22" i="1"/>
  <c r="AT22" i="1"/>
  <c r="AZ29" i="1"/>
  <c r="AZ24" i="1"/>
  <c r="E29" i="1"/>
  <c r="G26" i="1"/>
  <c r="F26" i="1" s="1"/>
  <c r="U29" i="1"/>
  <c r="W26" i="1"/>
  <c r="V26" i="1"/>
  <c r="AK29" i="1"/>
  <c r="AM26" i="1"/>
  <c r="AL26" i="1"/>
  <c r="G27" i="1"/>
  <c r="F27" i="1" s="1"/>
  <c r="AE9" i="1"/>
  <c r="S14" i="1"/>
  <c r="F18" i="1"/>
  <c r="K5" i="1"/>
  <c r="J5" i="1" s="1"/>
  <c r="AD7" i="1"/>
  <c r="AV38" i="1"/>
  <c r="K7" i="1"/>
  <c r="AQ7" i="1"/>
  <c r="W9" i="1"/>
  <c r="V9" i="1" s="1"/>
  <c r="AD9" i="1"/>
  <c r="AZ16" i="1"/>
  <c r="AZ36" i="1"/>
  <c r="Y16" i="1"/>
  <c r="Y38" i="1" s="1"/>
  <c r="AO16" i="1"/>
  <c r="AO38" i="1" s="1"/>
  <c r="AZ18" i="1"/>
  <c r="N27" i="1"/>
  <c r="V27" i="1"/>
  <c r="AD27" i="1"/>
  <c r="AL27" i="1"/>
  <c r="AT27" i="1"/>
  <c r="F28" i="1"/>
  <c r="N28" i="1"/>
  <c r="V28" i="1"/>
  <c r="AD28" i="1"/>
  <c r="AL28" i="1"/>
  <c r="AT28" i="1"/>
  <c r="BA18" i="1"/>
  <c r="I29" i="1"/>
  <c r="Y29" i="1"/>
  <c r="AO29" i="1"/>
  <c r="M36" i="1"/>
  <c r="BA36" i="1" s="1"/>
  <c r="AC36" i="1"/>
  <c r="AC38" i="1" s="1"/>
  <c r="AS36" i="1"/>
  <c r="AS38" i="1" s="1"/>
  <c r="F31" i="1"/>
  <c r="V31" i="1"/>
  <c r="AL31" i="1"/>
  <c r="AP35" i="1"/>
  <c r="AX35" i="1"/>
  <c r="Z13" i="1"/>
  <c r="J14" i="1"/>
  <c r="BA20" i="1"/>
  <c r="Q36" i="1"/>
  <c r="Q38" i="1" s="1"/>
  <c r="AG36" i="1"/>
  <c r="AG38" i="1" s="1"/>
  <c r="AW36" i="1"/>
  <c r="AH13" i="1"/>
  <c r="R14" i="1"/>
  <c r="BA11" i="1"/>
  <c r="AI13" i="1"/>
  <c r="AQ13" i="1"/>
  <c r="AP13" i="1" s="1"/>
  <c r="AY13" i="1"/>
  <c r="AX13" i="1" s="1"/>
  <c r="AA14" i="1"/>
  <c r="Z14" i="1" s="1"/>
  <c r="AW16" i="1"/>
  <c r="AW38" i="1" s="1"/>
  <c r="F20" i="1"/>
  <c r="N20" i="1"/>
  <c r="V20" i="1"/>
  <c r="AD20" i="1"/>
  <c r="AL20" i="1"/>
  <c r="AT20" i="1"/>
  <c r="J26" i="1"/>
  <c r="Z26" i="1"/>
  <c r="AH26" i="1"/>
  <c r="AP26" i="1"/>
  <c r="J27" i="1"/>
  <c r="R27" i="1"/>
  <c r="Z27" i="1"/>
  <c r="AH27" i="1"/>
  <c r="AP27" i="1"/>
  <c r="AX27" i="1"/>
  <c r="J28" i="1"/>
  <c r="R28" i="1"/>
  <c r="Z28" i="1"/>
  <c r="AH28" i="1"/>
  <c r="AP28" i="1"/>
  <c r="AX28" i="1"/>
  <c r="AZ5" i="1"/>
  <c r="J7" i="1"/>
  <c r="R7" i="1"/>
  <c r="Z7" i="1"/>
  <c r="AH7" i="1"/>
  <c r="AP7" i="1"/>
  <c r="E24" i="1"/>
  <c r="E38" i="1" s="1"/>
  <c r="U24" i="1"/>
  <c r="U38" i="1" s="1"/>
  <c r="AK24" i="1"/>
  <c r="AK38" i="1" s="1"/>
  <c r="S26" i="1"/>
  <c r="R26" i="1" s="1"/>
  <c r="AI26" i="1"/>
  <c r="AY26" i="1"/>
  <c r="AX26" i="1" s="1"/>
  <c r="BA5" i="1"/>
  <c r="J31" i="1"/>
  <c r="Z31" i="1"/>
  <c r="AP31" i="1"/>
  <c r="AL35" i="1"/>
  <c r="AT35" i="1"/>
  <c r="BA38" i="1" l="1"/>
  <c r="I38" i="1"/>
  <c r="BA29" i="1"/>
  <c r="BA24" i="1"/>
  <c r="F17" i="1"/>
  <c r="AZ38" i="1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<sst xmlns="http://schemas.openxmlformats.org/spreadsheetml/2006/main" count="213" uniqueCount="66">
  <si>
    <t>การใช้พลังงานไฟฟ้า ตามหนังสือแจ้งค่าไฟฟ้า(บิลค่าไฟฟ้า)</t>
  </si>
  <si>
    <t>ลำดับ</t>
  </si>
  <si>
    <t>ชื่ออาคาร</t>
  </si>
  <si>
    <t>หมายเลข</t>
  </si>
  <si>
    <t>มกราคม 62</t>
  </si>
  <si>
    <t>กุมภาพันธ์ 62</t>
  </si>
  <si>
    <t>มีนาคม 62</t>
  </si>
  <si>
    <t>เมษายน 62</t>
  </si>
  <si>
    <t>พฤษภาคม 62</t>
  </si>
  <si>
    <t>มิถุนายน 62</t>
  </si>
  <si>
    <t>กรกฏาคม 62</t>
  </si>
  <si>
    <t>สิงหาคม 62</t>
  </si>
  <si>
    <t>กันยายน 62</t>
  </si>
  <si>
    <t>ตุลาคม 62</t>
  </si>
  <si>
    <t>พฤศจิกายน 62</t>
  </si>
  <si>
    <t>ธันวาคม 62</t>
  </si>
  <si>
    <t>ผลรวมบิลค่าไฟฟ้า/ปี</t>
  </si>
  <si>
    <t>ผู้ใช้ไฟฟ้า</t>
  </si>
  <si>
    <t>kWh</t>
  </si>
  <si>
    <t>บาท</t>
  </si>
  <si>
    <t>เช็ด</t>
  </si>
  <si>
    <t>หน่วยค่าไฟ/บาท</t>
  </si>
  <si>
    <t xml:space="preserve">มหาวิทยาลัยแม่โจ้ </t>
  </si>
  <si>
    <t>9806 020017405371</t>
  </si>
  <si>
    <t xml:space="preserve">คณะสัตวศาสตร์และเทคโนโลยี </t>
  </si>
  <si>
    <t>คณะสัตวศาสตร์และเทคโนโลยี</t>
  </si>
  <si>
    <t>9805 020004553162</t>
  </si>
  <si>
    <t xml:space="preserve">วิทยาลัยพลังงานทดแทน </t>
  </si>
  <si>
    <t>วิทยาลัยพลังงานทดแทน</t>
  </si>
  <si>
    <t>9095 020016355485</t>
  </si>
  <si>
    <t xml:space="preserve">โครงการแปรรูปผลิตผลทางการเกษตร </t>
  </si>
  <si>
    <t>โครงการแปรรูปผลิตผลทางการเกษตร</t>
  </si>
  <si>
    <t>9805 020006009966</t>
  </si>
  <si>
    <t xml:space="preserve">สำนักฟาร์มมหาวิทยาลัยแม่โจ้ (ฟาร์มบ้านโปง) </t>
  </si>
  <si>
    <t>โครงการพัฒนาบ้านโปงพระราชดำริ</t>
  </si>
  <si>
    <t>9801 020005984825</t>
  </si>
  <si>
    <t>โครงการพัฒนาบ้านโปง</t>
  </si>
  <si>
    <t>0228 020005942984</t>
  </si>
  <si>
    <t>0535 020004636485</t>
  </si>
  <si>
    <t>รวม</t>
  </si>
  <si>
    <t>-</t>
  </si>
  <si>
    <t>มหาวิทยาลัยแม่โจ้ (โรงสูบน้ำศรีบุญเรือน)</t>
  </si>
  <si>
    <t>9807 020005984751</t>
  </si>
  <si>
    <t>มหาวิทยาลัยแม่โจ้ (หมู่ 6 ตำบลป่าไผ่)</t>
  </si>
  <si>
    <t>0633 020005539809</t>
  </si>
  <si>
    <t xml:space="preserve">สำนักฟาร์มมหาวิทยาลัยแม่โจ้ (ฟาร์มพร้าว ) 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</si>
  <si>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</si>
  <si>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</si>
  <si>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</si>
  <si>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มหาวิทยาลัยแม่โจ้-แพร่ เฉลิมพระเกียรติ</t>
  </si>
  <si>
    <t>มหาวิทยาลัยแม่โจ้เฉลิมพระเกียรติ แพร่</t>
  </si>
  <si>
    <t>9801 020010405428</t>
  </si>
  <si>
    <t>โรงสูบน้ำมหาวิทยาลัยแม่โจ้</t>
  </si>
  <si>
    <t>9801 020010405537</t>
  </si>
  <si>
    <t>ศูนย์ประสานงานมหาวิทยาลัยแม่โจ้</t>
  </si>
  <si>
    <t>0025 020023324092</t>
  </si>
  <si>
    <t>มหาวิทยาลัยแม่โจ้ - ชุมพร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</si>
  <si>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</si>
  <si>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</si>
  <si>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</si>
  <si>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</si>
  <si>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</si>
  <si>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</si>
  <si>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</si>
  <si>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9801 020022277344</t>
  </si>
  <si>
    <t>รวมทุกบิลค่าไฟฟ้า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</si>
</sst>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17" fontId="2" fillId="0" borderId="0" xfId="1" applyNumberFormat="1" applyFont="1" applyFill="1" applyAlignment="1">
      <alignment horizontal="left"/>
    </xf>
    <xf numFmtId="0" fontId="3" fillId="0" borderId="0" xfId="1" applyFont="1" applyFill="1" applyAlignment="1">
      <alignment shrinkToFit="1"/>
    </xf>
    <xf numFmtId="0" fontId="4" fillId="0" borderId="0" xfId="1" applyFont="1" applyFill="1" applyAlignment="1">
      <alignment horizontal="center" shrinkToFit="1"/>
    </xf>
    <xf numFmtId="0" fontId="5" fillId="0" borderId="0" xfId="1" applyFont="1" applyFill="1"/>
    <xf numFmtId="2" fontId="6" fillId="0" borderId="0" xfId="1" applyNumberFormat="1" applyFont="1" applyFill="1" applyAlignment="1">
      <alignment horizontal="center"/>
    </xf>
    <xf numFmtId="2" fontId="6" fillId="0" borderId="0" xfId="1" applyNumberFormat="1" applyFont="1" applyFill="1" applyAlignment="1">
      <alignment horizontal="center" shrinkToFit="1"/>
    </xf>
    <xf numFmtId="4" fontId="6" fillId="0" borderId="0" xfId="1" applyNumberFormat="1" applyFont="1" applyFill="1" applyAlignment="1">
      <alignment horizontal="center"/>
    </xf>
    <xf numFmtId="4" fontId="5" fillId="0" borderId="0" xfId="1" applyNumberFormat="1" applyFont="1" applyFill="1"/>
    <xf numFmtId="0" fontId="6" fillId="0" borderId="0" xfId="1" applyFont="1" applyFill="1" applyAlignment="1">
      <alignment horizontal="center"/>
    </xf>
    <xf numFmtId="4" fontId="5" fillId="0" borderId="0" xfId="1" applyNumberFormat="1" applyFont="1"/>
    <xf numFmtId="4" fontId="6" fillId="0" borderId="0" xfId="1" applyNumberFormat="1" applyFont="1" applyAlignment="1">
      <alignment horizontal="center"/>
    </xf>
    <xf numFmtId="0" fontId="3" fillId="0" borderId="0" xfId="1" applyFont="1" applyFill="1"/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shrinkToFit="1"/>
    </xf>
    <xf numFmtId="0" fontId="8" fillId="0" borderId="1" xfId="1" applyFont="1" applyFill="1" applyBorder="1" applyAlignment="1">
      <alignment horizontal="centerContinuous" shrinkToFit="1"/>
    </xf>
    <xf numFmtId="17" fontId="6" fillId="0" borderId="2" xfId="1" quotePrefix="1" applyNumberFormat="1" applyFont="1" applyFill="1" applyBorder="1" applyAlignment="1">
      <alignment horizontal="centerContinuous"/>
    </xf>
    <xf numFmtId="0" fontId="6" fillId="0" borderId="3" xfId="1" applyFont="1" applyFill="1" applyBorder="1" applyAlignment="1">
      <alignment horizontal="centerContinuous"/>
    </xf>
    <xf numFmtId="0" fontId="6" fillId="0" borderId="2" xfId="1" applyFont="1" applyFill="1" applyBorder="1" applyAlignment="1">
      <alignment horizontal="centerContinuous"/>
    </xf>
    <xf numFmtId="2" fontId="6" fillId="0" borderId="2" xfId="1" applyNumberFormat="1" applyFont="1" applyFill="1" applyBorder="1" applyAlignment="1">
      <alignment horizontal="centerContinuous" shrinkToFit="1"/>
    </xf>
    <xf numFmtId="17" fontId="6" fillId="0" borderId="4" xfId="1" quotePrefix="1" applyNumberFormat="1" applyFont="1" applyFill="1" applyBorder="1" applyAlignment="1">
      <alignment horizontal="centerContinuous"/>
    </xf>
    <xf numFmtId="2" fontId="6" fillId="0" borderId="3" xfId="1" applyNumberFormat="1" applyFont="1" applyFill="1" applyBorder="1" applyAlignment="1">
      <alignment horizontal="centerContinuous" shrinkToFit="1"/>
    </xf>
    <xf numFmtId="17" fontId="6" fillId="0" borderId="4" xfId="1" quotePrefix="1" applyNumberFormat="1" applyFont="1" applyBorder="1" applyAlignment="1">
      <alignment horizontal="centerContinuous"/>
    </xf>
    <xf numFmtId="0" fontId="6" fillId="0" borderId="3" xfId="1" applyFont="1" applyBorder="1" applyAlignment="1">
      <alignment horizontal="centerContinuous"/>
    </xf>
    <xf numFmtId="17" fontId="6" fillId="0" borderId="2" xfId="1" quotePrefix="1" applyNumberFormat="1" applyFont="1" applyBorder="1" applyAlignment="1">
      <alignment horizontal="centerContinuous"/>
    </xf>
    <xf numFmtId="17" fontId="6" fillId="0" borderId="5" xfId="1" quotePrefix="1" applyNumberFormat="1" applyFont="1" applyBorder="1" applyAlignment="1">
      <alignment horizontal="centerContinuous"/>
    </xf>
    <xf numFmtId="0" fontId="9" fillId="0" borderId="5" xfId="1" applyFont="1" applyBorder="1" applyAlignment="1">
      <alignment horizontal="centerContinuous"/>
    </xf>
    <xf numFmtId="0" fontId="7" fillId="0" borderId="6" xfId="1" applyFont="1" applyFill="1" applyBorder="1"/>
    <xf numFmtId="0" fontId="7" fillId="0" borderId="6" xfId="1" applyFont="1" applyFill="1" applyBorder="1" applyAlignment="1">
      <alignment shrinkToFit="1"/>
    </xf>
    <xf numFmtId="0" fontId="8" fillId="0" borderId="6" xfId="1" applyFont="1" applyFill="1" applyBorder="1" applyAlignment="1">
      <alignment horizontal="center" shrinkToFit="1"/>
    </xf>
    <xf numFmtId="0" fontId="10" fillId="0" borderId="7" xfId="1" applyFont="1" applyFill="1" applyBorder="1" applyAlignment="1">
      <alignment horizontal="center"/>
    </xf>
    <xf numFmtId="2" fontId="6" fillId="0" borderId="5" xfId="1" applyNumberFormat="1" applyFont="1" applyFill="1" applyBorder="1" applyAlignment="1">
      <alignment horizontal="center"/>
    </xf>
    <xf numFmtId="2" fontId="6" fillId="2" borderId="7" xfId="1" applyNumberFormat="1" applyFont="1" applyFill="1" applyBorder="1" applyAlignment="1">
      <alignment horizontal="center"/>
    </xf>
    <xf numFmtId="2" fontId="6" fillId="0" borderId="6" xfId="1" applyNumberFormat="1" applyFont="1" applyFill="1" applyBorder="1" applyAlignment="1">
      <alignment horizontal="center" shrinkToFit="1"/>
    </xf>
    <xf numFmtId="0" fontId="10" fillId="0" borderId="6" xfId="1" applyFont="1" applyFill="1" applyBorder="1" applyAlignment="1">
      <alignment horizontal="center"/>
    </xf>
    <xf numFmtId="0" fontId="10" fillId="0" borderId="6" xfId="1" applyFont="1" applyBorder="1" applyAlignment="1">
      <alignment horizontal="center"/>
    </xf>
    <xf numFmtId="2" fontId="6" fillId="2" borderId="6" xfId="1" applyNumberFormat="1" applyFont="1" applyFill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left"/>
    </xf>
    <xf numFmtId="0" fontId="7" fillId="0" borderId="2" xfId="1" applyFont="1" applyFill="1" applyBorder="1" applyAlignment="1">
      <alignment shrinkToFit="1"/>
    </xf>
    <xf numFmtId="0" fontId="8" fillId="0" borderId="3" xfId="1" applyFont="1" applyFill="1" applyBorder="1" applyAlignment="1">
      <alignment horizontal="center" shrinkToFit="1"/>
    </xf>
    <xf numFmtId="4" fontId="10" fillId="0" borderId="2" xfId="1" applyNumberFormat="1" applyFont="1" applyFill="1" applyBorder="1" applyAlignment="1">
      <alignment horizontal="center"/>
    </xf>
    <xf numFmtId="4" fontId="10" fillId="0" borderId="3" xfId="1" applyNumberFormat="1" applyFont="1" applyFill="1" applyBorder="1" applyAlignment="1">
      <alignment horizontal="center"/>
    </xf>
    <xf numFmtId="2" fontId="10" fillId="0" borderId="3" xfId="1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left" shrinkToFit="1"/>
    </xf>
    <xf numFmtId="0" fontId="8" fillId="2" borderId="5" xfId="1" applyFont="1" applyFill="1" applyBorder="1" applyAlignment="1">
      <alignment horizontal="centerContinuous" shrinkToFit="1"/>
    </xf>
    <xf numFmtId="4" fontId="10" fillId="2" borderId="3" xfId="1" applyNumberFormat="1" applyFont="1" applyFill="1" applyBorder="1" applyAlignment="1">
      <alignment horizontal="center"/>
    </xf>
    <xf numFmtId="4" fontId="6" fillId="2" borderId="5" xfId="1" applyNumberFormat="1" applyFont="1" applyFill="1" applyBorder="1" applyAlignment="1">
      <alignment horizontal="center"/>
    </xf>
    <xf numFmtId="4" fontId="6" fillId="2" borderId="3" xfId="1" applyNumberFormat="1" applyFont="1" applyFill="1" applyBorder="1" applyAlignment="1">
      <alignment horizontal="center"/>
    </xf>
    <xf numFmtId="2" fontId="6" fillId="2" borderId="3" xfId="1" applyNumberFormat="1" applyFont="1" applyFill="1" applyBorder="1" applyAlignment="1">
      <alignment horizontal="center" shrinkToFit="1"/>
    </xf>
    <xf numFmtId="4" fontId="10" fillId="2" borderId="5" xfId="1" applyNumberFormat="1" applyFont="1" applyFill="1" applyBorder="1" applyAlignment="1">
      <alignment horizontal="center"/>
    </xf>
    <xf numFmtId="0" fontId="7" fillId="0" borderId="4" xfId="1" applyFont="1" applyBorder="1" applyAlignment="1">
      <alignment horizontal="left"/>
    </xf>
    <xf numFmtId="0" fontId="7" fillId="0" borderId="2" xfId="1" applyFont="1" applyBorder="1" applyAlignment="1">
      <alignment horizontal="left" shrinkToFit="1"/>
    </xf>
    <xf numFmtId="0" fontId="8" fillId="0" borderId="3" xfId="1" applyFont="1" applyBorder="1" applyAlignment="1">
      <alignment horizontal="center" shrinkToFit="1"/>
    </xf>
    <xf numFmtId="0" fontId="7" fillId="0" borderId="4" xfId="1" applyFont="1" applyFill="1" applyBorder="1" applyAlignment="1">
      <alignment horizontal="center"/>
    </xf>
    <xf numFmtId="0" fontId="7" fillId="0" borderId="4" xfId="1" applyFont="1" applyBorder="1" applyAlignment="1">
      <alignment horizontal="left" shrinkToFit="1"/>
    </xf>
    <xf numFmtId="0" fontId="8" fillId="0" borderId="5" xfId="1" applyFont="1" applyBorder="1" applyAlignment="1">
      <alignment horizontal="centerContinuous" shrinkToFit="1"/>
    </xf>
    <xf numFmtId="4" fontId="6" fillId="0" borderId="5" xfId="1" applyNumberFormat="1" applyFont="1" applyFill="1" applyBorder="1" applyAlignment="1">
      <alignment horizontal="center"/>
    </xf>
    <xf numFmtId="2" fontId="6" fillId="0" borderId="3" xfId="1" applyNumberFormat="1" applyFont="1" applyFill="1" applyBorder="1" applyAlignment="1">
      <alignment horizontal="center" shrinkToFit="1"/>
    </xf>
    <xf numFmtId="4" fontId="10" fillId="0" borderId="0" xfId="1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Continuous"/>
    </xf>
    <xf numFmtId="0" fontId="3" fillId="2" borderId="2" xfId="1" applyFont="1" applyFill="1" applyBorder="1" applyAlignment="1">
      <alignment horizontal="centerContinuous" shrinkToFit="1"/>
    </xf>
    <xf numFmtId="0" fontId="3" fillId="2" borderId="3" xfId="1" applyFont="1" applyFill="1" applyBorder="1" applyAlignment="1">
      <alignment horizontal="centerContinuous" shrinkToFit="1"/>
    </xf>
    <xf numFmtId="0" fontId="7" fillId="0" borderId="8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 shrinkToFit="1"/>
    </xf>
    <xf numFmtId="0" fontId="7" fillId="0" borderId="0" xfId="1" applyFont="1" applyFill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นวณหน่วย-2562"/>
      <sheetName val="2562-อาคาร-หักร้านค้าภายในอาคาร"/>
      <sheetName val="2562-คณะ,สำนัก"/>
      <sheetName val="2562-บิลค่าไฟฟ้า"/>
      <sheetName val="2562-บิลค่าไฟฟ้า2"/>
    </sheetNames>
    <sheetDataSet>
      <sheetData sheetId="0"/>
      <sheetData sheetId="1"/>
      <sheetData sheetId="2"/>
      <sheetData sheetId="3">
        <row r="7">
          <cell r="G7">
            <v>761180</v>
          </cell>
          <cell r="L7">
            <v>2810896.43</v>
          </cell>
          <cell r="Q7">
            <v>752030.99</v>
          </cell>
          <cell r="V7">
            <v>2821023.91</v>
          </cell>
          <cell r="AA7">
            <v>871049.99</v>
          </cell>
          <cell r="AF7">
            <v>3294534.37</v>
          </cell>
          <cell r="AK7">
            <v>727722.99</v>
          </cell>
          <cell r="AP7">
            <v>2814364.8246468301</v>
          </cell>
          <cell r="AU7">
            <v>929033</v>
          </cell>
          <cell r="AZ7">
            <v>3574788.22</v>
          </cell>
          <cell r="BE7">
            <v>1026370</v>
          </cell>
          <cell r="BJ7">
            <v>3879454.06</v>
          </cell>
          <cell r="BO7">
            <v>1401619</v>
          </cell>
          <cell r="BT7">
            <v>5258687.0894290339</v>
          </cell>
          <cell r="BY7">
            <v>1098193</v>
          </cell>
          <cell r="CD7">
            <v>4177294.26</v>
          </cell>
          <cell r="CI7">
            <v>1070147</v>
          </cell>
          <cell r="CN7">
            <v>4096025.72</v>
          </cell>
          <cell r="CS7">
            <v>1037840.48</v>
          </cell>
          <cell r="CX7">
            <v>3967317.82</v>
          </cell>
          <cell r="DC7">
            <v>796156.99</v>
          </cell>
          <cell r="DH7">
            <v>2989204.8</v>
          </cell>
          <cell r="DM7">
            <v>702616.67999999993</v>
          </cell>
          <cell r="DR7">
            <v>2566060.5099999998</v>
          </cell>
        </row>
        <row r="9">
          <cell r="G9">
            <v>39135.99</v>
          </cell>
          <cell r="L9">
            <v>150124.18</v>
          </cell>
          <cell r="Q9">
            <v>55932.01</v>
          </cell>
          <cell r="V9">
            <v>217372.63</v>
          </cell>
          <cell r="AA9">
            <v>65992.009999999995</v>
          </cell>
          <cell r="AF9">
            <v>259822.12</v>
          </cell>
          <cell r="AK9">
            <v>60536</v>
          </cell>
          <cell r="AP9">
            <v>236927.55</v>
          </cell>
          <cell r="AU9">
            <v>67484</v>
          </cell>
          <cell r="AZ9">
            <v>264156.09999999998</v>
          </cell>
          <cell r="BE9">
            <v>56680</v>
          </cell>
          <cell r="BJ9">
            <v>221056.39</v>
          </cell>
          <cell r="BO9">
            <v>65984</v>
          </cell>
          <cell r="BT9">
            <v>250030.24</v>
          </cell>
          <cell r="BY9">
            <v>57108</v>
          </cell>
          <cell r="CD9">
            <v>220982.3</v>
          </cell>
          <cell r="CI9">
            <v>56156</v>
          </cell>
          <cell r="CN9">
            <v>219458.33</v>
          </cell>
          <cell r="CS9">
            <v>55704</v>
          </cell>
          <cell r="CX9">
            <v>214306.57</v>
          </cell>
          <cell r="DC9">
            <v>55720</v>
          </cell>
          <cell r="DH9">
            <v>217905.65</v>
          </cell>
          <cell r="DM9">
            <v>54472</v>
          </cell>
          <cell r="DR9">
            <v>205990.45</v>
          </cell>
        </row>
        <row r="11">
          <cell r="G11">
            <v>7560</v>
          </cell>
          <cell r="L11">
            <v>28941.61</v>
          </cell>
          <cell r="Q11">
            <v>6480</v>
          </cell>
          <cell r="V11">
            <v>24910.54</v>
          </cell>
          <cell r="AA11">
            <v>7800</v>
          </cell>
          <cell r="AF11">
            <v>30099.84</v>
          </cell>
          <cell r="AK11">
            <v>7000</v>
          </cell>
          <cell r="AP11">
            <v>38211.29</v>
          </cell>
          <cell r="AU11">
            <v>8080</v>
          </cell>
          <cell r="AZ11">
            <v>35050.61</v>
          </cell>
          <cell r="BE11">
            <v>7880</v>
          </cell>
          <cell r="BJ11">
            <v>37359.879999999997</v>
          </cell>
          <cell r="BO11">
            <v>9160</v>
          </cell>
          <cell r="BT11">
            <v>41561.58</v>
          </cell>
          <cell r="BY11">
            <v>9460</v>
          </cell>
          <cell r="CD11">
            <v>42203.06</v>
          </cell>
          <cell r="CI11">
            <v>8820</v>
          </cell>
          <cell r="CN11">
            <v>36743.300000000003</v>
          </cell>
          <cell r="CS11">
            <v>11020</v>
          </cell>
          <cell r="CX11">
            <v>46705.56</v>
          </cell>
          <cell r="DC11">
            <v>8640</v>
          </cell>
          <cell r="DH11">
            <v>34047.300000000003</v>
          </cell>
          <cell r="DM11">
            <v>9080</v>
          </cell>
          <cell r="DR11">
            <v>34981.800000000003</v>
          </cell>
        </row>
        <row r="13">
          <cell r="G13">
            <v>1530</v>
          </cell>
          <cell r="L13">
            <v>6542.98</v>
          </cell>
          <cell r="Q13">
            <v>1418.51</v>
          </cell>
          <cell r="V13">
            <v>6090.53</v>
          </cell>
          <cell r="AA13">
            <v>1529.99</v>
          </cell>
          <cell r="AF13">
            <v>6542.92</v>
          </cell>
          <cell r="AK13">
            <v>1400.01</v>
          </cell>
          <cell r="AP13">
            <v>6015.44</v>
          </cell>
          <cell r="AU13">
            <v>1353.01</v>
          </cell>
          <cell r="AZ13">
            <v>5824.72</v>
          </cell>
          <cell r="BE13">
            <v>1418.5</v>
          </cell>
          <cell r="BJ13">
            <v>6090.48</v>
          </cell>
          <cell r="BO13">
            <v>1198</v>
          </cell>
          <cell r="BT13">
            <v>5195.68</v>
          </cell>
          <cell r="BY13">
            <v>589.5</v>
          </cell>
          <cell r="CD13">
            <v>2726.34</v>
          </cell>
          <cell r="CI13">
            <v>1636</v>
          </cell>
          <cell r="CN13">
            <v>6973.12</v>
          </cell>
          <cell r="CS13">
            <v>1993</v>
          </cell>
          <cell r="CX13">
            <v>8421.85</v>
          </cell>
          <cell r="DC13">
            <v>3405.5</v>
          </cell>
          <cell r="DH13">
            <v>14153.89</v>
          </cell>
          <cell r="DM13">
            <v>2513.5</v>
          </cell>
          <cell r="DR13">
            <v>10554.37</v>
          </cell>
        </row>
        <row r="15">
          <cell r="G15">
            <v>33779.339999999997</v>
          </cell>
          <cell r="L15">
            <v>132550.97</v>
          </cell>
          <cell r="Q15">
            <v>33605.339999999997</v>
          </cell>
          <cell r="V15">
            <v>137859.14000000001</v>
          </cell>
          <cell r="AA15">
            <v>45443.34</v>
          </cell>
          <cell r="AF15">
            <v>185141.32</v>
          </cell>
          <cell r="AK15">
            <v>53408.01</v>
          </cell>
          <cell r="AP15">
            <v>210003.12</v>
          </cell>
          <cell r="AU15">
            <v>69011.34</v>
          </cell>
          <cell r="AZ15">
            <v>260803.54</v>
          </cell>
          <cell r="BE15">
            <v>56836.01</v>
          </cell>
          <cell r="BJ15">
            <v>215693.78</v>
          </cell>
          <cell r="BO15">
            <v>54991.35</v>
          </cell>
          <cell r="BT15">
            <v>212666.97</v>
          </cell>
          <cell r="BY15">
            <v>48703.35</v>
          </cell>
          <cell r="CD15">
            <v>193791.66</v>
          </cell>
          <cell r="CI15">
            <v>51844.01</v>
          </cell>
          <cell r="CN15">
            <v>209998.3</v>
          </cell>
          <cell r="CS15">
            <v>49423.35</v>
          </cell>
          <cell r="CX15">
            <v>196573.87</v>
          </cell>
          <cell r="DC15">
            <v>46900.01</v>
          </cell>
          <cell r="DH15">
            <v>190608.6</v>
          </cell>
          <cell r="DM15">
            <v>44599.34</v>
          </cell>
          <cell r="DR15">
            <v>175231.09</v>
          </cell>
        </row>
        <row r="16">
          <cell r="G16">
            <v>678</v>
          </cell>
          <cell r="L16">
            <v>2931.23</v>
          </cell>
          <cell r="Q16">
            <v>662</v>
          </cell>
          <cell r="V16">
            <v>2857.52</v>
          </cell>
          <cell r="AA16">
            <v>789</v>
          </cell>
          <cell r="AF16">
            <v>3442.61</v>
          </cell>
          <cell r="AK16">
            <v>856</v>
          </cell>
          <cell r="AP16">
            <v>3751.28</v>
          </cell>
          <cell r="AU16">
            <v>996</v>
          </cell>
          <cell r="AZ16">
            <v>4396.29</v>
          </cell>
          <cell r="BE16">
            <v>896</v>
          </cell>
          <cell r="BJ16">
            <v>3935.58</v>
          </cell>
          <cell r="BO16">
            <v>1105</v>
          </cell>
          <cell r="BT16">
            <v>4898.46</v>
          </cell>
          <cell r="BY16">
            <v>783</v>
          </cell>
          <cell r="CD16">
            <v>3414.97</v>
          </cell>
          <cell r="CI16">
            <v>885</v>
          </cell>
          <cell r="CN16">
            <v>3884.89</v>
          </cell>
          <cell r="CS16">
            <v>990</v>
          </cell>
          <cell r="CX16">
            <v>4368.6499999999996</v>
          </cell>
          <cell r="DC16">
            <v>954</v>
          </cell>
          <cell r="DH16">
            <v>4202.79</v>
          </cell>
          <cell r="DM16">
            <v>734</v>
          </cell>
          <cell r="DR16">
            <v>3189.23</v>
          </cell>
        </row>
        <row r="17">
          <cell r="G17">
            <v>167</v>
          </cell>
          <cell r="L17">
            <v>626.84</v>
          </cell>
          <cell r="Q17">
            <v>169</v>
          </cell>
          <cell r="V17">
            <v>635.62</v>
          </cell>
          <cell r="AA17">
            <v>184</v>
          </cell>
          <cell r="AF17">
            <v>701.51</v>
          </cell>
          <cell r="AK17">
            <v>177</v>
          </cell>
          <cell r="AP17">
            <v>670.75</v>
          </cell>
          <cell r="AU17">
            <v>193</v>
          </cell>
          <cell r="AZ17">
            <v>741.04</v>
          </cell>
          <cell r="BE17">
            <v>181</v>
          </cell>
          <cell r="BJ17">
            <v>688.32</v>
          </cell>
          <cell r="BO17">
            <v>645</v>
          </cell>
          <cell r="BT17">
            <v>2779.19</v>
          </cell>
          <cell r="BY17">
            <v>755</v>
          </cell>
          <cell r="CD17">
            <v>3285.98</v>
          </cell>
          <cell r="CI17">
            <v>751</v>
          </cell>
          <cell r="CN17">
            <v>3267.53</v>
          </cell>
          <cell r="CS17">
            <v>791</v>
          </cell>
          <cell r="CX17">
            <v>3451.82</v>
          </cell>
          <cell r="DC17">
            <v>596</v>
          </cell>
          <cell r="DH17">
            <v>2553.4499999999998</v>
          </cell>
          <cell r="DM17">
            <v>168</v>
          </cell>
          <cell r="DR17">
            <v>631.21</v>
          </cell>
        </row>
        <row r="18">
          <cell r="G18">
            <v>2596.92</v>
          </cell>
          <cell r="L18">
            <v>20879</v>
          </cell>
          <cell r="Q18">
            <v>3329.79</v>
          </cell>
          <cell r="V18">
            <v>24226.7</v>
          </cell>
          <cell r="AA18">
            <v>9788.94</v>
          </cell>
          <cell r="AF18">
            <v>51390.36</v>
          </cell>
          <cell r="AK18">
            <v>8681.73</v>
          </cell>
          <cell r="AP18">
            <v>44503.32</v>
          </cell>
          <cell r="AU18">
            <v>4612.4399999999996</v>
          </cell>
          <cell r="AZ18">
            <v>28311.200000000001</v>
          </cell>
          <cell r="BE18">
            <v>3921.39</v>
          </cell>
          <cell r="BJ18">
            <v>26835.15</v>
          </cell>
          <cell r="BO18">
            <v>1855.89</v>
          </cell>
          <cell r="BT18">
            <v>19003.400000000001</v>
          </cell>
          <cell r="BY18">
            <v>572.73</v>
          </cell>
          <cell r="CD18">
            <v>18499.68</v>
          </cell>
          <cell r="CI18">
            <v>226.44</v>
          </cell>
          <cell r="CN18">
            <v>18593.64</v>
          </cell>
          <cell r="CS18">
            <v>100.47</v>
          </cell>
          <cell r="CX18">
            <v>12519.14</v>
          </cell>
          <cell r="DC18">
            <v>23.46</v>
          </cell>
          <cell r="DH18">
            <v>12535.81</v>
          </cell>
          <cell r="DM18">
            <v>1804.38</v>
          </cell>
          <cell r="DR18">
            <v>23145.58</v>
          </cell>
        </row>
        <row r="19">
          <cell r="G19">
            <v>2131</v>
          </cell>
          <cell r="L19">
            <v>9625.33</v>
          </cell>
          <cell r="Q19">
            <v>1995</v>
          </cell>
          <cell r="V19">
            <v>8998.77</v>
          </cell>
          <cell r="AA19">
            <v>1037</v>
          </cell>
          <cell r="AF19">
            <v>4585.17</v>
          </cell>
          <cell r="AK19">
            <v>914</v>
          </cell>
          <cell r="AP19">
            <v>4018.49</v>
          </cell>
          <cell r="AU19">
            <v>760</v>
          </cell>
          <cell r="AZ19">
            <v>3309</v>
          </cell>
          <cell r="BE19">
            <v>549</v>
          </cell>
          <cell r="BJ19">
            <v>2336.92</v>
          </cell>
          <cell r="BO19">
            <v>861</v>
          </cell>
          <cell r="BT19">
            <v>3774.33</v>
          </cell>
          <cell r="BY19">
            <v>766</v>
          </cell>
          <cell r="CD19">
            <v>3336.65</v>
          </cell>
          <cell r="CI19">
            <v>1288</v>
          </cell>
          <cell r="CN19">
            <v>5741.56</v>
          </cell>
          <cell r="CS19">
            <v>920</v>
          </cell>
          <cell r="CX19">
            <v>4046.14</v>
          </cell>
          <cell r="DC19">
            <v>1860</v>
          </cell>
          <cell r="DH19">
            <v>8376.81</v>
          </cell>
          <cell r="DM19">
            <v>2400</v>
          </cell>
          <cell r="DR19">
            <v>10864.65</v>
          </cell>
        </row>
        <row r="22">
          <cell r="G22">
            <v>540</v>
          </cell>
          <cell r="L22">
            <v>2525.4699999999998</v>
          </cell>
          <cell r="Q22">
            <v>476</v>
          </cell>
          <cell r="V22">
            <v>2265.75</v>
          </cell>
          <cell r="AA22">
            <v>544</v>
          </cell>
          <cell r="AF22">
            <v>2541.6999999999998</v>
          </cell>
          <cell r="AK22">
            <v>732</v>
          </cell>
          <cell r="AP22">
            <v>3304.62</v>
          </cell>
          <cell r="AU22">
            <v>664</v>
          </cell>
          <cell r="AZ22">
            <v>3028.67</v>
          </cell>
          <cell r="BE22">
            <v>548</v>
          </cell>
          <cell r="BJ22">
            <v>2639.08</v>
          </cell>
          <cell r="BO22">
            <v>668</v>
          </cell>
          <cell r="BT22">
            <v>3044.89</v>
          </cell>
          <cell r="BY22">
            <v>524</v>
          </cell>
          <cell r="CD22">
            <v>2460.5300000000002</v>
          </cell>
          <cell r="CI22">
            <v>512</v>
          </cell>
          <cell r="CN22">
            <v>2411.83</v>
          </cell>
          <cell r="CS22">
            <v>536</v>
          </cell>
          <cell r="CX22">
            <v>2509.2199999999998</v>
          </cell>
          <cell r="DC22">
            <v>524</v>
          </cell>
          <cell r="DH22">
            <v>2460.5300000000002</v>
          </cell>
          <cell r="DM22">
            <v>588</v>
          </cell>
          <cell r="DR22">
            <v>2720.25</v>
          </cell>
        </row>
        <row r="23">
          <cell r="G23">
            <v>0</v>
          </cell>
          <cell r="L23">
            <v>334.1</v>
          </cell>
          <cell r="Q23">
            <v>0</v>
          </cell>
          <cell r="V23">
            <v>334.1</v>
          </cell>
          <cell r="AA23">
            <v>0</v>
          </cell>
          <cell r="AF23">
            <v>334.1</v>
          </cell>
          <cell r="AK23">
            <v>0</v>
          </cell>
          <cell r="AP23">
            <v>334.1</v>
          </cell>
          <cell r="AU23">
            <v>0</v>
          </cell>
          <cell r="AZ23">
            <v>334.1</v>
          </cell>
          <cell r="BE23">
            <v>0</v>
          </cell>
          <cell r="BJ23">
            <v>334.1</v>
          </cell>
          <cell r="BO23">
            <v>0</v>
          </cell>
          <cell r="BT23">
            <v>334.1</v>
          </cell>
          <cell r="BY23">
            <v>0</v>
          </cell>
          <cell r="CD23">
            <v>334.1</v>
          </cell>
          <cell r="CI23">
            <v>0</v>
          </cell>
          <cell r="CN23">
            <v>334.1</v>
          </cell>
          <cell r="CS23">
            <v>0</v>
          </cell>
          <cell r="CX23">
            <v>334.1</v>
          </cell>
          <cell r="DC23">
            <v>0</v>
          </cell>
          <cell r="DH23">
            <v>334.1</v>
          </cell>
          <cell r="DM23">
            <v>0</v>
          </cell>
          <cell r="DR23">
            <v>334.1</v>
          </cell>
        </row>
        <row r="26">
          <cell r="G26">
            <v>78120</v>
          </cell>
          <cell r="L26">
            <v>304098.46000000002</v>
          </cell>
          <cell r="Q26">
            <v>83400</v>
          </cell>
          <cell r="V26">
            <v>341382.79</v>
          </cell>
          <cell r="AA26">
            <v>106200</v>
          </cell>
          <cell r="AF26">
            <v>425409.42</v>
          </cell>
          <cell r="AK26">
            <v>75120</v>
          </cell>
          <cell r="AP26">
            <v>304448.53999999998</v>
          </cell>
          <cell r="AU26">
            <v>83880</v>
          </cell>
          <cell r="AZ26">
            <v>342939.57</v>
          </cell>
          <cell r="BE26">
            <v>82320</v>
          </cell>
          <cell r="BJ26">
            <v>347959.97</v>
          </cell>
          <cell r="BO26">
            <v>108960</v>
          </cell>
          <cell r="BT26">
            <v>454520.7</v>
          </cell>
          <cell r="BY26">
            <v>110160</v>
          </cell>
          <cell r="CD26">
            <v>438252.79999999999</v>
          </cell>
          <cell r="CI26">
            <v>109560</v>
          </cell>
          <cell r="CN26">
            <v>446386.75</v>
          </cell>
          <cell r="CS26">
            <v>107880</v>
          </cell>
          <cell r="CX26">
            <v>451017.96</v>
          </cell>
          <cell r="DC26">
            <v>81240</v>
          </cell>
          <cell r="DH26">
            <v>334377.31</v>
          </cell>
          <cell r="DM26">
            <v>78360</v>
          </cell>
          <cell r="DR26">
            <v>314956.77</v>
          </cell>
        </row>
        <row r="27">
          <cell r="G27">
            <v>1576</v>
          </cell>
          <cell r="L27">
            <v>6729.64</v>
          </cell>
          <cell r="Q27">
            <v>1440</v>
          </cell>
          <cell r="V27">
            <v>6177.74</v>
          </cell>
          <cell r="AA27">
            <v>1664</v>
          </cell>
          <cell r="AF27">
            <v>7086.75</v>
          </cell>
          <cell r="AK27">
            <v>1560</v>
          </cell>
          <cell r="AP27">
            <v>6664.7</v>
          </cell>
          <cell r="AU27">
            <v>1664</v>
          </cell>
          <cell r="AZ27">
            <v>7086.75</v>
          </cell>
          <cell r="BE27">
            <v>1896</v>
          </cell>
          <cell r="BJ27">
            <v>8028.22</v>
          </cell>
          <cell r="BO27">
            <v>2104</v>
          </cell>
          <cell r="BT27">
            <v>8872.2999999999993</v>
          </cell>
          <cell r="BY27">
            <v>1624</v>
          </cell>
          <cell r="CD27">
            <v>6924.42</v>
          </cell>
          <cell r="CI27">
            <v>1624</v>
          </cell>
          <cell r="CN27">
            <v>6924.42</v>
          </cell>
          <cell r="CS27">
            <v>1680</v>
          </cell>
          <cell r="CX27">
            <v>7151.68</v>
          </cell>
          <cell r="DC27">
            <v>1480</v>
          </cell>
          <cell r="DH27">
            <v>6340.06</v>
          </cell>
          <cell r="DM27">
            <v>15040</v>
          </cell>
          <cell r="DR27">
            <v>6437.45</v>
          </cell>
        </row>
        <row r="28">
          <cell r="G28">
            <v>11323</v>
          </cell>
          <cell r="L28">
            <v>46283.75</v>
          </cell>
          <cell r="Q28">
            <v>10837</v>
          </cell>
          <cell r="V28">
            <v>44311.54</v>
          </cell>
          <cell r="AA28">
            <v>9731.31</v>
          </cell>
          <cell r="AF28">
            <v>39869.449999999997</v>
          </cell>
          <cell r="AK28">
            <v>7761.18</v>
          </cell>
          <cell r="AP28">
            <v>32890.620000000003</v>
          </cell>
          <cell r="AU28">
            <v>8191.62</v>
          </cell>
          <cell r="AZ28">
            <v>34280</v>
          </cell>
          <cell r="BE28">
            <v>6433.14</v>
          </cell>
          <cell r="BJ28">
            <v>28059.11</v>
          </cell>
          <cell r="BO28">
            <v>10053.120000000001</v>
          </cell>
          <cell r="BT28">
            <v>39354.51</v>
          </cell>
          <cell r="BY28">
            <v>9336</v>
          </cell>
          <cell r="CD28">
            <v>36954.32</v>
          </cell>
          <cell r="CI28">
            <v>9627.27</v>
          </cell>
          <cell r="CN28">
            <v>38228.44</v>
          </cell>
          <cell r="CS28">
            <v>12243.06</v>
          </cell>
          <cell r="CX28">
            <v>46861.440000000002</v>
          </cell>
          <cell r="DC28">
            <v>12308.85</v>
          </cell>
          <cell r="DH28">
            <v>47585.43</v>
          </cell>
          <cell r="DM28">
            <v>12825.48</v>
          </cell>
          <cell r="DR28">
            <v>48959.98</v>
          </cell>
        </row>
        <row r="31">
          <cell r="G31">
            <v>15285.75</v>
          </cell>
          <cell r="L31">
            <v>62220.82</v>
          </cell>
          <cell r="Q31">
            <v>15445.25</v>
          </cell>
          <cell r="V31">
            <v>63668.04</v>
          </cell>
          <cell r="AA31">
            <v>17991.98</v>
          </cell>
          <cell r="AF31">
            <v>72368.429999999993</v>
          </cell>
          <cell r="AK31">
            <v>14215.54</v>
          </cell>
          <cell r="AP31">
            <v>57098.98</v>
          </cell>
          <cell r="AU31">
            <v>13948.7</v>
          </cell>
          <cell r="AZ31">
            <v>67296.37</v>
          </cell>
          <cell r="BE31">
            <v>13637.8</v>
          </cell>
          <cell r="BJ31">
            <v>57939.21</v>
          </cell>
          <cell r="BO31">
            <v>18061.349999999999</v>
          </cell>
          <cell r="BT31">
            <v>75780.89</v>
          </cell>
          <cell r="BY31">
            <v>17279.61</v>
          </cell>
          <cell r="CD31">
            <v>73844.13</v>
          </cell>
          <cell r="CI31">
            <v>15056.83</v>
          </cell>
          <cell r="CN31">
            <v>63214.16</v>
          </cell>
          <cell r="CS31">
            <v>16863.46</v>
          </cell>
          <cell r="CX31">
            <v>69959.199999999997</v>
          </cell>
          <cell r="DC31">
            <v>15486.05</v>
          </cell>
          <cell r="DH31">
            <v>66304.929999999993</v>
          </cell>
          <cell r="DM31">
            <v>15578.2</v>
          </cell>
          <cell r="DR31">
            <v>64083.4</v>
          </cell>
        </row>
        <row r="32">
          <cell r="G32">
            <v>5856</v>
          </cell>
          <cell r="L32">
            <v>26098.01</v>
          </cell>
          <cell r="Q32">
            <v>5820</v>
          </cell>
          <cell r="V32">
            <v>26806.65</v>
          </cell>
          <cell r="AA32">
            <v>6780</v>
          </cell>
          <cell r="AF32">
            <v>30356.21</v>
          </cell>
          <cell r="AK32">
            <v>4920</v>
          </cell>
          <cell r="AP32">
            <v>21466.5</v>
          </cell>
          <cell r="AU32">
            <v>5160</v>
          </cell>
          <cell r="AZ32">
            <v>22860.86</v>
          </cell>
          <cell r="BE32">
            <v>5412</v>
          </cell>
          <cell r="BJ32">
            <v>22355.62</v>
          </cell>
          <cell r="BO32">
            <v>7944</v>
          </cell>
          <cell r="BT32">
            <v>35907.339999999997</v>
          </cell>
          <cell r="BY32">
            <v>7812</v>
          </cell>
          <cell r="CD32">
            <v>34463.89</v>
          </cell>
          <cell r="CI32">
            <v>7548</v>
          </cell>
          <cell r="CN32">
            <v>35032.29</v>
          </cell>
          <cell r="CS32">
            <v>7632</v>
          </cell>
          <cell r="CX32">
            <v>34431.120000000003</v>
          </cell>
          <cell r="DC32">
            <v>6168</v>
          </cell>
          <cell r="DH32">
            <v>28378.67</v>
          </cell>
          <cell r="DM32">
            <v>6648</v>
          </cell>
          <cell r="DR32">
            <v>29737.57</v>
          </cell>
        </row>
        <row r="33">
          <cell r="G33">
            <v>6958.4</v>
          </cell>
          <cell r="L33">
            <v>28571.86</v>
          </cell>
          <cell r="Q33">
            <v>6353.6</v>
          </cell>
          <cell r="V33">
            <v>26117.52</v>
          </cell>
          <cell r="AA33">
            <v>5565.6</v>
          </cell>
          <cell r="AF33">
            <v>22676.27</v>
          </cell>
          <cell r="AK33">
            <v>2313.6</v>
          </cell>
          <cell r="AP33">
            <v>9722.8700000000008</v>
          </cell>
          <cell r="AU33">
            <v>2340.8000000000002</v>
          </cell>
          <cell r="AZ33">
            <v>9833.26</v>
          </cell>
          <cell r="BE33">
            <v>2300</v>
          </cell>
          <cell r="BJ33">
            <v>9667.69</v>
          </cell>
          <cell r="BO33">
            <v>5360.8</v>
          </cell>
          <cell r="BT33">
            <v>22088.66</v>
          </cell>
          <cell r="BY33">
            <v>5766.48</v>
          </cell>
          <cell r="CD33">
            <v>23734.62</v>
          </cell>
          <cell r="CI33">
            <v>5716</v>
          </cell>
          <cell r="CN33">
            <v>23530.080000000002</v>
          </cell>
          <cell r="CS33">
            <v>5760.8</v>
          </cell>
          <cell r="CX33">
            <v>23711.9</v>
          </cell>
          <cell r="DC33">
            <v>4049.6</v>
          </cell>
          <cell r="DH33">
            <v>16767.7</v>
          </cell>
          <cell r="DM33">
            <v>5331</v>
          </cell>
          <cell r="DR33">
            <v>21968.5</v>
          </cell>
        </row>
        <row r="34">
          <cell r="G34">
            <v>5112.5</v>
          </cell>
          <cell r="L34">
            <v>21081.03</v>
          </cell>
          <cell r="Q34">
            <v>5668.5</v>
          </cell>
          <cell r="V34">
            <v>23337.32</v>
          </cell>
          <cell r="AA34">
            <v>6802</v>
          </cell>
          <cell r="AF34">
            <v>27961.52</v>
          </cell>
          <cell r="AK34">
            <v>6221</v>
          </cell>
          <cell r="AP34">
            <v>25579.42</v>
          </cell>
          <cell r="AU34">
            <v>5381</v>
          </cell>
          <cell r="AZ34">
            <v>22170.62</v>
          </cell>
          <cell r="BE34">
            <v>4893</v>
          </cell>
          <cell r="BJ34">
            <v>20190.29</v>
          </cell>
          <cell r="BO34">
            <v>6469.5</v>
          </cell>
          <cell r="BT34">
            <v>26587.85</v>
          </cell>
          <cell r="BY34">
            <v>6390.5</v>
          </cell>
          <cell r="CD34">
            <v>26267.27</v>
          </cell>
          <cell r="CI34">
            <v>5251</v>
          </cell>
          <cell r="CN34">
            <v>21643.09</v>
          </cell>
          <cell r="CS34">
            <v>5728.5</v>
          </cell>
          <cell r="CX34">
            <v>23580.82</v>
          </cell>
          <cell r="DC34">
            <v>5197.5</v>
          </cell>
          <cell r="DH34">
            <v>21425.99</v>
          </cell>
          <cell r="DM34">
            <v>5541</v>
          </cell>
          <cell r="DR34">
            <v>22819.93</v>
          </cell>
        </row>
        <row r="35">
          <cell r="G35" t="str">
            <v>-</v>
          </cell>
          <cell r="L35" t="str">
            <v>-</v>
          </cell>
          <cell r="Q35" t="str">
            <v>-</v>
          </cell>
          <cell r="AA35" t="str">
            <v>-</v>
          </cell>
          <cell r="CI35">
            <v>140.5</v>
          </cell>
          <cell r="CN35">
            <v>904.27</v>
          </cell>
          <cell r="CS35">
            <v>122.5</v>
          </cell>
          <cell r="CX35">
            <v>831.21</v>
          </cell>
          <cell r="DC35">
            <v>143.5</v>
          </cell>
          <cell r="DH35">
            <v>916.42</v>
          </cell>
          <cell r="DM35">
            <v>144</v>
          </cell>
          <cell r="DR35">
            <v>920.49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2"/>
  <sheetViews>
    <sheetView showGridLines="0" tabSelected="1" view="pageBreakPreview" zoomScaleNormal="100" zoomScaleSheetLayoutView="100" workbookViewId="0">
      <pane xSplit="5904" ySplit="1764" topLeftCell="AU1" activePane="bottomRight"/>
      <selection sqref="A1:XFD1048576"/>
      <selection pane="topRight" activeCell="AZ1" sqref="AZ1:BA1048576"/>
      <selection pane="bottomLeft" activeCell="B46" sqref="B46"/>
      <selection pane="bottomRight" activeCell="BD33" sqref="BD33"/>
    </sheetView>
  </sheetViews>
  <sheetFormatPr defaultColWidth="8.19921875" defaultRowHeight="20.399999999999999" x14ac:dyDescent="0.55000000000000004"/>
  <cols>
    <col min="1" max="1" width="6" style="67" customWidth="1"/>
    <col min="2" max="2" width="26.69921875" style="2" customWidth="1"/>
    <col min="3" max="3" width="12.796875" style="3" customWidth="1"/>
    <col min="4" max="4" width="9.69921875" style="4" customWidth="1"/>
    <col min="5" max="5" width="9.69921875" style="9" customWidth="1"/>
    <col min="6" max="6" width="4.69921875" style="9" hidden="1" customWidth="1"/>
    <col min="7" max="7" width="6.09765625" style="6" customWidth="1"/>
    <col min="8" max="8" width="9.69921875" style="4" customWidth="1"/>
    <col min="9" max="9" width="9.69921875" style="9" customWidth="1"/>
    <col min="10" max="10" width="4.69921875" style="9" hidden="1" customWidth="1"/>
    <col min="11" max="11" width="6.09765625" style="6" customWidth="1"/>
    <col min="12" max="12" width="9.69921875" style="4" customWidth="1"/>
    <col min="13" max="13" width="9.69921875" style="9" customWidth="1"/>
    <col min="14" max="14" width="4.69921875" style="9" hidden="1" customWidth="1"/>
    <col min="15" max="15" width="6.09765625" style="6" customWidth="1"/>
    <col min="16" max="16" width="9.69921875" style="68" customWidth="1"/>
    <col min="17" max="17" width="9.69921875" style="69" customWidth="1"/>
    <col min="18" max="18" width="4.69921875" style="9" hidden="1" customWidth="1"/>
    <col min="19" max="19" width="6.09765625" style="6" customWidth="1"/>
    <col min="20" max="20" width="9.69921875" style="68" customWidth="1"/>
    <col min="21" max="21" width="9.69921875" style="69" customWidth="1"/>
    <col min="22" max="22" width="4.69921875" style="9" hidden="1" customWidth="1"/>
    <col min="23" max="23" width="6.09765625" style="6" customWidth="1"/>
    <col min="24" max="25" width="9.69921875" style="12" customWidth="1"/>
    <col min="26" max="26" width="4.69921875" style="9" hidden="1" customWidth="1"/>
    <col min="27" max="27" width="6.09765625" style="6" customWidth="1"/>
    <col min="28" max="29" width="9.69921875" style="12" customWidth="1"/>
    <col min="30" max="30" width="4.69921875" style="9" hidden="1" customWidth="1"/>
    <col min="31" max="31" width="6.09765625" style="6" customWidth="1"/>
    <col min="32" max="33" width="9.69921875" style="12" customWidth="1"/>
    <col min="34" max="34" width="4.69921875" style="9" hidden="1" customWidth="1"/>
    <col min="35" max="35" width="6.09765625" style="6" customWidth="1"/>
    <col min="36" max="37" width="9.69921875" style="12" customWidth="1"/>
    <col min="38" max="38" width="4.69921875" style="9" hidden="1" customWidth="1"/>
    <col min="39" max="39" width="6.09765625" style="6" customWidth="1"/>
    <col min="40" max="41" width="9.69921875" style="12" customWidth="1"/>
    <col min="42" max="42" width="4.69921875" style="9" hidden="1" customWidth="1"/>
    <col min="43" max="43" width="6.09765625" style="6" customWidth="1"/>
    <col min="44" max="45" width="9.69921875" style="12" customWidth="1"/>
    <col min="46" max="46" width="6" style="9" hidden="1" customWidth="1"/>
    <col min="47" max="47" width="6.09765625" style="6" customWidth="1"/>
    <col min="48" max="49" width="9.69921875" style="12" customWidth="1"/>
    <col min="50" max="50" width="4.69921875" style="9" hidden="1" customWidth="1"/>
    <col min="51" max="51" width="6.09765625" style="6" customWidth="1"/>
    <col min="52" max="52" width="12.296875" style="12" customWidth="1"/>
    <col min="53" max="53" width="11.59765625" style="12" customWidth="1"/>
    <col min="54" max="16384" width="8.19921875" style="12"/>
  </cols>
  <sheetData>
    <row r="1" spans="1:53" ht="31.5" customHeight="1" x14ac:dyDescent="0.6">
      <c r="A1" s="1" t="s">
        <v>0</v>
      </c>
      <c r="E1" s="5"/>
      <c r="F1" s="5"/>
      <c r="I1" s="7"/>
      <c r="J1" s="5"/>
      <c r="L1" s="8"/>
      <c r="N1" s="5"/>
      <c r="P1" s="10"/>
      <c r="Q1" s="11"/>
      <c r="R1" s="5"/>
      <c r="T1" s="10"/>
      <c r="U1" s="11"/>
      <c r="V1" s="5"/>
      <c r="Z1" s="5"/>
      <c r="AD1" s="5"/>
      <c r="AH1" s="5"/>
      <c r="AL1" s="5"/>
      <c r="AP1" s="5"/>
      <c r="AT1" s="5"/>
      <c r="AX1" s="5"/>
    </row>
    <row r="2" spans="1:53" x14ac:dyDescent="0.55000000000000004">
      <c r="A2" s="13" t="s">
        <v>1</v>
      </c>
      <c r="B2" s="14" t="s">
        <v>2</v>
      </c>
      <c r="C2" s="15" t="s">
        <v>3</v>
      </c>
      <c r="D2" s="16" t="s">
        <v>4</v>
      </c>
      <c r="E2" s="17"/>
      <c r="F2" s="18"/>
      <c r="G2" s="19"/>
      <c r="H2" s="20" t="s">
        <v>5</v>
      </c>
      <c r="I2" s="17"/>
      <c r="J2" s="18"/>
      <c r="K2" s="21"/>
      <c r="L2" s="20" t="s">
        <v>6</v>
      </c>
      <c r="M2" s="17"/>
      <c r="N2" s="18"/>
      <c r="O2" s="19"/>
      <c r="P2" s="22" t="s">
        <v>7</v>
      </c>
      <c r="Q2" s="23"/>
      <c r="R2" s="18"/>
      <c r="S2" s="21"/>
      <c r="T2" s="24" t="s">
        <v>8</v>
      </c>
      <c r="U2" s="23"/>
      <c r="V2" s="18"/>
      <c r="W2" s="21"/>
      <c r="X2" s="20" t="s">
        <v>9</v>
      </c>
      <c r="Y2" s="17"/>
      <c r="Z2" s="18"/>
      <c r="AA2" s="19"/>
      <c r="AB2" s="20" t="s">
        <v>10</v>
      </c>
      <c r="AC2" s="17"/>
      <c r="AD2" s="18"/>
      <c r="AE2" s="21"/>
      <c r="AF2" s="20" t="s">
        <v>11</v>
      </c>
      <c r="AG2" s="17"/>
      <c r="AH2" s="18"/>
      <c r="AI2" s="21"/>
      <c r="AJ2" s="20" t="s">
        <v>12</v>
      </c>
      <c r="AK2" s="17"/>
      <c r="AL2" s="18"/>
      <c r="AM2" s="21"/>
      <c r="AN2" s="20" t="s">
        <v>13</v>
      </c>
      <c r="AO2" s="17"/>
      <c r="AP2" s="18"/>
      <c r="AQ2" s="21"/>
      <c r="AR2" s="20" t="s">
        <v>14</v>
      </c>
      <c r="AS2" s="17"/>
      <c r="AT2" s="18"/>
      <c r="AU2" s="19"/>
      <c r="AV2" s="20" t="s">
        <v>15</v>
      </c>
      <c r="AW2" s="17"/>
      <c r="AX2" s="18"/>
      <c r="AY2" s="21"/>
      <c r="AZ2" s="25" t="s">
        <v>16</v>
      </c>
      <c r="BA2" s="26"/>
    </row>
    <row r="3" spans="1:53" x14ac:dyDescent="0.55000000000000004">
      <c r="A3" s="27"/>
      <c r="B3" s="28"/>
      <c r="C3" s="29" t="s">
        <v>17</v>
      </c>
      <c r="D3" s="30" t="s">
        <v>18</v>
      </c>
      <c r="E3" s="31" t="s">
        <v>19</v>
      </c>
      <c r="F3" s="32" t="s">
        <v>20</v>
      </c>
      <c r="G3" s="33" t="s">
        <v>21</v>
      </c>
      <c r="H3" s="34" t="s">
        <v>18</v>
      </c>
      <c r="I3" s="31" t="s">
        <v>19</v>
      </c>
      <c r="J3" s="32" t="s">
        <v>20</v>
      </c>
      <c r="K3" s="33" t="s">
        <v>21</v>
      </c>
      <c r="L3" s="34" t="s">
        <v>18</v>
      </c>
      <c r="M3" s="31" t="s">
        <v>19</v>
      </c>
      <c r="N3" s="32" t="s">
        <v>20</v>
      </c>
      <c r="O3" s="33" t="s">
        <v>21</v>
      </c>
      <c r="P3" s="35" t="s">
        <v>18</v>
      </c>
      <c r="Q3" s="31" t="s">
        <v>19</v>
      </c>
      <c r="R3" s="36" t="s">
        <v>20</v>
      </c>
      <c r="S3" s="33" t="s">
        <v>21</v>
      </c>
      <c r="T3" s="37" t="s">
        <v>18</v>
      </c>
      <c r="U3" s="31" t="s">
        <v>19</v>
      </c>
      <c r="V3" s="36" t="s">
        <v>20</v>
      </c>
      <c r="W3" s="33" t="s">
        <v>21</v>
      </c>
      <c r="X3" s="34" t="s">
        <v>18</v>
      </c>
      <c r="Y3" s="31" t="s">
        <v>19</v>
      </c>
      <c r="Z3" s="36" t="s">
        <v>20</v>
      </c>
      <c r="AA3" s="33" t="s">
        <v>21</v>
      </c>
      <c r="AB3" s="34" t="s">
        <v>18</v>
      </c>
      <c r="AC3" s="31" t="s">
        <v>19</v>
      </c>
      <c r="AD3" s="36" t="s">
        <v>20</v>
      </c>
      <c r="AE3" s="33" t="s">
        <v>21</v>
      </c>
      <c r="AF3" s="34" t="s">
        <v>18</v>
      </c>
      <c r="AG3" s="31" t="s">
        <v>19</v>
      </c>
      <c r="AH3" s="36" t="s">
        <v>20</v>
      </c>
      <c r="AI3" s="33" t="s">
        <v>21</v>
      </c>
      <c r="AJ3" s="34" t="s">
        <v>18</v>
      </c>
      <c r="AK3" s="31" t="s">
        <v>19</v>
      </c>
      <c r="AL3" s="36" t="s">
        <v>20</v>
      </c>
      <c r="AM3" s="33" t="s">
        <v>21</v>
      </c>
      <c r="AN3" s="34" t="s">
        <v>18</v>
      </c>
      <c r="AO3" s="31" t="s">
        <v>19</v>
      </c>
      <c r="AP3" s="36" t="s">
        <v>20</v>
      </c>
      <c r="AQ3" s="33" t="s">
        <v>21</v>
      </c>
      <c r="AR3" s="34" t="s">
        <v>18</v>
      </c>
      <c r="AS3" s="31" t="s">
        <v>19</v>
      </c>
      <c r="AT3" s="36" t="s">
        <v>20</v>
      </c>
      <c r="AU3" s="33" t="s">
        <v>21</v>
      </c>
      <c r="AV3" s="34" t="s">
        <v>18</v>
      </c>
      <c r="AW3" s="31" t="s">
        <v>19</v>
      </c>
      <c r="AX3" s="36" t="s">
        <v>20</v>
      </c>
      <c r="AY3" s="33" t="s">
        <v>21</v>
      </c>
      <c r="AZ3" s="38" t="s">
        <v>18</v>
      </c>
      <c r="BA3" s="31" t="s">
        <v>19</v>
      </c>
    </row>
    <row r="4" spans="1:53" x14ac:dyDescent="0.55000000000000004">
      <c r="A4" s="39" t="s">
        <v>22</v>
      </c>
      <c r="B4" s="40"/>
      <c r="C4" s="41"/>
      <c r="D4" s="42"/>
      <c r="E4" s="43"/>
      <c r="F4" s="42"/>
      <c r="G4" s="44"/>
      <c r="H4" s="42"/>
      <c r="I4" s="43"/>
      <c r="J4" s="42"/>
      <c r="K4" s="44"/>
      <c r="L4" s="42"/>
      <c r="M4" s="43"/>
      <c r="N4" s="42"/>
      <c r="O4" s="44"/>
      <c r="P4" s="42"/>
      <c r="Q4" s="42"/>
      <c r="R4" s="42"/>
      <c r="S4" s="44"/>
      <c r="T4" s="42"/>
      <c r="U4" s="42"/>
      <c r="V4" s="42"/>
      <c r="W4" s="44"/>
      <c r="X4" s="42"/>
      <c r="Y4" s="42"/>
      <c r="Z4" s="42"/>
      <c r="AA4" s="44"/>
      <c r="AB4" s="42"/>
      <c r="AC4" s="42"/>
      <c r="AD4" s="42"/>
      <c r="AE4" s="44"/>
      <c r="AF4" s="42"/>
      <c r="AG4" s="42"/>
      <c r="AH4" s="42"/>
      <c r="AI4" s="44"/>
      <c r="AJ4" s="42"/>
      <c r="AK4" s="42"/>
      <c r="AL4" s="42"/>
      <c r="AM4" s="44"/>
      <c r="AN4" s="42"/>
      <c r="AO4" s="42"/>
      <c r="AP4" s="42"/>
      <c r="AQ4" s="44"/>
      <c r="AR4" s="42"/>
      <c r="AS4" s="42"/>
      <c r="AT4" s="42"/>
      <c r="AU4" s="44"/>
      <c r="AV4" s="42"/>
      <c r="AW4" s="42"/>
      <c r="AX4" s="42"/>
      <c r="AY4" s="44"/>
    </row>
    <row r="5" spans="1:53" x14ac:dyDescent="0.55000000000000004">
      <c r="A5" s="45">
        <v>1</v>
      </c>
      <c r="B5" s="46" t="s">
        <v>22</v>
      </c>
      <c r="C5" s="47" t="s">
        <v>23</v>
      </c>
      <c r="D5" s="48">
        <f>'[5]2562-บิลค่าไฟฟ้า'!G7</f>
        <v>761180</v>
      </c>
      <c r="E5" s="49">
        <f>'[5]2562-บิลค่าไฟฟ้า'!L7</f>
        <v>2810896.43</v>
      </c>
      <c r="F5" s="50">
        <f>E5-(G5*D5)</f>
        <v>3.0670003034174442E-3</v>
      </c>
      <c r="G5" s="51">
        <f>ROUND(E5/D5,8)</f>
        <v>3.6928143499999999</v>
      </c>
      <c r="H5" s="48">
        <f>'[5]2562-บิลค่าไฟฟ้า'!Q7</f>
        <v>752030.99</v>
      </c>
      <c r="I5" s="49">
        <f>'[5]2562-บิลค่าไฟฟ้า'!V7</f>
        <v>2821023.91</v>
      </c>
      <c r="J5" s="50">
        <f>I5-(K5*H5)</f>
        <v>3.6153802648186684E-3</v>
      </c>
      <c r="K5" s="51">
        <f>ROUND(I5/H5,8)</f>
        <v>3.75120699</v>
      </c>
      <c r="L5" s="48">
        <f>'[5]2562-บิลค่าไฟฟ้า'!AA7</f>
        <v>871049.99</v>
      </c>
      <c r="M5" s="49">
        <f>'[5]2562-บิลค่าไฟฟ้า'!AF7</f>
        <v>3294534.37</v>
      </c>
      <c r="N5" s="50">
        <f>M5-(O5*L5)</f>
        <v>-3.2659359276294708E-3</v>
      </c>
      <c r="O5" s="51">
        <f>ROUND(M5/L5,8)</f>
        <v>3.7822563699999998</v>
      </c>
      <c r="P5" s="48">
        <f>'[5]2562-บิลค่าไฟฟ้า'!AK7</f>
        <v>727722.99</v>
      </c>
      <c r="Q5" s="49">
        <f>'[5]2562-บิลค่าไฟฟ้า'!AP7</f>
        <v>2814364.8246468301</v>
      </c>
      <c r="R5" s="50">
        <f>Q5-(S5*P5)</f>
        <v>-3.8472702726721764E-4</v>
      </c>
      <c r="S5" s="51">
        <f>ROUND(Q5/P5,8)</f>
        <v>3.86735731</v>
      </c>
      <c r="T5" s="48">
        <f>'[5]2562-บิลค่าไฟฟ้า'!AU7</f>
        <v>929033</v>
      </c>
      <c r="U5" s="49">
        <f>'[5]2562-บิลค่าไฟฟ้า'!AZ7</f>
        <v>3574788.22</v>
      </c>
      <c r="V5" s="50">
        <f>U5-(W5*T5)</f>
        <v>-2.6052496396005154E-3</v>
      </c>
      <c r="W5" s="51">
        <f>ROUND(U5/T5,8)</f>
        <v>3.84785925</v>
      </c>
      <c r="X5" s="48">
        <f>'[5]2562-บิลค่าไฟฟ้า'!BE7</f>
        <v>1026370</v>
      </c>
      <c r="Y5" s="49">
        <f>'[5]2562-บิลค่าไฟฟ้า'!BJ7</f>
        <v>3879454.06</v>
      </c>
      <c r="Z5" s="50">
        <f>Y5-(AA5*X5)</f>
        <v>-1.0351003147661686E-3</v>
      </c>
      <c r="AA5" s="51">
        <f>ROUND(Y5/X5,8)</f>
        <v>3.7797812300000002</v>
      </c>
      <c r="AB5" s="48">
        <f>'[5]2562-บิลค่าไฟฟ้า'!BO7</f>
        <v>1401619</v>
      </c>
      <c r="AC5" s="49">
        <f>'[5]2562-บิลค่าไฟฟ้า'!BT7</f>
        <v>5258687.0894290339</v>
      </c>
      <c r="AD5" s="50">
        <f>AC5-(AE5*AB5)</f>
        <v>-2.1106665953993797E-3</v>
      </c>
      <c r="AE5" s="51">
        <f>ROUND(AC5/AB5,8)</f>
        <v>3.7518663000000001</v>
      </c>
      <c r="AF5" s="48">
        <f>'[5]2562-บิลค่าไฟฟ้า'!BY7</f>
        <v>1098193</v>
      </c>
      <c r="AG5" s="49">
        <f>'[5]2562-บิลค่าไฟฟ้า'!CD7</f>
        <v>4177294.26</v>
      </c>
      <c r="AH5" s="50">
        <f>AG5-(AI5*AF5)</f>
        <v>4.3977401219308376E-3</v>
      </c>
      <c r="AI5" s="51">
        <f>ROUND(AG5/AF5,8)</f>
        <v>3.8037888199999998</v>
      </c>
      <c r="AJ5" s="48">
        <f>'[5]2562-บิลค่าไฟฟ้า'!CI7</f>
        <v>1070147</v>
      </c>
      <c r="AK5" s="49">
        <f>'[5]2562-บิลค่าไฟฟ้า'!CN7</f>
        <v>4096025.72</v>
      </c>
      <c r="AL5" s="50">
        <f>AK5-(AM5*AJ5)</f>
        <v>1.6697398386895657E-3</v>
      </c>
      <c r="AM5" s="51">
        <f>ROUND(AK5/AJ5,8)</f>
        <v>3.8275355800000002</v>
      </c>
      <c r="AN5" s="48">
        <f>'[5]2562-บิลค่าไฟฟ้า'!CS7</f>
        <v>1037840.48</v>
      </c>
      <c r="AO5" s="49">
        <f>'[5]2562-บิลค่าไฟฟ้า'!CX7</f>
        <v>3967317.82</v>
      </c>
      <c r="AP5" s="50">
        <f>AO5-(AQ5*AN5)</f>
        <v>2.7065807953476906E-3</v>
      </c>
      <c r="AQ5" s="51">
        <f>ROUND(AO5/AN5,8)</f>
        <v>3.8226662899999999</v>
      </c>
      <c r="AR5" s="48">
        <f>'[5]2562-บิลค่าไฟฟ้า'!DC7</f>
        <v>796156.99</v>
      </c>
      <c r="AS5" s="49">
        <f>'[5]2562-บิลค่าไฟฟ้า'!DH7</f>
        <v>2989204.8</v>
      </c>
      <c r="AT5" s="50">
        <f>AS5-(AU5*AR5)</f>
        <v>-1.817590557038784E-3</v>
      </c>
      <c r="AU5" s="51">
        <f>ROUND(AS5/AR5,8)</f>
        <v>3.7545419299999998</v>
      </c>
      <c r="AV5" s="48">
        <f>'[5]2562-บิลค่าไฟฟ้า'!DM7</f>
        <v>702616.67999999993</v>
      </c>
      <c r="AW5" s="49">
        <f>'[5]2562-บิลค่าไฟฟ้า'!DR7</f>
        <v>2566060.5099999998</v>
      </c>
      <c r="AX5" s="50">
        <f>AW5-(AY5*AV5)</f>
        <v>-1.4631450176239014E-4</v>
      </c>
      <c r="AY5" s="51">
        <f>ROUND(AW5/AV5,8)</f>
        <v>3.65214858</v>
      </c>
      <c r="AZ5" s="52">
        <f>D5+H5+L5+P5+T5+X5+AB5+AF5+AJ5+AN5+AR5+AV5</f>
        <v>11173960.119999999</v>
      </c>
      <c r="BA5" s="49">
        <f>E5+I5+M5+Q5+U5+Y5+AC5+AG5+AK5+AO5+AS5+AW5</f>
        <v>42249652.01407586</v>
      </c>
    </row>
    <row r="6" spans="1:53" x14ac:dyDescent="0.55000000000000004">
      <c r="A6" s="39" t="s">
        <v>24</v>
      </c>
      <c r="B6" s="40"/>
      <c r="C6" s="41"/>
      <c r="D6" s="42"/>
      <c r="E6" s="42"/>
      <c r="F6" s="42"/>
      <c r="G6" s="44"/>
      <c r="H6" s="42"/>
      <c r="I6" s="42"/>
      <c r="J6" s="42"/>
      <c r="K6" s="44"/>
      <c r="L6" s="42"/>
      <c r="M6" s="42"/>
      <c r="N6" s="42"/>
      <c r="O6" s="44"/>
      <c r="P6" s="42"/>
      <c r="Q6" s="42"/>
      <c r="R6" s="42"/>
      <c r="S6" s="44"/>
      <c r="T6" s="42"/>
      <c r="U6" s="42"/>
      <c r="V6" s="42"/>
      <c r="W6" s="44"/>
      <c r="X6" s="42"/>
      <c r="Y6" s="42"/>
      <c r="Z6" s="42"/>
      <c r="AA6" s="44"/>
      <c r="AB6" s="42"/>
      <c r="AC6" s="42"/>
      <c r="AD6" s="42"/>
      <c r="AE6" s="44"/>
      <c r="AF6" s="42"/>
      <c r="AG6" s="42"/>
      <c r="AH6" s="42"/>
      <c r="AI6" s="44"/>
      <c r="AJ6" s="42"/>
      <c r="AK6" s="42"/>
      <c r="AL6" s="42"/>
      <c r="AM6" s="44"/>
      <c r="AN6" s="42"/>
      <c r="AO6" s="42"/>
      <c r="AP6" s="42"/>
      <c r="AQ6" s="44"/>
      <c r="AR6" s="42"/>
      <c r="AS6" s="42"/>
      <c r="AT6" s="42"/>
      <c r="AU6" s="44"/>
      <c r="AV6" s="42"/>
      <c r="AW6" s="42"/>
      <c r="AX6" s="42"/>
      <c r="AY6" s="44"/>
    </row>
    <row r="7" spans="1:53" x14ac:dyDescent="0.55000000000000004">
      <c r="A7" s="45">
        <v>1</v>
      </c>
      <c r="B7" s="46" t="s">
        <v>25</v>
      </c>
      <c r="C7" s="47" t="s">
        <v>26</v>
      </c>
      <c r="D7" s="48">
        <f>'[5]2562-บิลค่าไฟฟ้า'!G9</f>
        <v>39135.99</v>
      </c>
      <c r="E7" s="49">
        <f>'[5]2562-บิลค่าไฟฟ้า'!L9</f>
        <v>150124.18</v>
      </c>
      <c r="F7" s="50">
        <f>E7-(G7*D7)</f>
        <v>1.3498240150511265E-4</v>
      </c>
      <c r="G7" s="51">
        <f>ROUND(E7/D7,8)</f>
        <v>3.8359622400000002</v>
      </c>
      <c r="H7" s="48">
        <f>'[5]2562-บิลค่าไฟฟ้า'!Q9</f>
        <v>55932.01</v>
      </c>
      <c r="I7" s="49">
        <f>'[5]2562-บิลค่าไฟฟ้า'!V9</f>
        <v>217372.63</v>
      </c>
      <c r="J7" s="50">
        <f>I7-(K7*H7)</f>
        <v>-8.285802323371172E-6</v>
      </c>
      <c r="K7" s="51">
        <f>ROUND(I7/H7,8)</f>
        <v>3.8863725800000002</v>
      </c>
      <c r="L7" s="48">
        <f>'[5]2562-บิลค่าไฟฟ้า'!AA9</f>
        <v>65992.009999999995</v>
      </c>
      <c r="M7" s="49">
        <f>'[5]2562-บิลค่าไฟฟ้า'!AF9</f>
        <v>259822.12</v>
      </c>
      <c r="N7" s="50">
        <f>M7-(O7*L7)</f>
        <v>3.11605806928128E-4</v>
      </c>
      <c r="O7" s="51">
        <f>ROUND(M7/L7,8)</f>
        <v>3.93717542</v>
      </c>
      <c r="P7" s="48">
        <f>'[5]2562-บิลค่าไฟฟ้า'!AK9</f>
        <v>60536</v>
      </c>
      <c r="Q7" s="49">
        <f>'[5]2562-บิลค่าไฟฟ้า'!AP9</f>
        <v>236927.55</v>
      </c>
      <c r="R7" s="50">
        <f>Q7-(S7*P7)</f>
        <v>7.743999594822526E-5</v>
      </c>
      <c r="S7" s="51">
        <f>ROUND(Q7/P7,8)</f>
        <v>3.91382896</v>
      </c>
      <c r="T7" s="48">
        <f>'[5]2562-บิลค่าไฟฟ้า'!AU9</f>
        <v>67484</v>
      </c>
      <c r="U7" s="49">
        <f>'[5]2562-บิลค่าไฟฟ้า'!AZ9</f>
        <v>264156.09999999998</v>
      </c>
      <c r="V7" s="50">
        <f>U7-(W7*T7)</f>
        <v>-2.0005973055958748E-7</v>
      </c>
      <c r="W7" s="51">
        <f>ROUND(U7/T7,8)</f>
        <v>3.9143515500000001</v>
      </c>
      <c r="X7" s="48">
        <f>'[5]2562-บิลค่าไฟฟ้า'!BE9</f>
        <v>56680</v>
      </c>
      <c r="Y7" s="49">
        <f>'[5]2562-บิลค่าไฟฟ้า'!BJ9</f>
        <v>221056.39</v>
      </c>
      <c r="Z7" s="50">
        <f>Y7-(AA7*X7)</f>
        <v>1.3400003081187606E-4</v>
      </c>
      <c r="AA7" s="51">
        <f>ROUND(Y7/X7,8)</f>
        <v>3.9000774499999999</v>
      </c>
      <c r="AB7" s="48">
        <f>'[5]2562-บิลค่าไฟฟ้า'!BO9</f>
        <v>65984</v>
      </c>
      <c r="AC7" s="49">
        <f>'[5]2562-บิลค่าไฟฟ้า'!BT9</f>
        <v>250030.24</v>
      </c>
      <c r="AD7" s="50">
        <f>AC7-(AE7*AB7)</f>
        <v>-1.9071999122388661E-4</v>
      </c>
      <c r="AE7" s="51">
        <f>ROUND(AC7/AB7,8)</f>
        <v>3.7892555799999998</v>
      </c>
      <c r="AF7" s="48">
        <f>'[5]2562-บิลค่าไฟฟ้า'!BY9</f>
        <v>57108</v>
      </c>
      <c r="AG7" s="49">
        <f>'[5]2562-บิลค่าไฟฟ้า'!CD9</f>
        <v>220982.3</v>
      </c>
      <c r="AH7" s="50">
        <f>AG7-(AI7*AF7)</f>
        <v>-2.3344001965597272E-4</v>
      </c>
      <c r="AI7" s="51">
        <f>ROUND(AG7/AF7,8)</f>
        <v>3.8695506800000001</v>
      </c>
      <c r="AJ7" s="48">
        <f>'[5]2562-บิลค่าไฟฟ้า'!CI9</f>
        <v>56156</v>
      </c>
      <c r="AK7" s="49">
        <f>'[5]2562-บิลค่าไฟฟ้า'!CN9</f>
        <v>219458.33</v>
      </c>
      <c r="AL7" s="50">
        <f>AK7-(AM7*AJ7)</f>
        <v>2.6616000104695559E-4</v>
      </c>
      <c r="AM7" s="51">
        <f>ROUND(AK7/AJ7,8)</f>
        <v>3.9080121399999999</v>
      </c>
      <c r="AN7" s="48">
        <f>'[5]2562-บิลค่าไฟฟ้า'!CS9</f>
        <v>55704</v>
      </c>
      <c r="AO7" s="49">
        <f>'[5]2562-บิลค่าไฟฟ้า'!CX9</f>
        <v>214306.57</v>
      </c>
      <c r="AP7" s="50">
        <f>AO7-(AQ7*AN7)</f>
        <v>-6.1759987147524953E-5</v>
      </c>
      <c r="AQ7" s="51">
        <f>ROUND(AO7/AN7,8)</f>
        <v>3.8472384399999999</v>
      </c>
      <c r="AR7" s="48">
        <f>'[5]2562-บิลค่าไฟฟ้า'!DC9</f>
        <v>55720</v>
      </c>
      <c r="AS7" s="49">
        <f>'[5]2562-บิลค่าไฟฟ้า'!DH9</f>
        <v>217905.65</v>
      </c>
      <c r="AT7" s="50">
        <f>AS7-(AU7*AR7)</f>
        <v>6.6000007791444659E-5</v>
      </c>
      <c r="AU7" s="51">
        <f>ROUND(AS7/AR7,8)</f>
        <v>3.9107259499999998</v>
      </c>
      <c r="AV7" s="48">
        <f>'[5]2562-บิลค่าไฟฟ้า'!DM9</f>
        <v>54472</v>
      </c>
      <c r="AW7" s="49">
        <f>'[5]2562-บิลค่าไฟฟ้า'!DR9</f>
        <v>205990.45</v>
      </c>
      <c r="AX7" s="50">
        <f>AW7-(AY7*AV7)</f>
        <v>-1.8463999731466174E-4</v>
      </c>
      <c r="AY7" s="51">
        <f>ROUND(AW7/AV7,8)</f>
        <v>3.7815841200000002</v>
      </c>
      <c r="AZ7" s="52">
        <f>D7+H7+L7+P7+T7+X7+AB7+AF7+AJ7+AN7+AR7+AV7</f>
        <v>690904.01</v>
      </c>
      <c r="BA7" s="49">
        <f>E7+I7+M7+Q7+U7+Y7+AC7+AG7+AK7+AO7+AS7+AW7</f>
        <v>2678132.5100000002</v>
      </c>
    </row>
    <row r="8" spans="1:53" x14ac:dyDescent="0.55000000000000004">
      <c r="A8" s="53" t="s">
        <v>27</v>
      </c>
      <c r="B8" s="54"/>
      <c r="C8" s="55"/>
      <c r="D8" s="42"/>
      <c r="E8" s="42"/>
      <c r="F8" s="42"/>
      <c r="G8" s="44"/>
      <c r="H8" s="42"/>
      <c r="I8" s="42"/>
      <c r="J8" s="42"/>
      <c r="K8" s="44"/>
      <c r="L8" s="42"/>
      <c r="M8" s="42"/>
      <c r="N8" s="42"/>
      <c r="O8" s="44"/>
      <c r="P8" s="42"/>
      <c r="Q8" s="42"/>
      <c r="R8" s="42"/>
      <c r="S8" s="44"/>
      <c r="T8" s="42"/>
      <c r="U8" s="42"/>
      <c r="V8" s="42"/>
      <c r="W8" s="44"/>
      <c r="X8" s="42"/>
      <c r="Y8" s="42"/>
      <c r="Z8" s="42"/>
      <c r="AA8" s="44"/>
      <c r="AB8" s="42"/>
      <c r="AC8" s="42"/>
      <c r="AD8" s="42"/>
      <c r="AE8" s="44"/>
      <c r="AF8" s="42"/>
      <c r="AG8" s="42"/>
      <c r="AH8" s="42"/>
      <c r="AI8" s="44"/>
      <c r="AJ8" s="42"/>
      <c r="AK8" s="42"/>
      <c r="AL8" s="42"/>
      <c r="AM8" s="44"/>
      <c r="AN8" s="42"/>
      <c r="AO8" s="42"/>
      <c r="AP8" s="42"/>
      <c r="AQ8" s="44"/>
      <c r="AR8" s="42"/>
      <c r="AS8" s="42"/>
      <c r="AT8" s="42"/>
      <c r="AU8" s="44"/>
      <c r="AV8" s="42"/>
      <c r="AW8" s="42"/>
      <c r="AX8" s="42"/>
      <c r="AY8" s="44"/>
    </row>
    <row r="9" spans="1:53" x14ac:dyDescent="0.55000000000000004">
      <c r="A9" s="45">
        <v>1</v>
      </c>
      <c r="B9" s="46" t="s">
        <v>28</v>
      </c>
      <c r="C9" s="47" t="s">
        <v>29</v>
      </c>
      <c r="D9" s="48">
        <f>'[5]2562-บิลค่าไฟฟ้า'!G11</f>
        <v>7560</v>
      </c>
      <c r="E9" s="49">
        <f>'[5]2562-บิลค่าไฟฟ้า'!L11</f>
        <v>28941.61</v>
      </c>
      <c r="F9" s="50">
        <f>E9-(G9*D9)</f>
        <v>7.599999662488699E-6</v>
      </c>
      <c r="G9" s="51">
        <f>ROUND(E9/D9,8)</f>
        <v>3.82825529</v>
      </c>
      <c r="H9" s="48">
        <f>'[5]2562-บิลค่าไฟฟ้า'!Q11</f>
        <v>6480</v>
      </c>
      <c r="I9" s="49">
        <f>'[5]2562-บิลค่าไฟฟ้า'!V11</f>
        <v>24910.54</v>
      </c>
      <c r="J9" s="50">
        <f>I9-(K9*H9)</f>
        <v>-2.7199999749427661E-5</v>
      </c>
      <c r="K9" s="51">
        <f>ROUND(I9/H9,8)</f>
        <v>3.8442191399999999</v>
      </c>
      <c r="L9" s="48">
        <f>'[5]2562-บิลค่าไฟฟ้า'!AA11</f>
        <v>7800</v>
      </c>
      <c r="M9" s="49">
        <f>'[5]2562-บิลค่าไฟฟ้า'!AF11</f>
        <v>30099.84</v>
      </c>
      <c r="N9" s="50">
        <f>M9-(O9*L9)</f>
        <v>-2.9999999242136255E-5</v>
      </c>
      <c r="O9" s="51">
        <f>ROUND(M9/L9,8)</f>
        <v>3.8589538499999998</v>
      </c>
      <c r="P9" s="48">
        <f>'[5]2562-บิลค่าไฟฟ้า'!AK11</f>
        <v>7000</v>
      </c>
      <c r="Q9" s="49">
        <f>'[5]2562-บิลค่าไฟฟ้า'!AP11</f>
        <v>38211.29</v>
      </c>
      <c r="R9" s="50">
        <f>Q9-(S9*P9)</f>
        <v>3.0000002880115062E-5</v>
      </c>
      <c r="S9" s="51">
        <f>ROUND(Q9/P9,8)</f>
        <v>5.4587557100000001</v>
      </c>
      <c r="T9" s="48">
        <f>'[5]2562-บิลค่าไฟฟ้า'!AU11</f>
        <v>8080</v>
      </c>
      <c r="U9" s="49">
        <f>'[5]2562-บิลค่าไฟฟ้า'!AZ11</f>
        <v>35050.61</v>
      </c>
      <c r="V9" s="50">
        <f>U9-(W9*T9)</f>
        <v>1.7599995771888644E-5</v>
      </c>
      <c r="W9" s="51">
        <f>ROUND(U9/T9,8)</f>
        <v>4.3379467800000002</v>
      </c>
      <c r="X9" s="48">
        <f>'[5]2562-บิลค่าไฟฟ้า'!BE11</f>
        <v>7880</v>
      </c>
      <c r="Y9" s="49">
        <f>'[5]2562-บิลค่าไฟฟ้า'!BJ11</f>
        <v>37359.879999999997</v>
      </c>
      <c r="Z9" s="50">
        <f>Y9-(AA9*X9)</f>
        <v>2.2399995941668749E-5</v>
      </c>
      <c r="AA9" s="51">
        <f>ROUND(Y9/X9,8)</f>
        <v>4.74110152</v>
      </c>
      <c r="AB9" s="48">
        <f>'[5]2562-บิลค่าไฟฟ้า'!BO11</f>
        <v>9160</v>
      </c>
      <c r="AC9" s="49">
        <f>'[5]2562-บิลค่าไฟฟ้า'!BT11</f>
        <v>41561.58</v>
      </c>
      <c r="AD9" s="50">
        <f>AC9-(AE9*AB9)</f>
        <v>2.7599999157246202E-5</v>
      </c>
      <c r="AE9" s="51">
        <f>ROUND(AC9/AB9,8)</f>
        <v>4.5372903899999999</v>
      </c>
      <c r="AF9" s="48">
        <f>'[5]2562-บิลค่าไฟฟ้า'!BY11</f>
        <v>9460</v>
      </c>
      <c r="AG9" s="49">
        <f>'[5]2562-บิลค่าไฟฟ้า'!CD11</f>
        <v>42203.06</v>
      </c>
      <c r="AH9" s="50">
        <f>AG9-(AI9*AF9)</f>
        <v>-3.3199998142663389E-5</v>
      </c>
      <c r="AI9" s="51">
        <f>ROUND(AG9/AF9,8)</f>
        <v>4.4612114199999997</v>
      </c>
      <c r="AJ9" s="48">
        <f>'[5]2562-บิลค่าไฟฟ้า'!CI11</f>
        <v>8820</v>
      </c>
      <c r="AK9" s="49">
        <f>'[5]2562-บิลค่าไฟฟ้า'!CN11</f>
        <v>36743.300000000003</v>
      </c>
      <c r="AL9" s="50">
        <f>AK9-(AM9*AJ9)</f>
        <v>-4.5999913709238172E-6</v>
      </c>
      <c r="AM9" s="51">
        <f>ROUND(AK9/AJ9,8)</f>
        <v>4.1659070299999996</v>
      </c>
      <c r="AN9" s="48">
        <f>'[5]2562-บิลค่าไฟฟ้า'!CS11</f>
        <v>11020</v>
      </c>
      <c r="AO9" s="49">
        <f>'[5]2562-บิลค่าไฟฟ้า'!CX11</f>
        <v>46705.56</v>
      </c>
      <c r="AP9" s="50">
        <f>AO9-(AQ9*AN9)</f>
        <v>3.8400001358240843E-5</v>
      </c>
      <c r="AQ9" s="51">
        <f>ROUND(AO9/AN9,8)</f>
        <v>4.2382540799999999</v>
      </c>
      <c r="AR9" s="48">
        <f>'[5]2562-บิลค่าไฟฟ้า'!DC11</f>
        <v>8640</v>
      </c>
      <c r="AS9" s="49">
        <f>'[5]2562-บิลค่าไฟฟ้า'!DH11</f>
        <v>34047.300000000003</v>
      </c>
      <c r="AT9" s="50">
        <f>AS9-(AU9*AR9)</f>
        <v>1.9200000679120421E-5</v>
      </c>
      <c r="AU9" s="51">
        <f>ROUND(AS9/AR9,8)</f>
        <v>3.9406597200000002</v>
      </c>
      <c r="AV9" s="48">
        <f>'[5]2562-บิลค่าไฟฟ้า'!DM11</f>
        <v>9080</v>
      </c>
      <c r="AW9" s="49">
        <f>'[5]2562-บิลค่าไฟฟ้า'!DR11</f>
        <v>34981.800000000003</v>
      </c>
      <c r="AX9" s="50">
        <f>AW9-(AY9*AV9)</f>
        <v>-4.1999999666586518E-5</v>
      </c>
      <c r="AY9" s="51">
        <f>ROUND(AW9/AV9,8)</f>
        <v>3.85262115</v>
      </c>
      <c r="AZ9" s="52">
        <f>D9+H9+L9+P9+T9+X9+AB9+AF9+AJ9+AN9+AR9+AV9</f>
        <v>100980</v>
      </c>
      <c r="BA9" s="49">
        <f>E9+I9+M9+Q9+U9+Y9+AC9+AG9+AK9+AO9+AS9+AW9</f>
        <v>430816.37</v>
      </c>
    </row>
    <row r="10" spans="1:53" x14ac:dyDescent="0.55000000000000004">
      <c r="A10" s="39" t="s">
        <v>30</v>
      </c>
      <c r="B10" s="40"/>
      <c r="C10" s="41"/>
      <c r="D10" s="42"/>
      <c r="E10" s="42"/>
      <c r="F10" s="42"/>
      <c r="G10" s="44"/>
      <c r="H10" s="42"/>
      <c r="I10" s="42"/>
      <c r="J10" s="42"/>
      <c r="K10" s="44"/>
      <c r="L10" s="42"/>
      <c r="M10" s="42"/>
      <c r="N10" s="42"/>
      <c r="O10" s="44"/>
      <c r="P10" s="42"/>
      <c r="Q10" s="42"/>
      <c r="R10" s="42"/>
      <c r="S10" s="44"/>
      <c r="T10" s="42"/>
      <c r="U10" s="42"/>
      <c r="V10" s="42"/>
      <c r="W10" s="44"/>
      <c r="X10" s="42"/>
      <c r="Y10" s="42"/>
      <c r="Z10" s="42"/>
      <c r="AA10" s="44"/>
      <c r="AB10" s="42"/>
      <c r="AC10" s="42"/>
      <c r="AD10" s="42"/>
      <c r="AE10" s="44"/>
      <c r="AF10" s="42"/>
      <c r="AG10" s="42"/>
      <c r="AH10" s="42"/>
      <c r="AI10" s="44"/>
      <c r="AJ10" s="42"/>
      <c r="AK10" s="42"/>
      <c r="AL10" s="42"/>
      <c r="AM10" s="44"/>
      <c r="AN10" s="42"/>
      <c r="AO10" s="42"/>
      <c r="AP10" s="42"/>
      <c r="AQ10" s="44"/>
      <c r="AR10" s="42"/>
      <c r="AS10" s="42"/>
      <c r="AT10" s="42"/>
      <c r="AU10" s="44"/>
      <c r="AV10" s="42"/>
      <c r="AW10" s="42"/>
      <c r="AX10" s="42"/>
      <c r="AY10" s="44"/>
    </row>
    <row r="11" spans="1:53" x14ac:dyDescent="0.55000000000000004">
      <c r="A11" s="45">
        <v>1</v>
      </c>
      <c r="B11" s="46" t="s">
        <v>31</v>
      </c>
      <c r="C11" s="47" t="s">
        <v>32</v>
      </c>
      <c r="D11" s="48">
        <f>'[5]2562-บิลค่าไฟฟ้า'!G13</f>
        <v>1530</v>
      </c>
      <c r="E11" s="49">
        <f>'[5]2562-บิลค่าไฟฟ้า'!L13</f>
        <v>6542.98</v>
      </c>
      <c r="F11" s="50">
        <f>E11-(G11*D11)</f>
        <v>-5.6000008044065908E-6</v>
      </c>
      <c r="G11" s="51">
        <f>ROUND(E11/D11,8)</f>
        <v>4.2764575200000001</v>
      </c>
      <c r="H11" s="48">
        <f>'[5]2562-บิลค่าไฟฟ้า'!Q13</f>
        <v>1418.51</v>
      </c>
      <c r="I11" s="49">
        <f>'[5]2562-บิลค่าไฟฟ้า'!V13</f>
        <v>6090.53</v>
      </c>
      <c r="J11" s="50">
        <f>I11-(K11*H11)</f>
        <v>2.240999492642004E-6</v>
      </c>
      <c r="K11" s="51">
        <f>ROUND(I11/H11,8)</f>
        <v>4.2936109</v>
      </c>
      <c r="L11" s="48">
        <f>'[5]2562-บิลค่าไฟฟ้า'!AA13</f>
        <v>1529.99</v>
      </c>
      <c r="M11" s="49">
        <f>'[5]2562-บิลค่าไฟฟ้า'!AF13</f>
        <v>6542.92</v>
      </c>
      <c r="N11" s="50">
        <f>M11-(O11*L11)</f>
        <v>1.9624994820333086E-6</v>
      </c>
      <c r="O11" s="51">
        <f>ROUND(M11/L11,8)</f>
        <v>4.2764462500000002</v>
      </c>
      <c r="P11" s="48">
        <f>'[5]2562-บิลค่าไฟฟ้า'!AK13</f>
        <v>1400.01</v>
      </c>
      <c r="Q11" s="49">
        <f>'[5]2562-บิลค่าไฟฟ้า'!AP13</f>
        <v>6015.44</v>
      </c>
      <c r="R11" s="50">
        <f>Q11-(S11*P11)</f>
        <v>-5.1217002692283131E-6</v>
      </c>
      <c r="S11" s="51">
        <f>ROUND(Q11/P11,8)</f>
        <v>4.2967121700000002</v>
      </c>
      <c r="T11" s="48">
        <f>'[5]2562-บิลค่าไฟฟ้า'!AU13</f>
        <v>1353.01</v>
      </c>
      <c r="U11" s="49">
        <f>'[5]2562-บิลค่าไฟฟ้า'!AZ13</f>
        <v>5824.72</v>
      </c>
      <c r="V11" s="50">
        <f>U11-(W11*T11)</f>
        <v>2.9216998882475309E-6</v>
      </c>
      <c r="W11" s="51">
        <f>ROUND(U11/T11,8)</f>
        <v>4.3050088300000002</v>
      </c>
      <c r="X11" s="48">
        <f>'[5]2562-บิลค่าไฟฟ้า'!BE13</f>
        <v>1418.5</v>
      </c>
      <c r="Y11" s="49">
        <f>'[5]2562-บิลค่าไฟฟ้า'!BJ13</f>
        <v>6090.48</v>
      </c>
      <c r="Z11" s="50">
        <f>Y11-(AA11*X11)</f>
        <v>2.4799992388579994E-6</v>
      </c>
      <c r="AA11" s="51">
        <f>ROUND(Y11/X11,8)</f>
        <v>4.2936059200000001</v>
      </c>
      <c r="AB11" s="48">
        <f>'[5]2562-บิลค่าไฟฟ้า'!BO13</f>
        <v>1198</v>
      </c>
      <c r="AC11" s="49">
        <f>'[5]2562-บิลค่าไฟฟ้า'!BT13</f>
        <v>5195.68</v>
      </c>
      <c r="AD11" s="50">
        <f>AC11-(AE11*AB11)</f>
        <v>3.1999998100218363E-6</v>
      </c>
      <c r="AE11" s="51">
        <f>ROUND(AC11/AB11,8)</f>
        <v>4.3369616000000004</v>
      </c>
      <c r="AF11" s="48">
        <f>'[5]2562-บิลค่าไฟฟ้า'!BY13</f>
        <v>589.5</v>
      </c>
      <c r="AG11" s="49">
        <f>'[5]2562-บิลค่าไฟฟ้า'!CD13</f>
        <v>2726.34</v>
      </c>
      <c r="AH11" s="50">
        <f>AG11-(AI11*AF11)</f>
        <v>-2.5949998416763265E-6</v>
      </c>
      <c r="AI11" s="51">
        <f>ROUND(AG11/AF11,8)</f>
        <v>4.6248346099999997</v>
      </c>
      <c r="AJ11" s="48">
        <f>'[5]2562-บิลค่าไฟฟ้า'!CI13</f>
        <v>1636</v>
      </c>
      <c r="AK11" s="49">
        <f>'[5]2562-บิลค่าไฟฟ้า'!CN13</f>
        <v>6973.12</v>
      </c>
      <c r="AL11" s="50">
        <f>AK11-(AM11*AJ11)</f>
        <v>-2.4400005713687278E-6</v>
      </c>
      <c r="AM11" s="51">
        <f>ROUND(AK11/AJ11,8)</f>
        <v>4.2622982900000004</v>
      </c>
      <c r="AN11" s="48">
        <f>'[5]2562-บิลค่าไฟฟ้า'!CS13</f>
        <v>1993</v>
      </c>
      <c r="AO11" s="49">
        <f>'[5]2562-บิลค่าไฟฟ้า'!CX13</f>
        <v>8421.85</v>
      </c>
      <c r="AP11" s="50">
        <f>AO11-(AQ11*AN11)</f>
        <v>4.9999998736893758E-6</v>
      </c>
      <c r="AQ11" s="51">
        <f>ROUND(AO11/AN11,8)</f>
        <v>4.2257150000000001</v>
      </c>
      <c r="AR11" s="48">
        <f>'[5]2562-บิลค่าไฟฟ้า'!DC13</f>
        <v>3405.5</v>
      </c>
      <c r="AS11" s="49">
        <f>'[5]2562-บิลค่าไฟฟ้า'!DH13</f>
        <v>14153.89</v>
      </c>
      <c r="AT11" s="50">
        <f>AS11-(AU11*AR11)</f>
        <v>7.3100000008707866E-6</v>
      </c>
      <c r="AU11" s="51">
        <f>ROUND(AS11/AR11,8)</f>
        <v>4.1561855799999998</v>
      </c>
      <c r="AV11" s="48">
        <f>'[5]2562-บิลค่าไฟฟ้า'!DM13</f>
        <v>2513.5</v>
      </c>
      <c r="AW11" s="49">
        <f>'[5]2562-บิลค่าไฟฟ้า'!DR13</f>
        <v>10554.37</v>
      </c>
      <c r="AX11" s="50">
        <f>AW11-(AY11*AV11)</f>
        <v>-1.0634999853209592E-5</v>
      </c>
      <c r="AY11" s="51">
        <f>ROUND(AW11/AV11,8)</f>
        <v>4.1990730100000002</v>
      </c>
      <c r="AZ11" s="52">
        <f>D11+H11+L11+P11+T11+X11+AB11+AF11+AJ11+AN11+AR11+AV11</f>
        <v>19985.52</v>
      </c>
      <c r="BA11" s="49">
        <f>E11+I11+M11+Q11+U11+Y11+AC11+AG11+AK11+AO11+AS11+AW11</f>
        <v>85132.319999999992</v>
      </c>
    </row>
    <row r="12" spans="1:53" x14ac:dyDescent="0.55000000000000004">
      <c r="A12" s="39" t="s">
        <v>33</v>
      </c>
      <c r="B12" s="40"/>
      <c r="C12" s="41"/>
      <c r="D12" s="42"/>
      <c r="E12" s="42"/>
      <c r="F12" s="42"/>
      <c r="G12" s="44"/>
      <c r="H12" s="42"/>
      <c r="I12" s="42"/>
      <c r="J12" s="42"/>
      <c r="K12" s="44"/>
      <c r="L12" s="42"/>
      <c r="M12" s="42"/>
      <c r="N12" s="42"/>
      <c r="O12" s="44"/>
      <c r="P12" s="42"/>
      <c r="Q12" s="42"/>
      <c r="R12" s="42"/>
      <c r="S12" s="44"/>
      <c r="T12" s="42"/>
      <c r="U12" s="42"/>
      <c r="V12" s="42"/>
      <c r="W12" s="44"/>
      <c r="X12" s="42"/>
      <c r="Y12" s="42"/>
      <c r="Z12" s="42"/>
      <c r="AA12" s="44"/>
      <c r="AB12" s="42"/>
      <c r="AC12" s="42"/>
      <c r="AD12" s="42"/>
      <c r="AE12" s="44"/>
      <c r="AF12" s="42"/>
      <c r="AG12" s="42"/>
      <c r="AH12" s="42"/>
      <c r="AI12" s="44"/>
      <c r="AJ12" s="42"/>
      <c r="AK12" s="42"/>
      <c r="AL12" s="42"/>
      <c r="AM12" s="44"/>
      <c r="AN12" s="42"/>
      <c r="AO12" s="42"/>
      <c r="AP12" s="42"/>
      <c r="AQ12" s="44"/>
      <c r="AR12" s="42"/>
      <c r="AS12" s="42"/>
      <c r="AT12" s="42"/>
      <c r="AU12" s="44"/>
      <c r="AV12" s="42"/>
      <c r="AW12" s="42"/>
      <c r="AX12" s="42"/>
      <c r="AY12" s="44"/>
    </row>
    <row r="13" spans="1:53" x14ac:dyDescent="0.55000000000000004">
      <c r="A13" s="56">
        <v>1</v>
      </c>
      <c r="B13" s="57" t="s">
        <v>34</v>
      </c>
      <c r="C13" s="58" t="s">
        <v>35</v>
      </c>
      <c r="D13" s="43">
        <f>'[5]2562-บิลค่าไฟฟ้า'!G15</f>
        <v>33779.339999999997</v>
      </c>
      <c r="E13" s="59">
        <f>'[5]2562-บิลค่าไฟฟ้า'!L15</f>
        <v>132550.97</v>
      </c>
      <c r="F13" s="50">
        <f>E13-(G13*D13)</f>
        <v>8.5607607616111636E-5</v>
      </c>
      <c r="G13" s="60">
        <f>ROUND(E13/D13,8)</f>
        <v>3.9240248599999998</v>
      </c>
      <c r="H13" s="43">
        <f>'[5]2562-บิลค่าไฟฟ้า'!Q15</f>
        <v>33605.339999999997</v>
      </c>
      <c r="I13" s="59">
        <f>'[5]2562-บิลค่าไฟฟ้า'!V15</f>
        <v>137859.14000000001</v>
      </c>
      <c r="J13" s="50">
        <f>I13-(K13*H13)</f>
        <v>9.3369220849126577E-5</v>
      </c>
      <c r="K13" s="60">
        <f>ROUND(I13/H13,8)</f>
        <v>4.10229862</v>
      </c>
      <c r="L13" s="43">
        <f>'[5]2562-บิลค่าไฟฟ้า'!AA15</f>
        <v>45443.34</v>
      </c>
      <c r="M13" s="59">
        <f>'[5]2562-บิลค่าไฟฟ้า'!AF15</f>
        <v>185141.32</v>
      </c>
      <c r="N13" s="50">
        <f>M13-(O13*L13)</f>
        <v>1.9677419913932681E-5</v>
      </c>
      <c r="O13" s="60">
        <f>ROUND(M13/L13,8)</f>
        <v>4.0741133899999999</v>
      </c>
      <c r="P13" s="43">
        <f>'[5]2562-บิลค่าไฟฟ้า'!AK15</f>
        <v>53408.01</v>
      </c>
      <c r="Q13" s="59">
        <f>'[5]2562-บิลค่าไฟฟ้า'!AP15</f>
        <v>210003.12</v>
      </c>
      <c r="R13" s="50">
        <f>Q13-(S13*P13)</f>
        <v>-6.9648900534957647E-5</v>
      </c>
      <c r="S13" s="60">
        <f>ROUND(Q13/P13,8)</f>
        <v>3.93205289</v>
      </c>
      <c r="T13" s="43">
        <f>'[5]2562-บิลค่าไฟฟ้า'!AU15</f>
        <v>69011.34</v>
      </c>
      <c r="U13" s="59">
        <f>'[5]2562-บิลค่าไฟฟ้า'!AZ15</f>
        <v>260803.54</v>
      </c>
      <c r="V13" s="50">
        <f>U13-(W13*T13)</f>
        <v>-2.9168237233534455E-4</v>
      </c>
      <c r="W13" s="60">
        <f>ROUND(U13/T13,8)</f>
        <v>3.77914036</v>
      </c>
      <c r="X13" s="43">
        <f>'[5]2562-บิลค่าไฟฟ้า'!BE15</f>
        <v>56836.01</v>
      </c>
      <c r="Y13" s="59">
        <f>'[5]2562-บิลค่าไฟฟ้า'!BJ15</f>
        <v>215693.78</v>
      </c>
      <c r="Z13" s="50">
        <f>Y13-(AA13*X13)</f>
        <v>1.0716260294429958E-4</v>
      </c>
      <c r="AA13" s="60">
        <f>ROUND(Y13/X13,8)</f>
        <v>3.7950197399999999</v>
      </c>
      <c r="AB13" s="43">
        <f>'[5]2562-บิลค่าไฟฟ้า'!BO15</f>
        <v>54991.35</v>
      </c>
      <c r="AC13" s="59">
        <f>'[5]2562-บิลค่าไฟฟ้า'!BT15</f>
        <v>212666.97</v>
      </c>
      <c r="AD13" s="50">
        <f>AC13-(AE13*AB13)</f>
        <v>-2.4539971491321921E-5</v>
      </c>
      <c r="AE13" s="60">
        <f>ROUND(AC13/AB13,8)</f>
        <v>3.8672803999999998</v>
      </c>
      <c r="AF13" s="43">
        <f>'[5]2562-บิลค่าไฟฟ้า'!BY15</f>
        <v>48703.35</v>
      </c>
      <c r="AG13" s="59">
        <f>'[5]2562-บิลค่าไฟฟ้า'!CD15</f>
        <v>193791.66</v>
      </c>
      <c r="AH13" s="50">
        <f>AG13-(AI13*AF13)</f>
        <v>-2.1288599236868322E-4</v>
      </c>
      <c r="AI13" s="60">
        <f>ROUND(AG13/AF13,8)</f>
        <v>3.9790211599999998</v>
      </c>
      <c r="AJ13" s="43">
        <f>'[5]2562-บิลค่าไฟฟ้า'!CI15</f>
        <v>51844.01</v>
      </c>
      <c r="AK13" s="59">
        <f>'[5]2562-บิลค่าไฟฟ้า'!CN15</f>
        <v>209998.3</v>
      </c>
      <c r="AL13" s="50">
        <f>AK13-(AM13*AJ13)</f>
        <v>-1.7543812282383442E-4</v>
      </c>
      <c r="AM13" s="60">
        <f>ROUND(AK13/AJ13,8)</f>
        <v>4.0505798100000003</v>
      </c>
      <c r="AN13" s="43">
        <f>'[5]2562-บิลค่าไฟฟ้า'!CS15</f>
        <v>49423.35</v>
      </c>
      <c r="AO13" s="59">
        <f>'[5]2562-บิลค่าไฟฟ้า'!CX15</f>
        <v>196573.87</v>
      </c>
      <c r="AP13" s="50">
        <f>AO13-(AQ13*AN13)</f>
        <v>-1.8353600171394646E-4</v>
      </c>
      <c r="AQ13" s="60">
        <f>ROUND(AO13/AN13,8)</f>
        <v>3.97734816</v>
      </c>
      <c r="AR13" s="43">
        <f>'[5]2562-บิลค่าไฟฟ้า'!DC15</f>
        <v>46900.01</v>
      </c>
      <c r="AS13" s="59">
        <f>'[5]2562-บิลค่าไฟฟ้า'!DH15</f>
        <v>190608.6</v>
      </c>
      <c r="AT13" s="50">
        <f>AS13-(AU13*AR13)</f>
        <v>-1.3248389586806297E-4</v>
      </c>
      <c r="AU13" s="60">
        <f>ROUND(AS13/AR13,8)</f>
        <v>4.0641483899999997</v>
      </c>
      <c r="AV13" s="43">
        <f>'[5]2562-บิลค่าไฟฟ้า'!DM15</f>
        <v>44599.34</v>
      </c>
      <c r="AW13" s="59">
        <f>'[5]2562-บิลค่าไฟฟ้า'!DR15</f>
        <v>175231.09</v>
      </c>
      <c r="AX13" s="50">
        <f>AW13-(AY13*AV13)</f>
        <v>-6.5808970248326659E-5</v>
      </c>
      <c r="AY13" s="60">
        <f>ROUND(AW13/AV13,8)</f>
        <v>3.9290063499999999</v>
      </c>
      <c r="AZ13" s="61"/>
      <c r="BA13" s="61"/>
    </row>
    <row r="14" spans="1:53" x14ac:dyDescent="0.55000000000000004">
      <c r="A14" s="56">
        <v>2</v>
      </c>
      <c r="B14" s="57" t="s">
        <v>36</v>
      </c>
      <c r="C14" s="58" t="s">
        <v>37</v>
      </c>
      <c r="D14" s="43">
        <f>'[5]2562-บิลค่าไฟฟ้า'!G16</f>
        <v>678</v>
      </c>
      <c r="E14" s="59">
        <f>'[5]2562-บิลค่าไฟฟ้า'!L16</f>
        <v>2931.23</v>
      </c>
      <c r="F14" s="50">
        <f>E14-(G14*D14)</f>
        <v>1.7600000319362152E-6</v>
      </c>
      <c r="G14" s="60">
        <f>ROUND(E14/D14,8)</f>
        <v>4.3233480799999997</v>
      </c>
      <c r="H14" s="43">
        <f>'[5]2562-บิลค่าไฟฟ้า'!Q16</f>
        <v>662</v>
      </c>
      <c r="I14" s="59">
        <f>'[5]2562-บิลค่าไฟฟ้า'!V16</f>
        <v>2857.52</v>
      </c>
      <c r="J14" s="50">
        <f>I14-(K14*H14)</f>
        <v>-1.1399997674743645E-6</v>
      </c>
      <c r="K14" s="60">
        <f>ROUND(I14/H14,8)</f>
        <v>4.3164954699999996</v>
      </c>
      <c r="L14" s="43">
        <f>'[5]2562-บิลค่าไฟฟ้า'!AA16</f>
        <v>789</v>
      </c>
      <c r="M14" s="59">
        <f>'[5]2562-บิลค่าไฟฟ้า'!AF16</f>
        <v>3442.61</v>
      </c>
      <c r="N14" s="50">
        <f>M14-(O14*L14)</f>
        <v>-1.8099999579135329E-6</v>
      </c>
      <c r="O14" s="60">
        <f>ROUND(M14/L14,8)</f>
        <v>4.36325729</v>
      </c>
      <c r="P14" s="43">
        <f>'[5]2562-บิลค่าไฟฟ้า'!AK16</f>
        <v>856</v>
      </c>
      <c r="Q14" s="59">
        <f>'[5]2562-บิลค่าไฟฟ้า'!AP16</f>
        <v>3751.28</v>
      </c>
      <c r="R14" s="50">
        <f>Q14-(S14*P14)</f>
        <v>-1.2000000424450263E-6</v>
      </c>
      <c r="S14" s="60">
        <f>ROUND(Q14/P14,8)</f>
        <v>4.3823364500000004</v>
      </c>
      <c r="T14" s="43">
        <f>'[5]2562-บิลค่าไฟฟ้า'!AU16</f>
        <v>996</v>
      </c>
      <c r="U14" s="59">
        <f>'[5]2562-บิลค่าไฟฟ้า'!AZ16</f>
        <v>4396.29</v>
      </c>
      <c r="V14" s="50">
        <f>U14-(W14*T14)</f>
        <v>3.1200006560538895E-6</v>
      </c>
      <c r="W14" s="60">
        <f>ROUND(U14/T14,8)</f>
        <v>4.4139457799999997</v>
      </c>
      <c r="X14" s="43">
        <f>'[5]2562-บิลค่าไฟฟ้า'!BE16</f>
        <v>896</v>
      </c>
      <c r="Y14" s="59">
        <f>'[5]2562-บิลค่าไฟฟ้า'!BJ16</f>
        <v>3935.58</v>
      </c>
      <c r="Z14" s="50">
        <f>Y14-(AA14*X14)</f>
        <v>2.5600002118153498E-6</v>
      </c>
      <c r="AA14" s="60">
        <f>ROUND(Y14/X14,8)</f>
        <v>4.3923883899999998</v>
      </c>
      <c r="AB14" s="43">
        <f>'[5]2562-บิลค่าไฟฟ้า'!BO16</f>
        <v>1105</v>
      </c>
      <c r="AC14" s="59">
        <f>'[5]2562-บิลค่าไฟฟ้า'!BT16</f>
        <v>4898.46</v>
      </c>
      <c r="AD14" s="50">
        <f>AC14-(AE14*AB14)</f>
        <v>-5.3999992815079167E-6</v>
      </c>
      <c r="AE14" s="60">
        <f>ROUND(AC14/AB14,8)</f>
        <v>4.4329954799999998</v>
      </c>
      <c r="AF14" s="43">
        <f>'[5]2562-บิลค่าไฟฟ้า'!BY16</f>
        <v>783</v>
      </c>
      <c r="AG14" s="59">
        <f>'[5]2562-บิลค่าไฟฟ้า'!CD16</f>
        <v>3414.97</v>
      </c>
      <c r="AH14" s="50">
        <f>AG14-(AI14*AF14)</f>
        <v>1.3599997146229725E-6</v>
      </c>
      <c r="AI14" s="60">
        <f>ROUND(AG14/AF14,8)</f>
        <v>4.3613920799999999</v>
      </c>
      <c r="AJ14" s="43">
        <f>'[5]2562-บิลค่าไฟฟ้า'!CI16</f>
        <v>885</v>
      </c>
      <c r="AK14" s="59">
        <f>'[5]2562-บิลค่าไฟฟ้า'!CN16</f>
        <v>3884.89</v>
      </c>
      <c r="AL14" s="50">
        <f>AK14-(AM14*AJ14)</f>
        <v>4.1499997678329237E-6</v>
      </c>
      <c r="AM14" s="60">
        <f>ROUND(AK14/AJ14,8)</f>
        <v>4.3897062099999999</v>
      </c>
      <c r="AN14" s="43">
        <f>'[5]2562-บิลค่าไฟฟ้า'!CS16</f>
        <v>990</v>
      </c>
      <c r="AO14" s="59">
        <f>'[5]2562-บิลค่าไฟฟ้า'!CX16</f>
        <v>4368.6499999999996</v>
      </c>
      <c r="AP14" s="50">
        <f>AO14-(AQ14*AN14)</f>
        <v>-2.2000003809807822E-6</v>
      </c>
      <c r="AQ14" s="60">
        <f>ROUND(AO14/AN14,8)</f>
        <v>4.4127777799999999</v>
      </c>
      <c r="AR14" s="43">
        <f>'[5]2562-บิลค่าไฟฟ้า'!DC16</f>
        <v>954</v>
      </c>
      <c r="AS14" s="59">
        <f>'[5]2562-บิลค่าไฟฟ้า'!DH16</f>
        <v>4202.79</v>
      </c>
      <c r="AT14" s="50">
        <f>AS14-(AU14*AR14)</f>
        <v>1.5000005078036338E-6</v>
      </c>
      <c r="AU14" s="60">
        <f>ROUND(AS14/AR14,8)</f>
        <v>4.4054402499999998</v>
      </c>
      <c r="AV14" s="43">
        <f>'[5]2562-บิลค่าไฟฟ้า'!DM16</f>
        <v>734</v>
      </c>
      <c r="AW14" s="59">
        <f>'[5]2562-บิลค่าไฟฟ้า'!DR16</f>
        <v>3189.23</v>
      </c>
      <c r="AX14" s="50">
        <f>AW14-(AY14*AV14)</f>
        <v>0</v>
      </c>
      <c r="AY14" s="60">
        <f>ROUND(AW14/AV14,8)</f>
        <v>4.3449999999999998</v>
      </c>
      <c r="AZ14" s="61"/>
      <c r="BA14" s="61"/>
    </row>
    <row r="15" spans="1:53" x14ac:dyDescent="0.55000000000000004">
      <c r="A15" s="56">
        <v>3</v>
      </c>
      <c r="B15" s="57" t="s">
        <v>36</v>
      </c>
      <c r="C15" s="58" t="s">
        <v>38</v>
      </c>
      <c r="D15" s="43">
        <f>'[5]2562-บิลค่าไฟฟ้า'!G17</f>
        <v>167</v>
      </c>
      <c r="E15" s="59">
        <f>'[5]2562-บิลค่าไฟฟ้า'!L17</f>
        <v>626.84</v>
      </c>
      <c r="F15" s="50">
        <f>E15-(G15*D15)</f>
        <v>6.8999997893115506E-7</v>
      </c>
      <c r="G15" s="60">
        <f>ROUND(E15/D15,8)</f>
        <v>3.75353293</v>
      </c>
      <c r="H15" s="43">
        <f>'[5]2562-บิลค่าไฟฟ้า'!Q17</f>
        <v>169</v>
      </c>
      <c r="I15" s="59">
        <f>'[5]2562-บิลค่าไฟฟ้า'!V17</f>
        <v>635.62</v>
      </c>
      <c r="J15" s="50">
        <f>I15-(K15*H15)</f>
        <v>-2.100000529026147E-7</v>
      </c>
      <c r="K15" s="60">
        <f>ROUND(I15/H15,8)</f>
        <v>3.7610650900000002</v>
      </c>
      <c r="L15" s="43">
        <f>'[5]2562-บิลค่าไฟฟ้า'!AA17</f>
        <v>184</v>
      </c>
      <c r="M15" s="59">
        <f>'[5]2562-บิลค่าไฟฟ้า'!AF17</f>
        <v>701.51</v>
      </c>
      <c r="N15" s="50">
        <f>M15-(O15*L15)</f>
        <v>-3.9999997625272954E-7</v>
      </c>
      <c r="O15" s="60">
        <f>ROUND(M15/L15,8)</f>
        <v>3.8125543500000001</v>
      </c>
      <c r="P15" s="43">
        <f>'[5]2562-บิลค่าไฟฟ้า'!AK17</f>
        <v>177</v>
      </c>
      <c r="Q15" s="59">
        <f>'[5]2562-บิลค่าไฟฟ้า'!AP17</f>
        <v>670.75</v>
      </c>
      <c r="R15" s="50">
        <f>Q15-(S15*P15)</f>
        <v>4.6000002384971594E-7</v>
      </c>
      <c r="S15" s="60">
        <f>ROUND(Q15/P15,8)</f>
        <v>3.7895480199999998</v>
      </c>
      <c r="T15" s="43">
        <f>'[5]2562-บิลค่าไฟฟ้า'!AU17</f>
        <v>193</v>
      </c>
      <c r="U15" s="59">
        <f>'[5]2562-บิลค่าไฟฟ้า'!AZ17</f>
        <v>741.04</v>
      </c>
      <c r="V15" s="50">
        <f>U15-(W15*T15)</f>
        <v>4.2999988636438502E-7</v>
      </c>
      <c r="W15" s="60">
        <f>ROUND(U15/T15,8)</f>
        <v>3.8395854900000002</v>
      </c>
      <c r="X15" s="43">
        <f>'[5]2562-บิลค่าไฟฟ้า'!BE17</f>
        <v>181</v>
      </c>
      <c r="Y15" s="59">
        <f>'[5]2562-บิลค่าไฟฟ้า'!BJ17</f>
        <v>688.32</v>
      </c>
      <c r="Z15" s="50">
        <f>Y15-(AA15*X15)</f>
        <v>-3.2999992072291207E-7</v>
      </c>
      <c r="AA15" s="60">
        <f>ROUND(Y15/X15,8)</f>
        <v>3.8028729299999999</v>
      </c>
      <c r="AB15" s="43">
        <f>'[5]2562-บิลค่าไฟฟ้า'!BO17</f>
        <v>645</v>
      </c>
      <c r="AC15" s="59">
        <f>'[5]2562-บิลค่าไฟฟ้า'!BT17</f>
        <v>2779.19</v>
      </c>
      <c r="AD15" s="50">
        <f>AC15-(AE15*AB15)</f>
        <v>-2.9500001801352482E-6</v>
      </c>
      <c r="AE15" s="60">
        <f>ROUND(AC15/AB15,8)</f>
        <v>4.3088217100000001</v>
      </c>
      <c r="AF15" s="43">
        <f>'[5]2562-บิลค่าไฟฟ้า'!BY17</f>
        <v>755</v>
      </c>
      <c r="AG15" s="59">
        <f>'[5]2562-บิลค่าไฟฟ้า'!CD17</f>
        <v>3285.98</v>
      </c>
      <c r="AH15" s="50">
        <f>AG15-(AI15*AF15)</f>
        <v>5.4999964049784467E-7</v>
      </c>
      <c r="AI15" s="60">
        <f>ROUND(AG15/AF15,8)</f>
        <v>4.3522913900000004</v>
      </c>
      <c r="AJ15" s="43">
        <f>'[5]2562-บิลค่าไฟฟ้า'!CI17</f>
        <v>751</v>
      </c>
      <c r="AK15" s="59">
        <f>'[5]2562-บิลค่าไฟฟ้า'!CN17</f>
        <v>3267.53</v>
      </c>
      <c r="AL15" s="50">
        <f>AK15-(AM15*AJ15)</f>
        <v>-4.5999968278920278E-7</v>
      </c>
      <c r="AM15" s="60">
        <f>ROUND(AK15/AJ15,8)</f>
        <v>4.3509054599999999</v>
      </c>
      <c r="AN15" s="43">
        <f>'[5]2562-บิลค่าไฟฟ้า'!CS17</f>
        <v>791</v>
      </c>
      <c r="AO15" s="59">
        <f>'[5]2562-บิลค่าไฟฟ้า'!CX17</f>
        <v>3451.82</v>
      </c>
      <c r="AP15" s="50">
        <f>AO15-(AQ15*AN15)</f>
        <v>6.800005394325126E-7</v>
      </c>
      <c r="AQ15" s="60">
        <f>ROUND(AO15/AN15,8)</f>
        <v>4.3638685199999996</v>
      </c>
      <c r="AR15" s="43">
        <f>'[5]2562-บิลค่าไฟฟ้า'!DC17</f>
        <v>596</v>
      </c>
      <c r="AS15" s="59">
        <f>'[5]2562-บิลค่าไฟฟ้า'!DH17</f>
        <v>2553.4499999999998</v>
      </c>
      <c r="AT15" s="50">
        <f>AS15-(AU15*AR15)</f>
        <v>3.1999979910324328E-7</v>
      </c>
      <c r="AU15" s="60">
        <f>ROUND(AS15/AR15,8)</f>
        <v>4.2843120800000003</v>
      </c>
      <c r="AV15" s="43">
        <f>'[5]2562-บิลค่าไฟฟ้า'!DM17</f>
        <v>168</v>
      </c>
      <c r="AW15" s="59">
        <f>'[5]2562-บิลค่าไฟฟ้า'!DR17</f>
        <v>631.21</v>
      </c>
      <c r="AX15" s="50">
        <f>AW15-(AY15*AV15)</f>
        <v>1.6000001323845936E-7</v>
      </c>
      <c r="AY15" s="60">
        <f>ROUND(AW15/AV15,8)</f>
        <v>3.7572023799999998</v>
      </c>
      <c r="AZ15" s="61"/>
      <c r="BA15" s="61"/>
    </row>
    <row r="16" spans="1:53" x14ac:dyDescent="0.55000000000000004">
      <c r="A16" s="62" t="s">
        <v>39</v>
      </c>
      <c r="B16" s="63"/>
      <c r="C16" s="64"/>
      <c r="D16" s="48">
        <f>SUM(D13:D15)</f>
        <v>34624.339999999997</v>
      </c>
      <c r="E16" s="49">
        <f>SUM(E13:E15)</f>
        <v>136109.04</v>
      </c>
      <c r="F16" s="50"/>
      <c r="G16" s="51" t="s">
        <v>40</v>
      </c>
      <c r="H16" s="48">
        <f>SUM(H13:H15)</f>
        <v>34436.339999999997</v>
      </c>
      <c r="I16" s="49">
        <f>SUM(I13:I15)</f>
        <v>141352.28</v>
      </c>
      <c r="J16" s="50"/>
      <c r="K16" s="51" t="s">
        <v>40</v>
      </c>
      <c r="L16" s="48">
        <f>SUM(L13:L15)</f>
        <v>46416.34</v>
      </c>
      <c r="M16" s="49">
        <f>SUM(M13:M15)</f>
        <v>189285.44</v>
      </c>
      <c r="N16" s="50"/>
      <c r="O16" s="51" t="s">
        <v>40</v>
      </c>
      <c r="P16" s="48">
        <f>SUM(P13:P15)</f>
        <v>54441.01</v>
      </c>
      <c r="Q16" s="49">
        <f>SUM(Q13:Q15)</f>
        <v>214425.15</v>
      </c>
      <c r="R16" s="50"/>
      <c r="S16" s="51" t="s">
        <v>40</v>
      </c>
      <c r="T16" s="48">
        <f>SUM(T13:T15)</f>
        <v>70200.34</v>
      </c>
      <c r="U16" s="49">
        <f>SUM(U13:U15)</f>
        <v>265940.87</v>
      </c>
      <c r="V16" s="50"/>
      <c r="W16" s="51" t="s">
        <v>40</v>
      </c>
      <c r="X16" s="48">
        <f>SUM(X13:X15)</f>
        <v>57913.01</v>
      </c>
      <c r="Y16" s="49">
        <f>SUM(Y13:Y15)</f>
        <v>220317.68</v>
      </c>
      <c r="Z16" s="50"/>
      <c r="AA16" s="51" t="s">
        <v>40</v>
      </c>
      <c r="AB16" s="48">
        <f>SUM(AB13:AB15)</f>
        <v>56741.35</v>
      </c>
      <c r="AC16" s="49">
        <f>SUM(AC13:AC15)</f>
        <v>220344.62</v>
      </c>
      <c r="AD16" s="50"/>
      <c r="AE16" s="51" t="s">
        <v>40</v>
      </c>
      <c r="AF16" s="48">
        <f>SUM(AF13:AF15)</f>
        <v>50241.35</v>
      </c>
      <c r="AG16" s="49">
        <f>SUM(AG13:AG15)</f>
        <v>200492.61000000002</v>
      </c>
      <c r="AH16" s="50"/>
      <c r="AI16" s="51" t="s">
        <v>40</v>
      </c>
      <c r="AJ16" s="48">
        <f>SUM(AJ13:AJ15)</f>
        <v>53480.01</v>
      </c>
      <c r="AK16" s="49">
        <f>SUM(AK13:AK15)</f>
        <v>217150.72</v>
      </c>
      <c r="AL16" s="50"/>
      <c r="AM16" s="51" t="s">
        <v>40</v>
      </c>
      <c r="AN16" s="48">
        <f>SUM(AN13:AN15)</f>
        <v>51204.35</v>
      </c>
      <c r="AO16" s="49">
        <f>SUM(AO13:AO15)</f>
        <v>204394.34</v>
      </c>
      <c r="AP16" s="50"/>
      <c r="AQ16" s="51" t="s">
        <v>40</v>
      </c>
      <c r="AR16" s="48">
        <f>SUM(AR13:AR15)</f>
        <v>48450.01</v>
      </c>
      <c r="AS16" s="49">
        <f>SUM(AS13:AS15)</f>
        <v>197364.84000000003</v>
      </c>
      <c r="AT16" s="50"/>
      <c r="AU16" s="51" t="s">
        <v>40</v>
      </c>
      <c r="AV16" s="48">
        <f>SUM(AV13:AV15)</f>
        <v>45501.34</v>
      </c>
      <c r="AW16" s="49">
        <f>SUM(AW13:AW15)</f>
        <v>179051.53</v>
      </c>
      <c r="AX16" s="50"/>
      <c r="AY16" s="51" t="s">
        <v>40</v>
      </c>
      <c r="AZ16" s="52">
        <f>D16+H16+L16+P16+T16+X16+AB16+AF16+AJ16+AN16+AR16+AV16</f>
        <v>603649.78999999992</v>
      </c>
      <c r="BA16" s="49">
        <f>E16+I16+M16+Q16+U16+Y16+AC16+AG16+AK16+AO16+AS16+AW16</f>
        <v>2386229.12</v>
      </c>
    </row>
    <row r="17" spans="1:53" x14ac:dyDescent="0.55000000000000004">
      <c r="A17" s="39" t="s">
        <v>41</v>
      </c>
      <c r="B17" s="40"/>
      <c r="C17" s="41"/>
      <c r="D17" s="42"/>
      <c r="E17" s="42"/>
      <c r="F17" s="42">
        <f t="shared" ref="F17" si="0">F16+F18+F20</f>
        <v>-7.5344032666180283E-6</v>
      </c>
      <c r="G17" s="44"/>
      <c r="H17" s="42"/>
      <c r="I17" s="43"/>
      <c r="J17" s="42"/>
      <c r="K17" s="44"/>
      <c r="L17" s="42"/>
      <c r="M17" s="43"/>
      <c r="N17" s="42"/>
      <c r="O17" s="44"/>
      <c r="P17" s="42"/>
      <c r="Q17" s="43"/>
      <c r="R17" s="42"/>
      <c r="S17" s="44"/>
      <c r="T17" s="42"/>
      <c r="U17" s="43"/>
      <c r="V17" s="42"/>
      <c r="W17" s="44"/>
      <c r="X17" s="42"/>
      <c r="Y17" s="43"/>
      <c r="Z17" s="42"/>
      <c r="AA17" s="44"/>
      <c r="AB17" s="42"/>
      <c r="AC17" s="43"/>
      <c r="AD17" s="42"/>
      <c r="AE17" s="44"/>
      <c r="AF17" s="42"/>
      <c r="AG17" s="43"/>
      <c r="AH17" s="42"/>
      <c r="AI17" s="44"/>
      <c r="AJ17" s="42"/>
      <c r="AK17" s="43"/>
      <c r="AL17" s="42"/>
      <c r="AM17" s="44"/>
      <c r="AN17" s="42"/>
      <c r="AO17" s="43"/>
      <c r="AP17" s="42"/>
      <c r="AQ17" s="44"/>
      <c r="AR17" s="42"/>
      <c r="AS17" s="43"/>
      <c r="AT17" s="42"/>
      <c r="AU17" s="44"/>
      <c r="AV17" s="42"/>
      <c r="AW17" s="43"/>
      <c r="AX17" s="42"/>
      <c r="AY17" s="44"/>
    </row>
    <row r="18" spans="1:53" x14ac:dyDescent="0.55000000000000004">
      <c r="A18" s="45">
        <v>1</v>
      </c>
      <c r="B18" s="46" t="s">
        <v>41</v>
      </c>
      <c r="C18" s="47" t="s">
        <v>42</v>
      </c>
      <c r="D18" s="48">
        <f>'[5]2562-บิลค่าไฟฟ้า'!G18</f>
        <v>2596.92</v>
      </c>
      <c r="E18" s="49">
        <f>'[5]2562-บิลค่าไฟฟ้า'!L18</f>
        <v>20879</v>
      </c>
      <c r="F18" s="50">
        <f>E18-(G18*D18)</f>
        <v>-1.2834403605666012E-5</v>
      </c>
      <c r="G18" s="51">
        <f>ROUND(E18/D18,8)</f>
        <v>8.0399088200000008</v>
      </c>
      <c r="H18" s="48">
        <f>'[5]2562-บิลค่าไฟฟ้า'!Q18</f>
        <v>3329.79</v>
      </c>
      <c r="I18" s="49">
        <f>'[5]2562-บิลค่าไฟฟ้า'!V18</f>
        <v>24226.7</v>
      </c>
      <c r="J18" s="50">
        <f>I18-(K18*H18)</f>
        <v>-1.3334796676645055E-5</v>
      </c>
      <c r="K18" s="51">
        <f>ROUND(I18/H18,8)</f>
        <v>7.2757441199999997</v>
      </c>
      <c r="L18" s="48">
        <f>'[5]2562-บิลค่าไฟฟ้า'!AA18</f>
        <v>9788.94</v>
      </c>
      <c r="M18" s="49">
        <f>'[5]2562-บิลค่าไฟฟ้า'!AF18</f>
        <v>51390.36</v>
      </c>
      <c r="N18" s="50">
        <f>M18-(O18*L18)</f>
        <v>4.0446000639349222E-5</v>
      </c>
      <c r="O18" s="51">
        <f>ROUND(M18/L18,8)</f>
        <v>5.2498391</v>
      </c>
      <c r="P18" s="48">
        <f>'[5]2562-บิลค่าไฟฟ้า'!AK18</f>
        <v>8681.73</v>
      </c>
      <c r="Q18" s="49">
        <f>'[5]2562-บิลค่าไฟฟ้า'!AP18</f>
        <v>44503.32</v>
      </c>
      <c r="R18" s="50">
        <f>Q18-(S18*P18)</f>
        <v>4.056840407429263E-5</v>
      </c>
      <c r="S18" s="51">
        <f>ROUND(Q18/P18,8)</f>
        <v>5.1260889199999999</v>
      </c>
      <c r="T18" s="48">
        <f>'[5]2562-บิลค่าไฟฟ้า'!AU18</f>
        <v>4612.4399999999996</v>
      </c>
      <c r="U18" s="49">
        <f>'[5]2562-บิลค่าไฟฟ้า'!AZ18</f>
        <v>28311.200000000001</v>
      </c>
      <c r="V18" s="50">
        <f>U18-(W18*T18)</f>
        <v>1.5312805771827698E-5</v>
      </c>
      <c r="W18" s="51">
        <f>ROUND(U18/T18,8)</f>
        <v>6.1380093799999997</v>
      </c>
      <c r="X18" s="48">
        <f>'[5]2562-บิลค่าไฟฟ้า'!BE18</f>
        <v>3921.39</v>
      </c>
      <c r="Y18" s="49">
        <f>'[5]2562-บิลค่าไฟฟ้า'!BJ18</f>
        <v>26835.15</v>
      </c>
      <c r="Z18" s="50">
        <f>Y18-(AA18*X18)</f>
        <v>4.6056047722231597E-6</v>
      </c>
      <c r="AA18" s="51">
        <f>ROUND(Y18/X18,8)</f>
        <v>6.8432749599999996</v>
      </c>
      <c r="AB18" s="48">
        <f>'[5]2562-บิลค่าไฟฟ้า'!BO18</f>
        <v>1855.89</v>
      </c>
      <c r="AC18" s="49">
        <f>'[5]2562-บิลค่าไฟฟ้า'!BT18</f>
        <v>19003.400000000001</v>
      </c>
      <c r="AD18" s="50">
        <f>AC18-(AE18*AB18)</f>
        <v>-1.0297007975168526E-6</v>
      </c>
      <c r="AE18" s="51">
        <f>ROUND(AC18/AB18,8)</f>
        <v>10.23950773</v>
      </c>
      <c r="AF18" s="48">
        <f>'[5]2562-บิลค่าไฟฟ้า'!BY18</f>
        <v>572.73</v>
      </c>
      <c r="AG18" s="49">
        <f>'[5]2562-บิลค่าไฟฟ้า'!CD18</f>
        <v>18499.68</v>
      </c>
      <c r="AH18" s="50">
        <f>AG18-(AI18*AF18)</f>
        <v>-1.2948003131896257E-6</v>
      </c>
      <c r="AI18" s="51">
        <f>ROUND(AG18/AF18,8)</f>
        <v>32.300874759999999</v>
      </c>
      <c r="AJ18" s="48">
        <f>'[5]2562-บิลค่าไฟฟ้า'!CI18</f>
        <v>226.44</v>
      </c>
      <c r="AK18" s="49">
        <f>'[5]2562-บิลค่าไฟฟ้า'!CN18</f>
        <v>18593.64</v>
      </c>
      <c r="AL18" s="50">
        <f>AK18-(AM18*AJ18)</f>
        <v>7.8479934018105268E-7</v>
      </c>
      <c r="AM18" s="51">
        <f>ROUND(AK18/AJ18,8)</f>
        <v>82.112877580000003</v>
      </c>
      <c r="AN18" s="48">
        <f>'[5]2562-บิลค่าไฟฟ้า'!CS18</f>
        <v>100.47</v>
      </c>
      <c r="AO18" s="49">
        <f>'[5]2562-บิลค่าไฟฟ้า'!CX18</f>
        <v>12519.14</v>
      </c>
      <c r="AP18" s="50">
        <f>AO18-(AQ18*AN18)</f>
        <v>1.0879921319428831E-7</v>
      </c>
      <c r="AQ18" s="51">
        <f>ROUND(AO18/AN18,8)</f>
        <v>124.60575296</v>
      </c>
      <c r="AR18" s="48">
        <f>'[5]2562-บิลค่าไฟฟ้า'!DC18</f>
        <v>23.46</v>
      </c>
      <c r="AS18" s="49">
        <f>'[5]2562-บิลค่าไฟฟ้า'!DH18</f>
        <v>12535.81</v>
      </c>
      <c r="AT18" s="50">
        <f>AS18-(AU18*AR18)</f>
        <v>1.0359872248955071E-7</v>
      </c>
      <c r="AU18" s="51">
        <f>ROUND(AS18/AR18,8)</f>
        <v>534.34825234000004</v>
      </c>
      <c r="AV18" s="48">
        <f>'[5]2562-บิลค่าไฟฟ้า'!DM18</f>
        <v>1804.38</v>
      </c>
      <c r="AW18" s="49">
        <f>'[5]2562-บิลค่าไฟฟ้า'!DR18</f>
        <v>23145.58</v>
      </c>
      <c r="AX18" s="50">
        <f>AW18-(AY18*AV18)</f>
        <v>5.5582022469025105E-6</v>
      </c>
      <c r="AY18" s="51">
        <f>ROUND(AW18/AV18,8)</f>
        <v>12.82744211</v>
      </c>
      <c r="AZ18" s="52">
        <f>D18+H18+L18+P18+T18+X18+AB18+AF18+AJ18+AN18+AR18+AV18</f>
        <v>37514.58</v>
      </c>
      <c r="BA18" s="49">
        <f>E18+I18+M18+Q18+U18+Y18+AC18+AG18+AK18+AO18+AS18+AW18</f>
        <v>300442.98000000004</v>
      </c>
    </row>
    <row r="19" spans="1:53" x14ac:dyDescent="0.55000000000000004">
      <c r="A19" s="39" t="s">
        <v>43</v>
      </c>
      <c r="B19" s="40"/>
      <c r="C19" s="41"/>
      <c r="D19" s="42"/>
      <c r="E19" s="42"/>
      <c r="F19" s="42"/>
      <c r="G19" s="44"/>
      <c r="H19" s="42"/>
      <c r="I19" s="42"/>
      <c r="J19" s="42"/>
      <c r="K19" s="44"/>
      <c r="L19" s="42"/>
      <c r="M19" s="42"/>
      <c r="N19" s="42"/>
      <c r="O19" s="44"/>
      <c r="P19" s="42"/>
      <c r="Q19" s="42"/>
      <c r="R19" s="42"/>
      <c r="S19" s="44"/>
      <c r="T19" s="42"/>
      <c r="U19" s="42"/>
      <c r="V19" s="42"/>
      <c r="W19" s="44"/>
      <c r="X19" s="42"/>
      <c r="Y19" s="42"/>
      <c r="Z19" s="42"/>
      <c r="AA19" s="44"/>
      <c r="AB19" s="42"/>
      <c r="AC19" s="42"/>
      <c r="AD19" s="42"/>
      <c r="AE19" s="44"/>
      <c r="AF19" s="42"/>
      <c r="AG19" s="42"/>
      <c r="AH19" s="42"/>
      <c r="AI19" s="44"/>
      <c r="AJ19" s="42"/>
      <c r="AK19" s="42"/>
      <c r="AL19" s="42"/>
      <c r="AM19" s="44"/>
      <c r="AN19" s="42"/>
      <c r="AO19" s="42"/>
      <c r="AP19" s="42"/>
      <c r="AQ19" s="44"/>
      <c r="AR19" s="42"/>
      <c r="AS19" s="42"/>
      <c r="AT19" s="42"/>
      <c r="AU19" s="44"/>
      <c r="AV19" s="42"/>
      <c r="AW19" s="42"/>
      <c r="AX19" s="42"/>
      <c r="AY19" s="44"/>
    </row>
    <row r="20" spans="1:53" x14ac:dyDescent="0.55000000000000004">
      <c r="A20" s="45">
        <v>1</v>
      </c>
      <c r="B20" s="46" t="s">
        <v>43</v>
      </c>
      <c r="C20" s="47" t="s">
        <v>44</v>
      </c>
      <c r="D20" s="48">
        <f>'[5]2562-บิลค่าไฟฟ้า'!G19</f>
        <v>2131</v>
      </c>
      <c r="E20" s="49">
        <f>'[5]2562-บิลค่าไฟฟ้า'!L19</f>
        <v>9625.33</v>
      </c>
      <c r="F20" s="50">
        <f>E20-(G20*D20)</f>
        <v>5.3000003390479833E-6</v>
      </c>
      <c r="G20" s="51">
        <f>ROUND(E20/D20,8)</f>
        <v>4.5168137000000002</v>
      </c>
      <c r="H20" s="48">
        <f>'[5]2562-บิลค่าไฟฟ้า'!Q19</f>
        <v>1995</v>
      </c>
      <c r="I20" s="49">
        <f>'[5]2562-บิลค่าไฟฟ้า'!V19</f>
        <v>8998.77</v>
      </c>
      <c r="J20" s="50">
        <f>I20-(K20*H20)</f>
        <v>8.2499991549411789E-6</v>
      </c>
      <c r="K20" s="51">
        <f>ROUND(I20/H20,8)</f>
        <v>4.5106616500000003</v>
      </c>
      <c r="L20" s="48">
        <f>'[5]2562-บิลค่าไฟฟ้า'!AA19</f>
        <v>1037</v>
      </c>
      <c r="M20" s="49">
        <f>'[5]2562-บิลค่าไฟฟ้า'!AF19</f>
        <v>4585.17</v>
      </c>
      <c r="N20" s="50">
        <f>M20-(O20*L20)</f>
        <v>1.9199997041141614E-6</v>
      </c>
      <c r="O20" s="51">
        <f>ROUND(M20/L20,8)</f>
        <v>4.4215718400000004</v>
      </c>
      <c r="P20" s="48">
        <f>'[5]2562-บิลค่าไฟฟ้า'!AK19</f>
        <v>914</v>
      </c>
      <c r="Q20" s="49">
        <f>'[5]2562-บิลค่าไฟฟ้า'!AP19</f>
        <v>4018.49</v>
      </c>
      <c r="R20" s="50">
        <f>Q20-(S20*P20)</f>
        <v>3.8199996197363362E-6</v>
      </c>
      <c r="S20" s="51">
        <f>ROUND(Q20/P20,8)</f>
        <v>4.3965973700000003</v>
      </c>
      <c r="T20" s="48">
        <f>'[5]2562-บิลค่าไฟฟ้า'!AU19</f>
        <v>760</v>
      </c>
      <c r="U20" s="49">
        <f>'[5]2562-บิลค่าไฟฟ้า'!AZ19</f>
        <v>3309</v>
      </c>
      <c r="V20" s="50">
        <f>U20-(W20*T20)</f>
        <v>-1.2000000424450263E-6</v>
      </c>
      <c r="W20" s="51">
        <f>ROUND(U20/T20,8)</f>
        <v>4.3539473700000002</v>
      </c>
      <c r="X20" s="48">
        <f>'[5]2562-บิลค่าไฟฟ้า'!BE19</f>
        <v>549</v>
      </c>
      <c r="Y20" s="49">
        <f>'[5]2562-บิลค่าไฟฟ้า'!BJ19</f>
        <v>2336.92</v>
      </c>
      <c r="Z20" s="50">
        <f>Y20-(AA20*X20)</f>
        <v>8.8000024334178306E-7</v>
      </c>
      <c r="AA20" s="51">
        <f>ROUND(Y20/X20,8)</f>
        <v>4.2566848799999999</v>
      </c>
      <c r="AB20" s="48">
        <f>'[5]2562-บิลค่าไฟฟ้า'!BO19</f>
        <v>861</v>
      </c>
      <c r="AC20" s="49">
        <f>'[5]2562-บิลค่าไฟฟ้า'!BT19</f>
        <v>3774.33</v>
      </c>
      <c r="AD20" s="50">
        <f>AC20-(AE20*AB20)</f>
        <v>-2.939999831141904E-6</v>
      </c>
      <c r="AE20" s="51">
        <f>ROUND(AC20/AB20,8)</f>
        <v>4.3836585399999999</v>
      </c>
      <c r="AF20" s="48">
        <f>'[5]2562-บิลค่าไฟฟ้า'!BY19</f>
        <v>766</v>
      </c>
      <c r="AG20" s="49">
        <f>'[5]2562-บิลค่าไฟฟ้า'!CD19</f>
        <v>3336.65</v>
      </c>
      <c r="AH20" s="50">
        <f>AG20-(AI20*AF20)</f>
        <v>-1.6999997569655534E-6</v>
      </c>
      <c r="AI20" s="51">
        <f>ROUND(AG20/AF20,8)</f>
        <v>4.3559399499999998</v>
      </c>
      <c r="AJ20" s="48">
        <f>'[5]2562-บิลค่าไฟฟ้า'!CI19</f>
        <v>1288</v>
      </c>
      <c r="AK20" s="49">
        <f>'[5]2562-บิลค่าไฟฟ้า'!CN19</f>
        <v>5741.56</v>
      </c>
      <c r="AL20" s="50">
        <f>AK20-(AM20*AJ20)</f>
        <v>-9.5999894256237894E-7</v>
      </c>
      <c r="AM20" s="51">
        <f>ROUND(AK20/AJ20,8)</f>
        <v>4.4577329199999998</v>
      </c>
      <c r="AN20" s="48">
        <f>'[5]2562-บิลค่าไฟฟ้า'!CS19</f>
        <v>920</v>
      </c>
      <c r="AO20" s="49">
        <f>'[5]2562-บิลค่าไฟฟ้า'!CX19</f>
        <v>4046.14</v>
      </c>
      <c r="AP20" s="50">
        <f>AO20-(AQ20*AN20)</f>
        <v>7.9999972513178363E-7</v>
      </c>
      <c r="AQ20" s="51">
        <f>ROUND(AO20/AN20,8)</f>
        <v>4.3979782600000004</v>
      </c>
      <c r="AR20" s="48">
        <f>'[5]2562-บิลค่าไฟฟ้า'!DC19</f>
        <v>1860</v>
      </c>
      <c r="AS20" s="49">
        <f>'[5]2562-บิลค่าไฟฟ้า'!DH19</f>
        <v>8376.81</v>
      </c>
      <c r="AT20" s="50">
        <f>AS20-(AU20*AR20)</f>
        <v>5.999991117278114E-7</v>
      </c>
      <c r="AU20" s="51">
        <f>ROUND(AS20/AR20,8)</f>
        <v>4.5036612900000002</v>
      </c>
      <c r="AV20" s="48">
        <f>'[5]2562-บิลค่าไฟฟ้า'!DM19</f>
        <v>2400</v>
      </c>
      <c r="AW20" s="49">
        <f>'[5]2562-บิลค่าไฟฟ้า'!DR19</f>
        <v>10864.65</v>
      </c>
      <c r="AX20" s="50">
        <f>AW20-(AY20*AV20)</f>
        <v>0</v>
      </c>
      <c r="AY20" s="51">
        <f>ROUND(AW20/AV20,8)</f>
        <v>4.5269374999999998</v>
      </c>
      <c r="AZ20" s="52">
        <f>D20+H20+L20+P20+T20+X20+AB20+AF20+AJ20+AN20+AR20+AV20</f>
        <v>15481</v>
      </c>
      <c r="BA20" s="49">
        <f>E20+I20+M20+Q20+U20+Y20+AC20+AG20+AK20+AO20+AS20+AW20</f>
        <v>69013.819999999992</v>
      </c>
    </row>
    <row r="21" spans="1:53" x14ac:dyDescent="0.55000000000000004">
      <c r="A21" s="39" t="s">
        <v>45</v>
      </c>
      <c r="B21" s="40"/>
      <c r="C21" s="41"/>
      <c r="D21" s="42"/>
      <c r="E21" s="42"/>
      <c r="F21" s="42"/>
      <c r="G21" s="44"/>
      <c r="H21" s="42"/>
      <c r="I21" s="42"/>
      <c r="J21" s="42"/>
      <c r="K21" s="44"/>
      <c r="L21" s="42"/>
      <c r="M21" s="42"/>
      <c r="N21" s="42"/>
      <c r="O21" s="44"/>
      <c r="P21" s="42"/>
      <c r="Q21" s="42"/>
      <c r="R21" s="42"/>
      <c r="S21" s="44"/>
      <c r="T21" s="42"/>
      <c r="U21" s="42"/>
      <c r="V21" s="42"/>
      <c r="W21" s="44"/>
      <c r="X21" s="42"/>
      <c r="Y21" s="42"/>
      <c r="Z21" s="42"/>
      <c r="AA21" s="44"/>
      <c r="AB21" s="42"/>
      <c r="AC21" s="42"/>
      <c r="AD21" s="42"/>
      <c r="AE21" s="44"/>
      <c r="AF21" s="42"/>
      <c r="AG21" s="42"/>
      <c r="AH21" s="42"/>
      <c r="AI21" s="44"/>
      <c r="AJ21" s="42"/>
      <c r="AK21" s="42"/>
      <c r="AL21" s="42"/>
      <c r="AM21" s="44"/>
      <c r="AN21" s="42"/>
      <c r="AO21" s="42"/>
      <c r="AP21" s="42"/>
      <c r="AQ21" s="44"/>
      <c r="AR21" s="42"/>
      <c r="AS21" s="42"/>
      <c r="AT21" s="42"/>
      <c r="AU21" s="44"/>
      <c r="AV21" s="42"/>
      <c r="AW21" s="42"/>
      <c r="AX21" s="42"/>
      <c r="AY21" s="44"/>
    </row>
    <row r="22" spans="1:53" x14ac:dyDescent="0.55000000000000004">
      <c r="A22" s="56">
        <v>1</v>
      </c>
      <c r="B22" s="57" t="s">
        <v>46</v>
      </c>
      <c r="C22" s="58" t="s">
        <v>47</v>
      </c>
      <c r="D22" s="43">
        <f>'[5]2562-บิลค่าไฟฟ้า'!G22</f>
        <v>540</v>
      </c>
      <c r="E22" s="59">
        <f>'[5]2562-บิลค่าไฟฟ้า'!L22</f>
        <v>2525.4699999999998</v>
      </c>
      <c r="F22" s="50">
        <f>E22-(G22*D22)</f>
        <v>-2.0000002223241609E-6</v>
      </c>
      <c r="G22" s="60">
        <f>ROUND(E22/D22,8)</f>
        <v>4.6767963000000004</v>
      </c>
      <c r="H22" s="43">
        <f>'[5]2562-บิลค่าไฟฟ้า'!Q22</f>
        <v>476</v>
      </c>
      <c r="I22" s="59">
        <f>'[5]2562-บิลค่าไฟฟ้า'!V22</f>
        <v>2265.75</v>
      </c>
      <c r="J22" s="50">
        <f>I22-(K22*H22)</f>
        <v>7.6000014814781025E-7</v>
      </c>
      <c r="K22" s="60">
        <f>ROUND(I22/H22,8)</f>
        <v>4.7599789899999996</v>
      </c>
      <c r="L22" s="43">
        <f>'[5]2562-บิลค่าไฟฟ้า'!AA22</f>
        <v>544</v>
      </c>
      <c r="M22" s="59">
        <f>'[5]2562-บิลค่าไฟฟ้า'!AF22</f>
        <v>2541.6999999999998</v>
      </c>
      <c r="N22" s="50">
        <f>M22-(O22*L22)</f>
        <v>-1.600000359758269E-6</v>
      </c>
      <c r="O22" s="60">
        <f>ROUND(M22/L22,8)</f>
        <v>4.6722426500000003</v>
      </c>
      <c r="P22" s="43">
        <f>'[5]2562-บิลค่าไฟฟ้า'!AK22</f>
        <v>732</v>
      </c>
      <c r="Q22" s="59">
        <f>'[5]2562-บิลค่าไฟฟ้า'!AP22</f>
        <v>3304.62</v>
      </c>
      <c r="R22" s="50">
        <f>Q22-(S22*P22)</f>
        <v>-2.4000000848900527E-6</v>
      </c>
      <c r="S22" s="60">
        <f>ROUND(Q22/P22,8)</f>
        <v>4.5145081999999999</v>
      </c>
      <c r="T22" s="43">
        <f>'[5]2562-บิลค่าไฟฟ้า'!AU22</f>
        <v>664</v>
      </c>
      <c r="U22" s="59">
        <f>'[5]2562-บิลค่าไฟฟ้า'!AZ22</f>
        <v>3028.67</v>
      </c>
      <c r="V22" s="50">
        <f>U22-(W22*T22)</f>
        <v>0</v>
      </c>
      <c r="W22" s="60">
        <f>ROUND(U22/T22,8)</f>
        <v>4.5612500000000002</v>
      </c>
      <c r="X22" s="43">
        <f>'[5]2562-บิลค่าไฟฟ้า'!BE22</f>
        <v>548</v>
      </c>
      <c r="Y22" s="59">
        <f>'[5]2562-บิลค่าไฟฟ้า'!BJ22</f>
        <v>2639.08</v>
      </c>
      <c r="Z22" s="50">
        <f>Y22-(AA22*X22)</f>
        <v>-2.1599998945021071E-6</v>
      </c>
      <c r="AA22" s="60">
        <f>ROUND(Y22/X22,8)</f>
        <v>4.8158394199999996</v>
      </c>
      <c r="AB22" s="43">
        <f>'[5]2562-บิลค่าไฟฟ้า'!BO22</f>
        <v>668</v>
      </c>
      <c r="AC22" s="59">
        <f>'[5]2562-บิลค่าไฟฟ้า'!BT22</f>
        <v>3044.89</v>
      </c>
      <c r="AD22" s="50">
        <f>AC22-(AE22*AB22)</f>
        <v>1.9199997041141614E-6</v>
      </c>
      <c r="AE22" s="60">
        <f>ROUND(AC22/AB22,8)</f>
        <v>4.5582185600000003</v>
      </c>
      <c r="AF22" s="43">
        <f>'[5]2562-บิลค่าไฟฟ้า'!BY22</f>
        <v>524</v>
      </c>
      <c r="AG22" s="59">
        <f>'[5]2562-บิลค่าไฟฟ้า'!CD22</f>
        <v>2460.5300000000002</v>
      </c>
      <c r="AH22" s="50">
        <f>AG22-(AI22*AF22)</f>
        <v>-5.5999953474383801E-7</v>
      </c>
      <c r="AI22" s="60">
        <f>ROUND(AG22/AF22,8)</f>
        <v>4.6956679399999999</v>
      </c>
      <c r="AJ22" s="43">
        <f>'[5]2562-บิลค่าไฟฟ้า'!CI22</f>
        <v>512</v>
      </c>
      <c r="AK22" s="59">
        <f>'[5]2562-บิลค่าไฟฟ้า'!CN22</f>
        <v>2411.83</v>
      </c>
      <c r="AL22" s="50">
        <f>AK22-(AM22*AJ22)</f>
        <v>-6.4000005295383744E-7</v>
      </c>
      <c r="AM22" s="60">
        <f>ROUND(AK22/AJ22,8)</f>
        <v>4.71060547</v>
      </c>
      <c r="AN22" s="43">
        <f>'[5]2562-บิลค่าไฟฟ้า'!CS22</f>
        <v>536</v>
      </c>
      <c r="AO22" s="59">
        <f>'[5]2562-บิลค่าไฟฟ้า'!CX22</f>
        <v>2509.2199999999998</v>
      </c>
      <c r="AP22" s="50">
        <f>AO22-(AQ22*AN22)</f>
        <v>-1.5999999050109182E-6</v>
      </c>
      <c r="AQ22" s="60">
        <f>ROUND(AO22/AN22,8)</f>
        <v>4.6813805999999998</v>
      </c>
      <c r="AR22" s="43">
        <f>'[5]2562-บิลค่าไฟฟ้า'!DC22</f>
        <v>524</v>
      </c>
      <c r="AS22" s="59">
        <f>'[5]2562-บิลค่าไฟฟ้า'!DH22</f>
        <v>2460.5300000000002</v>
      </c>
      <c r="AT22" s="50">
        <f>AS22-(AU22*AR22)</f>
        <v>-5.5999953474383801E-7</v>
      </c>
      <c r="AU22" s="60">
        <f>ROUND(AS22/AR22,8)</f>
        <v>4.6956679399999999</v>
      </c>
      <c r="AV22" s="43">
        <f>'[5]2562-บิลค่าไฟฟ้า'!DM22</f>
        <v>588</v>
      </c>
      <c r="AW22" s="59">
        <f>'[5]2562-บิลค่าไฟฟ้า'!DR22</f>
        <v>2720.25</v>
      </c>
      <c r="AX22" s="50">
        <f>AW22-(AY22*AV22)</f>
        <v>1.2000009519397281E-7</v>
      </c>
      <c r="AY22" s="60">
        <f>ROUND(AW22/AV22,8)</f>
        <v>4.6262755100000001</v>
      </c>
      <c r="AZ22" s="61"/>
      <c r="BA22" s="61"/>
    </row>
    <row r="23" spans="1:53" x14ac:dyDescent="0.55000000000000004">
      <c r="A23" s="56">
        <v>2</v>
      </c>
      <c r="B23" s="57" t="s">
        <v>22</v>
      </c>
      <c r="C23" s="58" t="s">
        <v>48</v>
      </c>
      <c r="D23" s="43">
        <f>'[5]2562-บิลค่าไฟฟ้า'!G23</f>
        <v>0</v>
      </c>
      <c r="E23" s="59">
        <f>'[5]2562-บิลค่าไฟฟ้า'!L23</f>
        <v>334.1</v>
      </c>
      <c r="F23" s="50">
        <v>0</v>
      </c>
      <c r="G23" s="60" t="s">
        <v>40</v>
      </c>
      <c r="H23" s="43">
        <f>'[5]2562-บิลค่าไฟฟ้า'!Q23</f>
        <v>0</v>
      </c>
      <c r="I23" s="59">
        <f>'[5]2562-บิลค่าไฟฟ้า'!V23</f>
        <v>334.1</v>
      </c>
      <c r="J23" s="50">
        <v>0</v>
      </c>
      <c r="K23" s="60" t="s">
        <v>40</v>
      </c>
      <c r="L23" s="43">
        <f>'[5]2562-บิลค่าไฟฟ้า'!AA23</f>
        <v>0</v>
      </c>
      <c r="M23" s="59">
        <f>'[5]2562-บิลค่าไฟฟ้า'!AF23</f>
        <v>334.1</v>
      </c>
      <c r="N23" s="50">
        <v>0</v>
      </c>
      <c r="O23" s="60" t="s">
        <v>40</v>
      </c>
      <c r="P23" s="43">
        <f>'[5]2562-บิลค่าไฟฟ้า'!AK23</f>
        <v>0</v>
      </c>
      <c r="Q23" s="59">
        <f>'[5]2562-บิลค่าไฟฟ้า'!AP23</f>
        <v>334.1</v>
      </c>
      <c r="R23" s="50">
        <v>0</v>
      </c>
      <c r="S23" s="60" t="s">
        <v>40</v>
      </c>
      <c r="T23" s="43">
        <f>'[5]2562-บิลค่าไฟฟ้า'!AU23</f>
        <v>0</v>
      </c>
      <c r="U23" s="59">
        <f>'[5]2562-บิลค่าไฟฟ้า'!AZ23</f>
        <v>334.1</v>
      </c>
      <c r="V23" s="50">
        <v>0</v>
      </c>
      <c r="W23" s="60" t="s">
        <v>40</v>
      </c>
      <c r="X23" s="43">
        <f>'[5]2562-บิลค่าไฟฟ้า'!BE23</f>
        <v>0</v>
      </c>
      <c r="Y23" s="59">
        <f>'[5]2562-บิลค่าไฟฟ้า'!BJ23</f>
        <v>334.1</v>
      </c>
      <c r="Z23" s="50">
        <v>0</v>
      </c>
      <c r="AA23" s="60" t="s">
        <v>40</v>
      </c>
      <c r="AB23" s="43">
        <f>'[5]2562-บิลค่าไฟฟ้า'!BO23</f>
        <v>0</v>
      </c>
      <c r="AC23" s="59">
        <f>'[5]2562-บิลค่าไฟฟ้า'!BT23</f>
        <v>334.1</v>
      </c>
      <c r="AD23" s="50">
        <v>0</v>
      </c>
      <c r="AE23" s="60" t="s">
        <v>40</v>
      </c>
      <c r="AF23" s="43">
        <f>'[5]2562-บิลค่าไฟฟ้า'!BY23</f>
        <v>0</v>
      </c>
      <c r="AG23" s="59">
        <f>'[5]2562-บิลค่าไฟฟ้า'!CD23</f>
        <v>334.1</v>
      </c>
      <c r="AH23" s="50">
        <v>0</v>
      </c>
      <c r="AI23" s="60" t="s">
        <v>40</v>
      </c>
      <c r="AJ23" s="43">
        <f>'[5]2562-บิลค่าไฟฟ้า'!CI23</f>
        <v>0</v>
      </c>
      <c r="AK23" s="59">
        <f>'[5]2562-บิลค่าไฟฟ้า'!CN23</f>
        <v>334.1</v>
      </c>
      <c r="AL23" s="50">
        <v>0</v>
      </c>
      <c r="AM23" s="60" t="s">
        <v>40</v>
      </c>
      <c r="AN23" s="43">
        <f>'[5]2562-บิลค่าไฟฟ้า'!CS23</f>
        <v>0</v>
      </c>
      <c r="AO23" s="59">
        <f>'[5]2562-บิลค่าไฟฟ้า'!CX23</f>
        <v>334.1</v>
      </c>
      <c r="AP23" s="50">
        <v>0</v>
      </c>
      <c r="AQ23" s="60" t="s">
        <v>40</v>
      </c>
      <c r="AR23" s="43">
        <f>'[5]2562-บิลค่าไฟฟ้า'!DC23</f>
        <v>0</v>
      </c>
      <c r="AS23" s="59">
        <f>'[5]2562-บิลค่าไฟฟ้า'!DH23</f>
        <v>334.1</v>
      </c>
      <c r="AT23" s="50">
        <v>0</v>
      </c>
      <c r="AU23" s="60" t="s">
        <v>40</v>
      </c>
      <c r="AV23" s="43">
        <f>'[5]2562-บิลค่าไฟฟ้า'!DM23</f>
        <v>0</v>
      </c>
      <c r="AW23" s="59">
        <f>'[5]2562-บิลค่าไฟฟ้า'!DR23</f>
        <v>334.1</v>
      </c>
      <c r="AX23" s="50">
        <v>0</v>
      </c>
      <c r="AY23" s="60" t="s">
        <v>40</v>
      </c>
      <c r="AZ23" s="61"/>
      <c r="BA23" s="61"/>
    </row>
    <row r="24" spans="1:53" x14ac:dyDescent="0.55000000000000004">
      <c r="A24" s="62" t="s">
        <v>39</v>
      </c>
      <c r="B24" s="63"/>
      <c r="C24" s="64"/>
      <c r="D24" s="48">
        <f>SUM(D22:D23)</f>
        <v>540</v>
      </c>
      <c r="E24" s="49">
        <f>SUM(E22:E23)</f>
        <v>2859.5699999999997</v>
      </c>
      <c r="F24" s="50"/>
      <c r="G24" s="51" t="s">
        <v>40</v>
      </c>
      <c r="H24" s="48">
        <f>SUM(H22:H23)</f>
        <v>476</v>
      </c>
      <c r="I24" s="49">
        <f>SUM(I22:I23)</f>
        <v>2599.85</v>
      </c>
      <c r="J24" s="50"/>
      <c r="K24" s="51" t="s">
        <v>40</v>
      </c>
      <c r="L24" s="48">
        <f>SUM(L22:L23)</f>
        <v>544</v>
      </c>
      <c r="M24" s="49">
        <f>SUM(M22:M23)</f>
        <v>2875.7999999999997</v>
      </c>
      <c r="N24" s="50"/>
      <c r="O24" s="51" t="s">
        <v>40</v>
      </c>
      <c r="P24" s="48">
        <f>SUM(P22:P23)</f>
        <v>732</v>
      </c>
      <c r="Q24" s="49">
        <f>SUM(Q22:Q23)</f>
        <v>3638.72</v>
      </c>
      <c r="R24" s="50"/>
      <c r="S24" s="51" t="s">
        <v>40</v>
      </c>
      <c r="T24" s="48">
        <f>SUM(T22:T23)</f>
        <v>664</v>
      </c>
      <c r="U24" s="49">
        <f>SUM(U22:U23)</f>
        <v>3362.77</v>
      </c>
      <c r="V24" s="50"/>
      <c r="W24" s="51" t="s">
        <v>40</v>
      </c>
      <c r="X24" s="48">
        <f>SUM(X22:X23)</f>
        <v>548</v>
      </c>
      <c r="Y24" s="49">
        <f>SUM(Y22:Y23)</f>
        <v>2973.18</v>
      </c>
      <c r="Z24" s="50"/>
      <c r="AA24" s="51" t="s">
        <v>40</v>
      </c>
      <c r="AB24" s="48">
        <f>SUM(AB22:AB23)</f>
        <v>668</v>
      </c>
      <c r="AC24" s="49">
        <f>SUM(AC22:AC23)</f>
        <v>3378.99</v>
      </c>
      <c r="AD24" s="50"/>
      <c r="AE24" s="51" t="s">
        <v>40</v>
      </c>
      <c r="AF24" s="48">
        <f>SUM(AF22:AF23)</f>
        <v>524</v>
      </c>
      <c r="AG24" s="49">
        <f>SUM(AG22:AG23)</f>
        <v>2794.63</v>
      </c>
      <c r="AH24" s="50"/>
      <c r="AI24" s="51" t="s">
        <v>40</v>
      </c>
      <c r="AJ24" s="48">
        <f>SUM(AJ22:AJ23)</f>
        <v>512</v>
      </c>
      <c r="AK24" s="49">
        <f>SUM(AK22:AK23)</f>
        <v>2745.93</v>
      </c>
      <c r="AL24" s="50"/>
      <c r="AM24" s="51" t="s">
        <v>40</v>
      </c>
      <c r="AN24" s="48">
        <f>SUM(AN22:AN23)</f>
        <v>536</v>
      </c>
      <c r="AO24" s="49">
        <f>SUM(AO22:AO23)</f>
        <v>2843.3199999999997</v>
      </c>
      <c r="AP24" s="50"/>
      <c r="AQ24" s="51" t="s">
        <v>40</v>
      </c>
      <c r="AR24" s="48">
        <f>SUM(AR22:AR23)</f>
        <v>524</v>
      </c>
      <c r="AS24" s="49">
        <f>SUM(AS22:AS23)</f>
        <v>2794.63</v>
      </c>
      <c r="AT24" s="50"/>
      <c r="AU24" s="51" t="s">
        <v>40</v>
      </c>
      <c r="AV24" s="48">
        <f>SUM(AV22:AV23)</f>
        <v>588</v>
      </c>
      <c r="AW24" s="49">
        <f>SUM(AW22:AW23)</f>
        <v>3054.35</v>
      </c>
      <c r="AX24" s="50"/>
      <c r="AY24" s="51" t="s">
        <v>40</v>
      </c>
      <c r="AZ24" s="52">
        <f>D24+H24+L24+P24+T24+X24+AB24+AF24+AJ24+AN24+AR24+AV24</f>
        <v>6856</v>
      </c>
      <c r="BA24" s="49">
        <f>E24+I24+M24+Q24+U24+Y24+AC24+AG24+AK24+AO24+AS24+AW24</f>
        <v>35921.74</v>
      </c>
    </row>
    <row r="25" spans="1:53" x14ac:dyDescent="0.55000000000000004">
      <c r="A25" s="39" t="s">
        <v>49</v>
      </c>
      <c r="B25" s="40"/>
      <c r="C25" s="41"/>
      <c r="D25" s="42"/>
      <c r="E25" s="42"/>
      <c r="F25" s="42"/>
      <c r="G25" s="44"/>
      <c r="H25" s="42"/>
      <c r="I25" s="42"/>
      <c r="J25" s="42"/>
      <c r="K25" s="44"/>
      <c r="L25" s="42"/>
      <c r="M25" s="42"/>
      <c r="N25" s="42"/>
      <c r="O25" s="44"/>
      <c r="P25" s="42"/>
      <c r="Q25" s="42"/>
      <c r="R25" s="42"/>
      <c r="S25" s="44"/>
      <c r="T25" s="42"/>
      <c r="U25" s="42"/>
      <c r="V25" s="42"/>
      <c r="W25" s="44"/>
      <c r="X25" s="42"/>
      <c r="Y25" s="42"/>
      <c r="Z25" s="42"/>
      <c r="AA25" s="44"/>
      <c r="AB25" s="42"/>
      <c r="AC25" s="42"/>
      <c r="AD25" s="42"/>
      <c r="AE25" s="44"/>
      <c r="AF25" s="42"/>
      <c r="AG25" s="42"/>
      <c r="AH25" s="42"/>
      <c r="AI25" s="44"/>
      <c r="AJ25" s="42"/>
      <c r="AK25" s="42"/>
      <c r="AL25" s="42"/>
      <c r="AM25" s="44"/>
      <c r="AN25" s="42"/>
      <c r="AO25" s="42"/>
      <c r="AP25" s="42"/>
      <c r="AQ25" s="44"/>
      <c r="AR25" s="42"/>
      <c r="AS25" s="42"/>
      <c r="AT25" s="42"/>
      <c r="AU25" s="44"/>
      <c r="AV25" s="42"/>
      <c r="AW25" s="42"/>
      <c r="AX25" s="42"/>
      <c r="AY25" s="44"/>
    </row>
    <row r="26" spans="1:53" x14ac:dyDescent="0.55000000000000004">
      <c r="A26" s="56">
        <v>1</v>
      </c>
      <c r="B26" s="57" t="s">
        <v>50</v>
      </c>
      <c r="C26" s="58" t="s">
        <v>51</v>
      </c>
      <c r="D26" s="43">
        <f>'[5]2562-บิลค่าไฟฟ้า'!G26</f>
        <v>78120</v>
      </c>
      <c r="E26" s="59">
        <f>'[5]2562-บิลค่าไฟฟ้า'!L26</f>
        <v>304098.46000000002</v>
      </c>
      <c r="F26" s="50">
        <f>E26-(G26*D26)</f>
        <v>1.0960001964122057E-4</v>
      </c>
      <c r="G26" s="60">
        <f>ROUND(E26/D26,8)</f>
        <v>3.8927094200000001</v>
      </c>
      <c r="H26" s="43">
        <f>'[5]2562-บิลค่าไฟฟ้า'!Q26</f>
        <v>83400</v>
      </c>
      <c r="I26" s="59">
        <f>'[5]2562-บิลค่าไฟฟ้า'!V26</f>
        <v>341382.79</v>
      </c>
      <c r="J26" s="50">
        <f>I26-(K26*H26)</f>
        <v>4.1199993574991822E-4</v>
      </c>
      <c r="K26" s="60">
        <f>ROUND(I26/H26,8)</f>
        <v>4.0933188200000004</v>
      </c>
      <c r="L26" s="43">
        <f>'[5]2562-บิลค่าไฟฟ้า'!AA26</f>
        <v>106200</v>
      </c>
      <c r="M26" s="59">
        <f>'[5]2562-บิลค่าไฟฟ้า'!AF26</f>
        <v>425409.42</v>
      </c>
      <c r="N26" s="50">
        <f>M26-(O26*L26)</f>
        <v>-2.0400003995746374E-4</v>
      </c>
      <c r="O26" s="60">
        <f>ROUND(M26/L26,8)</f>
        <v>4.0057384200000001</v>
      </c>
      <c r="P26" s="43">
        <f>'[5]2562-บิลค่าไฟฟ้า'!AK26</f>
        <v>75120</v>
      </c>
      <c r="Q26" s="59">
        <f>'[5]2562-บิลค่าไฟฟ้า'!AP26</f>
        <v>304448.53999999998</v>
      </c>
      <c r="R26" s="50">
        <f>Q26-(S26*P26)</f>
        <v>-2.0799983758479357E-5</v>
      </c>
      <c r="S26" s="60">
        <f>ROUND(Q26/P26,8)</f>
        <v>4.0528293399999997</v>
      </c>
      <c r="T26" s="43">
        <f>'[5]2562-บิลค่าไฟฟ้า'!AU26</f>
        <v>83880</v>
      </c>
      <c r="U26" s="59">
        <f>'[5]2562-บิลค่าไฟฟ้า'!AZ26</f>
        <v>342939.57</v>
      </c>
      <c r="V26" s="50">
        <f>U26-(W26*T26)</f>
        <v>-1.7039995873346925E-4</v>
      </c>
      <c r="W26" s="60">
        <f>ROUND(U26/T26,8)</f>
        <v>4.0884545799999996</v>
      </c>
      <c r="X26" s="43">
        <f>'[5]2562-บิลค่าไฟฟ้า'!BE26</f>
        <v>82320</v>
      </c>
      <c r="Y26" s="59">
        <f>'[5]2562-บิลค่าไฟฟ้า'!BJ26</f>
        <v>347959.97</v>
      </c>
      <c r="Z26" s="50">
        <f>Y26-(AA26*X26)</f>
        <v>3.8959999801591039E-4</v>
      </c>
      <c r="AA26" s="60">
        <f>ROUND(Y26/X26,8)</f>
        <v>4.2269189699999998</v>
      </c>
      <c r="AB26" s="43">
        <f>'[5]2562-บิลค่าไฟฟ้า'!BO26</f>
        <v>108960</v>
      </c>
      <c r="AC26" s="59">
        <f>'[5]2562-บิลค่าไฟฟ้า'!BT26</f>
        <v>454520.7</v>
      </c>
      <c r="AD26" s="50">
        <f>AC26-(AE26*AB26)</f>
        <v>4.9920001765713096E-4</v>
      </c>
      <c r="AE26" s="60">
        <f>ROUND(AC26/AB26,8)</f>
        <v>4.17144548</v>
      </c>
      <c r="AF26" s="43">
        <f>'[5]2562-บิลค่าไฟฟ้า'!BY26</f>
        <v>110160</v>
      </c>
      <c r="AG26" s="59">
        <f>'[5]2562-บิลค่าไฟฟ้า'!CD26</f>
        <v>438252.79999999999</v>
      </c>
      <c r="AH26" s="50">
        <f>AG26-(AI26*AF26)</f>
        <v>2.4799996754154563E-4</v>
      </c>
      <c r="AI26" s="60">
        <f>ROUND(AG26/AF26,8)</f>
        <v>3.9783297000000002</v>
      </c>
      <c r="AJ26" s="43">
        <f>'[5]2562-บิลค่าไฟฟ้า'!CI26</f>
        <v>109560</v>
      </c>
      <c r="AK26" s="59">
        <f>'[5]2562-บิลค่าไฟฟ้า'!CN26</f>
        <v>446386.75</v>
      </c>
      <c r="AL26" s="50">
        <f>AK26-(AM26*AJ26)</f>
        <v>-1.2799998512491584E-4</v>
      </c>
      <c r="AM26" s="60">
        <f>ROUND(AK26/AJ26,8)</f>
        <v>4.0743587999999997</v>
      </c>
      <c r="AN26" s="43">
        <f>'[5]2562-บิลค่าไฟฟ้า'!CS26</f>
        <v>107880</v>
      </c>
      <c r="AO26" s="59">
        <f>'[5]2562-บิลค่าไฟฟ้า'!CX26</f>
        <v>451017.96</v>
      </c>
      <c r="AP26" s="50">
        <f>AO26-(AQ26*AN26)</f>
        <v>-4.2120000580325723E-4</v>
      </c>
      <c r="AQ26" s="60">
        <f>ROUND(AO26/AN26,8)</f>
        <v>4.1807374900000003</v>
      </c>
      <c r="AR26" s="43">
        <f>'[5]2562-บิลค่าไฟฟ้า'!DC26</f>
        <v>81240</v>
      </c>
      <c r="AS26" s="59">
        <f>'[5]2562-บิลค่าไฟฟ้า'!DH26</f>
        <v>334377.31</v>
      </c>
      <c r="AT26" s="50">
        <f>AS26-(AU26*AR26)</f>
        <v>7.1200018282979727E-5</v>
      </c>
      <c r="AU26" s="60">
        <f>ROUND(AS26/AR26,8)</f>
        <v>4.1159196199999997</v>
      </c>
      <c r="AV26" s="43">
        <f>'[5]2562-บิลค่าไฟฟ้า'!DM26</f>
        <v>78360</v>
      </c>
      <c r="AW26" s="59">
        <f>'[5]2562-บิลค่าไฟฟ้า'!DR26</f>
        <v>314956.77</v>
      </c>
      <c r="AX26" s="50">
        <f>AW26-(AY26*AV26)</f>
        <v>1.4519999967887998E-4</v>
      </c>
      <c r="AY26" s="60">
        <f>ROUND(AW26/AV26,8)</f>
        <v>4.0193564300000002</v>
      </c>
      <c r="AZ26" s="61"/>
      <c r="BA26" s="61"/>
    </row>
    <row r="27" spans="1:53" x14ac:dyDescent="0.55000000000000004">
      <c r="A27" s="56">
        <v>2</v>
      </c>
      <c r="B27" s="57" t="s">
        <v>52</v>
      </c>
      <c r="C27" s="58" t="s">
        <v>53</v>
      </c>
      <c r="D27" s="43">
        <f>'[5]2562-บิลค่าไฟฟ้า'!G27</f>
        <v>1576</v>
      </c>
      <c r="E27" s="59">
        <f>'[5]2562-บิลค่าไฟฟ้า'!L27</f>
        <v>6729.64</v>
      </c>
      <c r="F27" s="50">
        <f>E27-(G27*D27)</f>
        <v>3.3600008464418352E-6</v>
      </c>
      <c r="G27" s="60">
        <f>ROUND(E27/D27,8)</f>
        <v>4.2700761399999996</v>
      </c>
      <c r="H27" s="43">
        <f>'[5]2562-บิลค่าไฟฟ้า'!Q27</f>
        <v>1440</v>
      </c>
      <c r="I27" s="59">
        <f>'[5]2562-บิลค่าไฟฟ้า'!V27</f>
        <v>6177.74</v>
      </c>
      <c r="J27" s="50">
        <f>I27-(K27*H27)</f>
        <v>3.1999998100218363E-6</v>
      </c>
      <c r="K27" s="60">
        <f>ROUND(I27/H27,8)</f>
        <v>4.2900972199999998</v>
      </c>
      <c r="L27" s="43">
        <f>'[5]2562-บิลค่าไฟฟ้า'!AA27</f>
        <v>1664</v>
      </c>
      <c r="M27" s="59">
        <f>'[5]2562-บิลค่าไฟฟ้า'!AF27</f>
        <v>7086.75</v>
      </c>
      <c r="N27" s="50">
        <f>M27-(O27*L27)</f>
        <v>4.4799999159295112E-6</v>
      </c>
      <c r="O27" s="60">
        <f>ROUND(M27/L27,8)</f>
        <v>4.2588641799999998</v>
      </c>
      <c r="P27" s="43">
        <f>'[5]2562-บิลค่าไฟฟ้า'!AK27</f>
        <v>1560</v>
      </c>
      <c r="Q27" s="59">
        <f>'[5]2562-บิลค่าไฟฟ้า'!AP27</f>
        <v>6664.7</v>
      </c>
      <c r="R27" s="50">
        <f>Q27-(S27*P27)</f>
        <v>-4.0000122680794448E-7</v>
      </c>
      <c r="S27" s="60">
        <f>ROUND(Q27/P27,8)</f>
        <v>4.2722435900000004</v>
      </c>
      <c r="T27" s="43">
        <f>'[5]2562-บิลค่าไฟฟ้า'!AU27</f>
        <v>1664</v>
      </c>
      <c r="U27" s="59">
        <f>'[5]2562-บิลค่าไฟฟ้า'!AZ27</f>
        <v>7086.75</v>
      </c>
      <c r="V27" s="50">
        <f>U27-(W27*T27)</f>
        <v>4.4799999159295112E-6</v>
      </c>
      <c r="W27" s="60">
        <f>ROUND(U27/T27,8)</f>
        <v>4.2588641799999998</v>
      </c>
      <c r="X27" s="43">
        <f>'[5]2562-บิลค่าไฟฟ้า'!BE27</f>
        <v>1896</v>
      </c>
      <c r="Y27" s="59">
        <f>'[5]2562-บิลค่าไฟฟ้า'!BJ27</f>
        <v>8028.22</v>
      </c>
      <c r="Z27" s="50">
        <f>Y27-(AA27*X27)</f>
        <v>-2.0000006770715117E-6</v>
      </c>
      <c r="AA27" s="60">
        <f>ROUND(Y27/X27,8)</f>
        <v>4.2342932500000003</v>
      </c>
      <c r="AB27" s="43">
        <f>'[5]2562-บิลค่าไฟฟ้า'!BO27</f>
        <v>2104</v>
      </c>
      <c r="AC27" s="59">
        <f>'[5]2562-บิลค่าไฟฟ้า'!BT27</f>
        <v>8872.2999999999993</v>
      </c>
      <c r="AD27" s="50">
        <f>AC27-(AE27*AB27)</f>
        <v>7.5199986895313486E-6</v>
      </c>
      <c r="AE27" s="60">
        <f>ROUND(AC27/AB27,8)</f>
        <v>4.2168726200000002</v>
      </c>
      <c r="AF27" s="43">
        <f>'[5]2562-บิลค่าไฟฟ้า'!BY27</f>
        <v>1624</v>
      </c>
      <c r="AG27" s="59">
        <f>'[5]2562-บิลค่าไฟฟ้า'!CD27</f>
        <v>6924.42</v>
      </c>
      <c r="AH27" s="50">
        <f>AG27-(AI27*AF27)</f>
        <v>-2.0799998310394585E-6</v>
      </c>
      <c r="AI27" s="60">
        <f>ROUND(AG27/AF27,8)</f>
        <v>4.2638054199999997</v>
      </c>
      <c r="AJ27" s="43">
        <f>'[5]2562-บิลค่าไฟฟ้า'!CI27</f>
        <v>1624</v>
      </c>
      <c r="AK27" s="59">
        <f>'[5]2562-บิลค่าไฟฟ้า'!CN27</f>
        <v>6924.42</v>
      </c>
      <c r="AL27" s="50">
        <f>AK27-(AM27*AJ27)</f>
        <v>-2.0799998310394585E-6</v>
      </c>
      <c r="AM27" s="60">
        <f>ROUND(AK27/AJ27,8)</f>
        <v>4.2638054199999997</v>
      </c>
      <c r="AN27" s="43">
        <f>'[5]2562-บิลค่าไฟฟ้า'!CS27</f>
        <v>1680</v>
      </c>
      <c r="AO27" s="59">
        <f>'[5]2562-บิลค่าไฟฟ้า'!CX27</f>
        <v>7151.68</v>
      </c>
      <c r="AP27" s="50">
        <f>AO27-(AQ27*AN27)</f>
        <v>1.5999994502635673E-6</v>
      </c>
      <c r="AQ27" s="60">
        <f>ROUND(AO27/AN27,8)</f>
        <v>4.2569523800000004</v>
      </c>
      <c r="AR27" s="43">
        <f>'[5]2562-บิลค่าไฟฟ้า'!DC27</f>
        <v>1480</v>
      </c>
      <c r="AS27" s="59">
        <f>'[5]2562-บิลค่าไฟฟ้า'!DH27</f>
        <v>6340.06</v>
      </c>
      <c r="AT27" s="50">
        <f>AS27-(AU27*AR27)</f>
        <v>6.4000005295383744E-6</v>
      </c>
      <c r="AU27" s="60">
        <f>ROUND(AS27/AR27,8)</f>
        <v>4.2838243199999999</v>
      </c>
      <c r="AV27" s="43">
        <f>'[5]2562-บิลค่าไฟฟ้า'!DM27</f>
        <v>15040</v>
      </c>
      <c r="AW27" s="59">
        <f>'[5]2562-บิลค่าไฟฟ้า'!DR27</f>
        <v>6437.45</v>
      </c>
      <c r="AX27" s="50">
        <f>AW27-(AY27*AV27)</f>
        <v>2.2399999579647556E-5</v>
      </c>
      <c r="AY27" s="60">
        <f>ROUND(AW27/AV27,8)</f>
        <v>0.42802193999999999</v>
      </c>
      <c r="AZ27" s="61"/>
      <c r="BA27" s="61"/>
    </row>
    <row r="28" spans="1:53" x14ac:dyDescent="0.55000000000000004">
      <c r="A28" s="56">
        <v>3</v>
      </c>
      <c r="B28" s="57" t="s">
        <v>54</v>
      </c>
      <c r="C28" s="58" t="s">
        <v>55</v>
      </c>
      <c r="D28" s="43">
        <f>'[5]2562-บิลค่าไฟฟ้า'!G28</f>
        <v>11323</v>
      </c>
      <c r="E28" s="59">
        <f>'[5]2562-บิลค่าไฟฟ้า'!L28</f>
        <v>46283.75</v>
      </c>
      <c r="F28" s="50">
        <f>E28-(G28*D28)</f>
        <v>2.1170002582948655E-5</v>
      </c>
      <c r="G28" s="60">
        <f>ROUND(E28/D28,8)</f>
        <v>4.0875872099999997</v>
      </c>
      <c r="H28" s="43">
        <f>'[5]2562-บิลค่าไฟฟ้า'!Q28</f>
        <v>10837</v>
      </c>
      <c r="I28" s="59">
        <f>'[5]2562-บิลค่าไฟฟ้า'!V28</f>
        <v>44311.54</v>
      </c>
      <c r="J28" s="50">
        <f>I28-(K28*H28)</f>
        <v>5.779998900834471E-6</v>
      </c>
      <c r="K28" s="60">
        <f>ROUND(I28/H28,8)</f>
        <v>4.0889120600000002</v>
      </c>
      <c r="L28" s="43">
        <f>'[5]2562-บิลค่าไฟฟ้า'!AA28</f>
        <v>9731.31</v>
      </c>
      <c r="M28" s="59">
        <f>'[5]2562-บิลค่าไฟฟ้า'!AF28</f>
        <v>39869.449999999997</v>
      </c>
      <c r="N28" s="50">
        <f>M28-(O28*L28)</f>
        <v>-3.3245494705624878E-5</v>
      </c>
      <c r="O28" s="60">
        <f>ROUND(M28/L28,8)</f>
        <v>4.0970280499999996</v>
      </c>
      <c r="P28" s="43">
        <f>'[5]2562-บิลค่าไฟฟ้า'!AK28</f>
        <v>7761.18</v>
      </c>
      <c r="Q28" s="59">
        <f>'[5]2562-บิลค่าไฟฟ้า'!AP28</f>
        <v>32890.620000000003</v>
      </c>
      <c r="R28" s="50">
        <f>Q28-(S28*P28)</f>
        <v>-3.6309000279288739E-5</v>
      </c>
      <c r="S28" s="60">
        <f>ROUND(Q28/P28,8)</f>
        <v>4.2378375500000001</v>
      </c>
      <c r="T28" s="43">
        <f>'[5]2562-บิลค่าไฟฟ้า'!AU28</f>
        <v>8191.62</v>
      </c>
      <c r="U28" s="59">
        <f>'[5]2562-บิลค่าไฟฟ้า'!AZ28</f>
        <v>34280</v>
      </c>
      <c r="V28" s="50">
        <f>U28-(W28*T28)</f>
        <v>-7.6601281762123108E-8</v>
      </c>
      <c r="W28" s="60">
        <f>ROUND(U28/T28,8)</f>
        <v>4.1847644300000004</v>
      </c>
      <c r="X28" s="43">
        <f>'[5]2562-บิลค่าไฟฟ้า'!BE28</f>
        <v>6433.14</v>
      </c>
      <c r="Y28" s="59">
        <f>'[5]2562-บิลค่าไฟฟ้า'!BJ28</f>
        <v>28059.11</v>
      </c>
      <c r="Z28" s="50">
        <f>Y28-(AA28*X28)</f>
        <v>2.9813600121997297E-5</v>
      </c>
      <c r="AA28" s="60">
        <f>ROUND(Y28/X28,8)</f>
        <v>4.3616507599999998</v>
      </c>
      <c r="AB28" s="43">
        <f>'[5]2562-บิลค่าไฟฟ้า'!BO28</f>
        <v>10053.120000000001</v>
      </c>
      <c r="AC28" s="59">
        <f>'[5]2562-บิลค่าไฟฟ้า'!BT28</f>
        <v>39354.51</v>
      </c>
      <c r="AD28" s="50">
        <f>AC28-(AE28*AB28)</f>
        <v>-4.5312001020647585E-5</v>
      </c>
      <c r="AE28" s="60">
        <f>ROUND(AC28/AB28,8)</f>
        <v>3.91465635</v>
      </c>
      <c r="AF28" s="43">
        <f>'[5]2562-บิลค่าไฟฟ้า'!BY28</f>
        <v>9336</v>
      </c>
      <c r="AG28" s="59">
        <f>'[5]2562-บิลค่าไฟฟ้า'!CD28</f>
        <v>36954.32</v>
      </c>
      <c r="AH28" s="50">
        <f>AG28-(AI28*AF28)</f>
        <v>-2.800000220304355E-5</v>
      </c>
      <c r="AI28" s="60">
        <f>ROUND(AG28/AF28,8)</f>
        <v>3.9582605000000002</v>
      </c>
      <c r="AJ28" s="43">
        <f>'[5]2562-บิลค่าไฟฟ้า'!CI28</f>
        <v>9627.27</v>
      </c>
      <c r="AK28" s="59">
        <f>'[5]2562-บิลค่าไฟฟ้า'!CN28</f>
        <v>38228.44</v>
      </c>
      <c r="AL28" s="50">
        <f>AK28-(AM28*AJ28)</f>
        <v>2.2953099687583745E-5</v>
      </c>
      <c r="AM28" s="60">
        <f>ROUND(AK28/AJ28,8)</f>
        <v>3.9708494700000001</v>
      </c>
      <c r="AN28" s="43">
        <f>'[5]2562-บิลค่าไฟฟ้า'!CS28</f>
        <v>12243.06</v>
      </c>
      <c r="AO28" s="59">
        <f>'[5]2562-บิลค่าไฟฟ้า'!CX28</f>
        <v>46861.440000000002</v>
      </c>
      <c r="AP28" s="50">
        <f>AO28-(AQ28*AN28)</f>
        <v>1.9312807125970721E-5</v>
      </c>
      <c r="AQ28" s="60">
        <f>ROUND(AO28/AN28,8)</f>
        <v>3.8275921199999998</v>
      </c>
      <c r="AR28" s="43">
        <f>'[5]2562-บิลค่าไฟฟ้า'!DC28</f>
        <v>12308.85</v>
      </c>
      <c r="AS28" s="59">
        <f>'[5]2562-บิลค่าไฟฟ้า'!DH28</f>
        <v>47585.43</v>
      </c>
      <c r="AT28" s="50">
        <f>AS28-(AU28*AR28)</f>
        <v>-4.5067499740980566E-5</v>
      </c>
      <c r="AU28" s="60">
        <f>ROUND(AS28/AR28,8)</f>
        <v>3.8659525499999998</v>
      </c>
      <c r="AV28" s="43">
        <f>'[5]2562-บิลค่าไฟฟ้า'!DM28</f>
        <v>12825.48</v>
      </c>
      <c r="AW28" s="59">
        <f>'[5]2562-บิลค่าไฟฟ้า'!DR28</f>
        <v>48959.98</v>
      </c>
      <c r="AX28" s="50">
        <f>AW28-(AY28*AV28)</f>
        <v>-4.1476392652839422E-5</v>
      </c>
      <c r="AY28" s="60">
        <f>ROUND(AW28/AV28,8)</f>
        <v>3.81739943</v>
      </c>
      <c r="AZ28" s="61"/>
      <c r="BA28" s="61"/>
    </row>
    <row r="29" spans="1:53" x14ac:dyDescent="0.55000000000000004">
      <c r="A29" s="62" t="s">
        <v>39</v>
      </c>
      <c r="B29" s="63"/>
      <c r="C29" s="64"/>
      <c r="D29" s="48">
        <f>SUM(D26:D28)</f>
        <v>91019</v>
      </c>
      <c r="E29" s="49">
        <f>SUM(E26:E28)</f>
        <v>357111.85000000003</v>
      </c>
      <c r="F29" s="50"/>
      <c r="G29" s="51" t="s">
        <v>40</v>
      </c>
      <c r="H29" s="48">
        <f>SUM(H26:H28)</f>
        <v>95677</v>
      </c>
      <c r="I29" s="49">
        <f>SUM(I26:I28)</f>
        <v>391872.06999999995</v>
      </c>
      <c r="J29" s="50"/>
      <c r="K29" s="51" t="s">
        <v>40</v>
      </c>
      <c r="L29" s="48">
        <f>SUM(L26:L28)</f>
        <v>117595.31</v>
      </c>
      <c r="M29" s="49">
        <f>SUM(M26:M28)</f>
        <v>472365.62</v>
      </c>
      <c r="N29" s="50"/>
      <c r="O29" s="51" t="s">
        <v>40</v>
      </c>
      <c r="P29" s="48">
        <f>SUM(P26:P28)</f>
        <v>84441.18</v>
      </c>
      <c r="Q29" s="49">
        <f>SUM(Q26:Q28)</f>
        <v>344003.86</v>
      </c>
      <c r="R29" s="50"/>
      <c r="S29" s="51" t="s">
        <v>40</v>
      </c>
      <c r="T29" s="48">
        <f>SUM(T26:T28)</f>
        <v>93735.62</v>
      </c>
      <c r="U29" s="49">
        <f>SUM(U26:U28)</f>
        <v>384306.32</v>
      </c>
      <c r="V29" s="50"/>
      <c r="W29" s="51" t="s">
        <v>40</v>
      </c>
      <c r="X29" s="48">
        <f>SUM(X26:X28)</f>
        <v>90649.14</v>
      </c>
      <c r="Y29" s="49">
        <f>SUM(Y26:Y28)</f>
        <v>384047.29999999993</v>
      </c>
      <c r="Z29" s="50"/>
      <c r="AA29" s="51" t="s">
        <v>40</v>
      </c>
      <c r="AB29" s="48">
        <f>SUM(AB26:AB28)</f>
        <v>121117.12</v>
      </c>
      <c r="AC29" s="49">
        <f>SUM(AC26:AC28)</f>
        <v>502747.51</v>
      </c>
      <c r="AD29" s="50"/>
      <c r="AE29" s="51" t="s">
        <v>40</v>
      </c>
      <c r="AF29" s="48">
        <f>SUM(AF26:AF28)</f>
        <v>121120</v>
      </c>
      <c r="AG29" s="49">
        <f>SUM(AG26:AG28)</f>
        <v>482131.54</v>
      </c>
      <c r="AH29" s="50"/>
      <c r="AI29" s="51" t="s">
        <v>40</v>
      </c>
      <c r="AJ29" s="48">
        <f>SUM(AJ26:AJ28)</f>
        <v>120811.27</v>
      </c>
      <c r="AK29" s="49">
        <f>SUM(AK26:AK28)</f>
        <v>491539.61</v>
      </c>
      <c r="AL29" s="50"/>
      <c r="AM29" s="51" t="s">
        <v>40</v>
      </c>
      <c r="AN29" s="48">
        <f>SUM(AN26:AN28)</f>
        <v>121803.06</v>
      </c>
      <c r="AO29" s="49">
        <f>SUM(AO26:AO28)</f>
        <v>505031.08</v>
      </c>
      <c r="AP29" s="50"/>
      <c r="AQ29" s="51" t="s">
        <v>40</v>
      </c>
      <c r="AR29" s="48">
        <f>SUM(AR26:AR28)</f>
        <v>95028.85</v>
      </c>
      <c r="AS29" s="49">
        <f>SUM(AS26:AS28)</f>
        <v>388302.8</v>
      </c>
      <c r="AT29" s="50"/>
      <c r="AU29" s="51" t="s">
        <v>40</v>
      </c>
      <c r="AV29" s="48">
        <f>SUM(AV26:AV28)</f>
        <v>106225.48</v>
      </c>
      <c r="AW29" s="49">
        <f>SUM(AW26:AW28)</f>
        <v>370354.2</v>
      </c>
      <c r="AX29" s="50"/>
      <c r="AY29" s="51" t="s">
        <v>40</v>
      </c>
      <c r="AZ29" s="52">
        <f>D29+H29+L29+P29+T29+X29+AB29+AF29+AJ29+AN29+AR29+AV29</f>
        <v>1259223.03</v>
      </c>
      <c r="BA29" s="49">
        <f>E29+I29+M29+Q29+U29+Y29+AC29+AG29+AK29+AO29+AS29+AW29</f>
        <v>5073813.76</v>
      </c>
    </row>
    <row r="30" spans="1:53" x14ac:dyDescent="0.55000000000000004">
      <c r="A30" s="39" t="s">
        <v>56</v>
      </c>
      <c r="B30" s="40"/>
      <c r="C30" s="41"/>
      <c r="D30" s="42"/>
      <c r="E30" s="42"/>
      <c r="F30" s="42"/>
      <c r="G30" s="44"/>
      <c r="H30" s="42"/>
      <c r="I30" s="42"/>
      <c r="J30" s="42"/>
      <c r="K30" s="44"/>
      <c r="L30" s="42"/>
      <c r="M30" s="42"/>
      <c r="N30" s="42"/>
      <c r="O30" s="44"/>
      <c r="P30" s="42"/>
      <c r="Q30" s="42"/>
      <c r="R30" s="42"/>
      <c r="S30" s="44"/>
      <c r="T30" s="42"/>
      <c r="U30" s="42"/>
      <c r="V30" s="42"/>
      <c r="W30" s="44"/>
      <c r="X30" s="42"/>
      <c r="Y30" s="42"/>
      <c r="Z30" s="42"/>
      <c r="AA30" s="44"/>
      <c r="AB30" s="42"/>
      <c r="AC30" s="42"/>
      <c r="AD30" s="42"/>
      <c r="AE30" s="44"/>
      <c r="AF30" s="42"/>
      <c r="AG30" s="42"/>
      <c r="AH30" s="42"/>
      <c r="AI30" s="44"/>
      <c r="AJ30" s="42"/>
      <c r="AK30" s="42"/>
      <c r="AL30" s="42"/>
      <c r="AM30" s="44"/>
      <c r="AN30" s="42"/>
      <c r="AO30" s="42"/>
      <c r="AP30" s="42"/>
      <c r="AQ30" s="44"/>
      <c r="AR30" s="42"/>
      <c r="AS30" s="42"/>
      <c r="AT30" s="42"/>
      <c r="AU30" s="44"/>
      <c r="AV30" s="42"/>
      <c r="AW30" s="42"/>
      <c r="AX30" s="42"/>
      <c r="AY30" s="44"/>
      <c r="AZ30" s="61"/>
      <c r="BA30" s="61"/>
    </row>
    <row r="31" spans="1:53" x14ac:dyDescent="0.55000000000000004">
      <c r="A31" s="56">
        <v>1</v>
      </c>
      <c r="B31" s="57" t="s">
        <v>57</v>
      </c>
      <c r="C31" s="58" t="s">
        <v>58</v>
      </c>
      <c r="D31" s="43">
        <f>'[5]2562-บิลค่าไฟฟ้า'!G31</f>
        <v>15285.75</v>
      </c>
      <c r="E31" s="59">
        <f>'[5]2562-บิลค่าไฟฟ้า'!L31</f>
        <v>62220.82</v>
      </c>
      <c r="F31" s="50">
        <f>E31-(G31*D31)</f>
        <v>6.1735001509077847E-5</v>
      </c>
      <c r="G31" s="60">
        <f>ROUND(E31/D31,8)</f>
        <v>4.0705114199999999</v>
      </c>
      <c r="H31" s="43">
        <f>'[5]2562-บิลค่าไฟฟ้า'!Q31</f>
        <v>15445.25</v>
      </c>
      <c r="I31" s="59">
        <f>'[5]2562-บิลค่าไฟฟ้า'!V31</f>
        <v>63668.04</v>
      </c>
      <c r="J31" s="50">
        <f>I31-(K31*H31)</f>
        <v>5.4832496971357614E-5</v>
      </c>
      <c r="K31" s="60">
        <f>ROUND(I31/H31,8)</f>
        <v>4.1221760700000001</v>
      </c>
      <c r="L31" s="43">
        <f>'[5]2562-บิลค่าไฟฟ้า'!AA31</f>
        <v>17991.98</v>
      </c>
      <c r="M31" s="59">
        <f>'[5]2562-บิลค่าไฟฟ้า'!AF31</f>
        <v>72368.429999999993</v>
      </c>
      <c r="N31" s="50">
        <f>M31-(O31*L31)</f>
        <v>6.8969398853369057E-5</v>
      </c>
      <c r="O31" s="60">
        <f>ROUND(M31/L31,8)</f>
        <v>4.02226047</v>
      </c>
      <c r="P31" s="43">
        <f>'[5]2562-บิลค่าไฟฟ้า'!AK31</f>
        <v>14215.54</v>
      </c>
      <c r="Q31" s="59">
        <f>'[5]2562-บิลค่าไฟฟ้า'!AP31</f>
        <v>57098.98</v>
      </c>
      <c r="R31" s="50">
        <f>Q31-(S31*P31)</f>
        <v>4.9565795052330941E-5</v>
      </c>
      <c r="S31" s="60">
        <f>ROUND(Q31/P31,8)</f>
        <v>4.0166592300000001</v>
      </c>
      <c r="T31" s="43">
        <f>'[5]2562-บิลค่าไฟฟ้า'!AU31</f>
        <v>13948.7</v>
      </c>
      <c r="U31" s="59">
        <f>'[5]2562-บิลค่าไฟฟ้า'!AZ31</f>
        <v>67296.37</v>
      </c>
      <c r="V31" s="50">
        <f>U31-(W31*T31)</f>
        <v>-6.1705010011792183E-5</v>
      </c>
      <c r="W31" s="60">
        <f>ROUND(U31/T31,8)</f>
        <v>4.8245621500000002</v>
      </c>
      <c r="X31" s="43">
        <f>'[5]2562-บิลค่าไฟฟ้า'!BE31</f>
        <v>13637.8</v>
      </c>
      <c r="Y31" s="59">
        <f>'[5]2562-บิลค่าไฟฟ้า'!BJ31</f>
        <v>57939.21</v>
      </c>
      <c r="Z31" s="50">
        <f>Y31-(AA31*X31)</f>
        <v>-1.462000363972038E-5</v>
      </c>
      <c r="AA31" s="60">
        <f>ROUND(Y31/X31,8)</f>
        <v>4.2484279000000003</v>
      </c>
      <c r="AB31" s="43">
        <f>'[5]2562-บิลค่าไฟฟ้า'!BO31</f>
        <v>18061.349999999999</v>
      </c>
      <c r="AC31" s="59">
        <f>'[5]2562-บิลค่าไฟฟ้า'!BT31</f>
        <v>75780.89</v>
      </c>
      <c r="AD31" s="50">
        <f>AC31-(AE31*AB31)</f>
        <v>6.3144514570012689E-5</v>
      </c>
      <c r="AE31" s="60">
        <f>ROUND(AC31/AB31,8)</f>
        <v>4.1957489299999997</v>
      </c>
      <c r="AF31" s="43">
        <f>'[5]2562-บิลค่าไฟฟ้า'!BY31</f>
        <v>17279.61</v>
      </c>
      <c r="AG31" s="59">
        <f>'[5]2562-บิลค่าไฟฟ้า'!CD31</f>
        <v>73844.13</v>
      </c>
      <c r="AH31" s="50">
        <f>AG31-(AI31*AF31)</f>
        <v>5.0604008720256388E-5</v>
      </c>
      <c r="AI31" s="60">
        <f>ROUND(AG31/AF31,8)</f>
        <v>4.2734835999999996</v>
      </c>
      <c r="AJ31" s="43">
        <f>'[5]2562-บิลค่าไฟฟ้า'!CI31</f>
        <v>15056.83</v>
      </c>
      <c r="AK31" s="59">
        <f>'[5]2562-บิลค่าไฟฟ้า'!CN31</f>
        <v>63214.16</v>
      </c>
      <c r="AL31" s="50">
        <f>AK31-(AM31*AJ31)</f>
        <v>7.0387002779170871E-5</v>
      </c>
      <c r="AM31" s="60">
        <f>ROUND(AK31/AJ31,8)</f>
        <v>4.1983711000000001</v>
      </c>
      <c r="AN31" s="43">
        <f>'[5]2562-บิลค่าไฟฟ้า'!CS31</f>
        <v>16863.46</v>
      </c>
      <c r="AO31" s="59">
        <f>'[5]2562-บิลค่าไฟฟ้า'!CX31</f>
        <v>69959.199999999997</v>
      </c>
      <c r="AP31" s="50">
        <f>AO31-(AQ31*AN31)</f>
        <v>-6.9934802013449371E-5</v>
      </c>
      <c r="AQ31" s="60">
        <f>ROUND(AO31/AN31,8)</f>
        <v>4.1485673800000002</v>
      </c>
      <c r="AR31" s="43">
        <f>'[5]2562-บิลค่าไฟฟ้า'!DC31</f>
        <v>15486.05</v>
      </c>
      <c r="AS31" s="59">
        <f>'[5]2562-บิลค่าไฟฟ้า'!DH31</f>
        <v>66304.929999999993</v>
      </c>
      <c r="AT31" s="50">
        <f>AS31-(AU31*AR31)</f>
        <v>1.7357495380565524E-5</v>
      </c>
      <c r="AU31" s="60">
        <f>ROUND(AS31/AR31,8)</f>
        <v>4.2815908499999997</v>
      </c>
      <c r="AV31" s="43">
        <f>'[5]2562-บิลค่าไฟฟ้า'!DM31</f>
        <v>15578.2</v>
      </c>
      <c r="AW31" s="59">
        <f>'[5]2562-บิลค่าไฟฟ้า'!DR31</f>
        <v>64083.4</v>
      </c>
      <c r="AX31" s="50">
        <f>AW31-(AY31*AV31)</f>
        <v>1.4493991329800338E-5</v>
      </c>
      <c r="AY31" s="60">
        <f>ROUND(AW31/AV31,8)</f>
        <v>4.1136588300000003</v>
      </c>
    </row>
    <row r="32" spans="1:53" x14ac:dyDescent="0.55000000000000004">
      <c r="A32" s="56">
        <v>2</v>
      </c>
      <c r="B32" s="57" t="s">
        <v>59</v>
      </c>
      <c r="C32" s="58" t="s">
        <v>60</v>
      </c>
      <c r="D32" s="43">
        <f>'[5]2562-บิลค่าไฟฟ้า'!G32</f>
        <v>5856</v>
      </c>
      <c r="E32" s="59">
        <f>'[5]2562-บิลค่าไฟฟ้า'!L32</f>
        <v>26098.01</v>
      </c>
      <c r="F32" s="50">
        <f>E32-(G32*D32)</f>
        <v>4.1599960241001099E-6</v>
      </c>
      <c r="G32" s="60">
        <f>ROUND(E32/D32,8)</f>
        <v>4.4566273900000004</v>
      </c>
      <c r="H32" s="43">
        <f>'[5]2562-บิลค่าไฟฟ้า'!Q32</f>
        <v>5820</v>
      </c>
      <c r="I32" s="59">
        <f>'[5]2562-บิลค่าไฟฟ้า'!V32</f>
        <v>26806.65</v>
      </c>
      <c r="J32" s="50">
        <f>I32-(K32*H32)</f>
        <v>-1.0200001270277426E-5</v>
      </c>
      <c r="K32" s="60">
        <f>ROUND(I32/H32,8)</f>
        <v>4.6059536100000003</v>
      </c>
      <c r="L32" s="43">
        <f>'[5]2562-บิลค่าไฟฟ้า'!AA32</f>
        <v>6780</v>
      </c>
      <c r="M32" s="59">
        <f>'[5]2562-บิลค่าไฟฟ้า'!AF32</f>
        <v>30356.21</v>
      </c>
      <c r="N32" s="50">
        <f>M32-(O32*L32)</f>
        <v>-5.8000041462946683E-6</v>
      </c>
      <c r="O32" s="60">
        <f>ROUND(M32/L32,8)</f>
        <v>4.4773171100000004</v>
      </c>
      <c r="P32" s="43">
        <f>'[5]2562-บิลค่าไฟฟ้า'!AK32</f>
        <v>4920</v>
      </c>
      <c r="Q32" s="59">
        <f>'[5]2562-บิลค่าไฟฟ้า'!AP32</f>
        <v>21466.5</v>
      </c>
      <c r="R32" s="50">
        <f>Q32-(S32*P32)</f>
        <v>-1.9200000679120421E-5</v>
      </c>
      <c r="S32" s="60">
        <f>ROUND(Q32/P32,8)</f>
        <v>4.3631097600000004</v>
      </c>
      <c r="T32" s="43">
        <f>'[5]2562-บิลค่าไฟฟ้า'!AU32</f>
        <v>5160</v>
      </c>
      <c r="U32" s="59">
        <f>'[5]2562-บิลค่าไฟฟ้า'!AZ32</f>
        <v>22860.86</v>
      </c>
      <c r="V32" s="50">
        <f>U32-(W32*T32)</f>
        <v>2.4799999664537609E-5</v>
      </c>
      <c r="W32" s="60">
        <f>ROUND(U32/T32,8)</f>
        <v>4.43039922</v>
      </c>
      <c r="X32" s="43">
        <f>'[5]2562-บิลค่าไฟฟ้า'!BE32</f>
        <v>5412</v>
      </c>
      <c r="Y32" s="59">
        <f>'[5]2562-บิลค่าไฟฟ้า'!BJ32</f>
        <v>22355.62</v>
      </c>
      <c r="Z32" s="50">
        <f>Y32-(AA32*X32)</f>
        <v>2.5839999580057338E-5</v>
      </c>
      <c r="AA32" s="60">
        <f>ROUND(Y32/X32,8)</f>
        <v>4.1307501799999997</v>
      </c>
      <c r="AB32" s="43">
        <f>'[5]2562-บิลค่าไฟฟ้า'!BO32</f>
        <v>7944</v>
      </c>
      <c r="AC32" s="59">
        <f>'[5]2562-บิลค่าไฟฟ้า'!BT32</f>
        <v>35907.339999999997</v>
      </c>
      <c r="AD32" s="50">
        <f>AC32-(AE32*AB32)</f>
        <v>-3.7040008464828134E-5</v>
      </c>
      <c r="AE32" s="60">
        <f>ROUND(AC32/AB32,8)</f>
        <v>4.5200579100000002</v>
      </c>
      <c r="AF32" s="43">
        <f>'[5]2562-บิลค่าไฟฟ้า'!BY32</f>
        <v>7812</v>
      </c>
      <c r="AG32" s="59">
        <f>'[5]2562-บิลค่าไฟฟ้า'!CD32</f>
        <v>34463.89</v>
      </c>
      <c r="AH32" s="50">
        <f>AG32-(AI32*AF32)</f>
        <v>-2.9240000003483146E-5</v>
      </c>
      <c r="AI32" s="60">
        <f>ROUND(AG32/AF32,8)</f>
        <v>4.4116602699999996</v>
      </c>
      <c r="AJ32" s="43">
        <f>'[5]2562-บิลค่าไฟฟ้า'!CI32</f>
        <v>7548</v>
      </c>
      <c r="AK32" s="59">
        <f>'[5]2562-บิลค่าไฟฟ้า'!CN32</f>
        <v>35032.29</v>
      </c>
      <c r="AL32" s="50">
        <f>AK32-(AM32*AJ32)</f>
        <v>-3.3719996281433851E-5</v>
      </c>
      <c r="AM32" s="60">
        <f>ROUND(AK32/AJ32,8)</f>
        <v>4.64126789</v>
      </c>
      <c r="AN32" s="43">
        <f>'[5]2562-บิลค่าไฟฟ้า'!CS32</f>
        <v>7632</v>
      </c>
      <c r="AO32" s="59">
        <f>'[5]2562-บิลค่าไฟฟ้า'!CX32</f>
        <v>34431.120000000003</v>
      </c>
      <c r="AP32" s="50">
        <f>AO32-(AQ32*AN32)</f>
        <v>3.3120006264653057E-5</v>
      </c>
      <c r="AQ32" s="60">
        <f>ROUND(AO32/AN32,8)</f>
        <v>4.5114150899999999</v>
      </c>
      <c r="AR32" s="43">
        <f>'[5]2562-บิลค่าไฟฟ้า'!DC32</f>
        <v>6168</v>
      </c>
      <c r="AS32" s="59">
        <f>'[5]2562-บิลค่าไฟฟ้า'!DH32</f>
        <v>28378.67</v>
      </c>
      <c r="AT32" s="50">
        <f>AS32-(AU32*AR32)</f>
        <v>-2.3919998056953773E-5</v>
      </c>
      <c r="AU32" s="60">
        <f>ROUND(AS32/AR32,8)</f>
        <v>4.6009516899999996</v>
      </c>
      <c r="AV32" s="43">
        <f>'[5]2562-บิลค่าไฟฟ้า'!DM32</f>
        <v>6648</v>
      </c>
      <c r="AW32" s="59">
        <f>'[5]2562-บิลค่าไฟฟ้า'!DR32</f>
        <v>29737.57</v>
      </c>
      <c r="AX32" s="50">
        <f>AW32-(AY32*AV32)</f>
        <v>-6.79999720887281E-6</v>
      </c>
      <c r="AY32" s="60">
        <f>ROUND(AW32/AV32,8)</f>
        <v>4.4731603499999997</v>
      </c>
      <c r="AZ32" s="61"/>
      <c r="BA32" s="61"/>
    </row>
    <row r="33" spans="1:53" x14ac:dyDescent="0.55000000000000004">
      <c r="A33" s="56">
        <v>3</v>
      </c>
      <c r="B33" s="57" t="s">
        <v>59</v>
      </c>
      <c r="C33" s="58" t="s">
        <v>61</v>
      </c>
      <c r="D33" s="43">
        <f>'[5]2562-บิลค่าไฟฟ้า'!G33</f>
        <v>6958.4</v>
      </c>
      <c r="E33" s="59">
        <f>'[5]2562-บิลค่าไฟฟ้า'!L33</f>
        <v>28571.86</v>
      </c>
      <c r="F33" s="50">
        <f>E33-(G33*D33)</f>
        <v>-6.8320005084387958E-6</v>
      </c>
      <c r="G33" s="60">
        <f>ROUND(E33/D33,8)</f>
        <v>4.1060962300000003</v>
      </c>
      <c r="H33" s="43">
        <f>'[5]2562-บิลค่าไฟฟ้า'!Q33</f>
        <v>6353.6</v>
      </c>
      <c r="I33" s="59">
        <f>'[5]2562-บิลค่าไฟฟ้า'!V33</f>
        <v>26117.52</v>
      </c>
      <c r="J33" s="50">
        <f>I33-(K33*H33)</f>
        <v>-3.5200355341657996E-7</v>
      </c>
      <c r="K33" s="60">
        <f>ROUND(I33/H33,8)</f>
        <v>4.1106648200000002</v>
      </c>
      <c r="L33" s="43">
        <f>'[5]2562-บิลค่าไฟฟ้า'!AA33</f>
        <v>5565.6</v>
      </c>
      <c r="M33" s="59">
        <f>'[5]2562-บิลค่าไฟฟ้า'!AF33</f>
        <v>22676.27</v>
      </c>
      <c r="N33" s="50">
        <f>M33-(O33*L33)</f>
        <v>1.7959999240702018E-5</v>
      </c>
      <c r="O33" s="60">
        <f>ROUND(M33/L33,8)</f>
        <v>4.0743621499999998</v>
      </c>
      <c r="P33" s="43">
        <f>'[5]2562-บิลค่าไฟฟ้า'!AK33</f>
        <v>2313.6</v>
      </c>
      <c r="Q33" s="59">
        <f>'[5]2562-บิลค่าไฟฟ้า'!AP33</f>
        <v>9722.8700000000008</v>
      </c>
      <c r="R33" s="50">
        <f>Q33-(S33*P33)</f>
        <v>9.9200005934108049E-6</v>
      </c>
      <c r="S33" s="60">
        <f>ROUND(Q33/P33,8)</f>
        <v>4.2024853000000002</v>
      </c>
      <c r="T33" s="43">
        <f>'[5]2562-บิลค่าไฟฟ้า'!AU33</f>
        <v>2340.8000000000002</v>
      </c>
      <c r="U33" s="59">
        <f>'[5]2562-บิลค่าไฟฟ้า'!AZ33</f>
        <v>9833.26</v>
      </c>
      <c r="V33" s="50">
        <f>U33-(W33*T33)</f>
        <v>-3.9520000427728519E-6</v>
      </c>
      <c r="W33" s="60">
        <f>ROUND(U33/T33,8)</f>
        <v>4.2008116900000001</v>
      </c>
      <c r="X33" s="43">
        <f>'[5]2562-บิลค่าไฟฟ้า'!BE33</f>
        <v>2300</v>
      </c>
      <c r="Y33" s="59">
        <f>'[5]2562-บิลค่าไฟฟ้า'!BJ33</f>
        <v>9667.69</v>
      </c>
      <c r="Z33" s="50">
        <f>Y33-(AA33*X33)</f>
        <v>-3.9999995351536199E-6</v>
      </c>
      <c r="AA33" s="60">
        <f>ROUND(Y33/X33,8)</f>
        <v>4.20334348</v>
      </c>
      <c r="AB33" s="43">
        <f>'[5]2562-บิลค่าไฟฟ้า'!BO33</f>
        <v>5360.8</v>
      </c>
      <c r="AC33" s="59">
        <f>'[5]2562-บิลค่าไฟฟ้า'!BT33</f>
        <v>22088.66</v>
      </c>
      <c r="AD33" s="50">
        <f>AC33-(AE33*AB33)</f>
        <v>5.8639998314902186E-6</v>
      </c>
      <c r="AE33" s="60">
        <f>ROUND(AC33/AB33,8)</f>
        <v>4.12040367</v>
      </c>
      <c r="AF33" s="43">
        <f>'[5]2562-บิลค่าไฟฟ้า'!BY33</f>
        <v>5766.48</v>
      </c>
      <c r="AG33" s="59">
        <f>'[5]2562-บิลค่าไฟฟ้า'!CD33</f>
        <v>23734.62</v>
      </c>
      <c r="AH33" s="50">
        <f>AG33-(AI33*AF33)</f>
        <v>7.480801286874339E-6</v>
      </c>
      <c r="AI33" s="60">
        <f>ROUND(AG33/AF33,8)</f>
        <v>4.1159632899999998</v>
      </c>
      <c r="AJ33" s="43">
        <f>'[5]2562-บิลค่าไฟฟ้า'!CI33</f>
        <v>5716</v>
      </c>
      <c r="AK33" s="59">
        <f>'[5]2562-บิลค่าไฟฟ้า'!CN33</f>
        <v>23530.080000000002</v>
      </c>
      <c r="AL33" s="50">
        <f>AK33-(AM33*AJ33)</f>
        <v>7.3600022005848587E-6</v>
      </c>
      <c r="AM33" s="60">
        <f>ROUND(AK33/AJ33,8)</f>
        <v>4.1165290399999996</v>
      </c>
      <c r="AN33" s="43">
        <f>'[5]2562-บิลค่าไฟฟ้า'!CS33</f>
        <v>5760.8</v>
      </c>
      <c r="AO33" s="59">
        <f>'[5]2562-บิลค่าไฟฟ้า'!CX33</f>
        <v>23711.9</v>
      </c>
      <c r="AP33" s="50">
        <f>AO33-(AQ33*AN33)</f>
        <v>-1.0904001101152971E-5</v>
      </c>
      <c r="AQ33" s="60">
        <f>ROUND(AO33/AN33,8)</f>
        <v>4.1160776300000004</v>
      </c>
      <c r="AR33" s="43">
        <f>'[5]2562-บิลค่าไฟฟ้า'!DC33</f>
        <v>4049.6</v>
      </c>
      <c r="AS33" s="59">
        <f>'[5]2562-บิลค่าไฟฟ้า'!DH33</f>
        <v>16767.7</v>
      </c>
      <c r="AT33" s="50">
        <f>AS33-(AU33*AR33)</f>
        <v>-1.6783997125457972E-5</v>
      </c>
      <c r="AU33" s="60">
        <f>ROUND(AS33/AR33,8)</f>
        <v>4.1405817899999997</v>
      </c>
      <c r="AV33" s="43">
        <f>'[5]2562-บิลค่าไฟฟ้า'!DM33</f>
        <v>5331</v>
      </c>
      <c r="AW33" s="59">
        <f>'[5]2562-บิลค่าไฟฟ้า'!DR33</f>
        <v>21968.5</v>
      </c>
      <c r="AX33" s="50">
        <f>AW33-(AY33*AV33)</f>
        <v>1.2160002370364964E-5</v>
      </c>
      <c r="AY33" s="60">
        <f>ROUND(AW33/AV33,8)</f>
        <v>4.1208966399999998</v>
      </c>
      <c r="AZ33" s="61"/>
      <c r="BA33" s="61"/>
    </row>
    <row r="34" spans="1:53" x14ac:dyDescent="0.55000000000000004">
      <c r="A34" s="56">
        <v>4</v>
      </c>
      <c r="B34" s="57" t="s">
        <v>62</v>
      </c>
      <c r="C34" s="58" t="s">
        <v>63</v>
      </c>
      <c r="D34" s="43">
        <f>'[5]2562-บิลค่าไฟฟ้า'!G34</f>
        <v>5112.5</v>
      </c>
      <c r="E34" s="59">
        <f>'[5]2562-บิลค่าไฟฟ้า'!L34</f>
        <v>21081.03</v>
      </c>
      <c r="F34" s="50">
        <f>E34-(G34*D34)</f>
        <v>4.3750005715992302E-6</v>
      </c>
      <c r="G34" s="60">
        <f>ROUND(E34/D34,8)</f>
        <v>4.1234288499999998</v>
      </c>
      <c r="H34" s="43">
        <f>'[5]2562-บิลค่าไฟฟ้า'!Q34</f>
        <v>5668.5</v>
      </c>
      <c r="I34" s="59">
        <f>'[5]2562-บิลค่าไฟฟ้า'!V34</f>
        <v>23337.32</v>
      </c>
      <c r="J34" s="50">
        <f>I34-(K34*H34)</f>
        <v>9.2150003183633089E-6</v>
      </c>
      <c r="K34" s="60">
        <f>ROUND(I34/H34,8)</f>
        <v>4.1170186099999997</v>
      </c>
      <c r="L34" s="43">
        <f>'[5]2562-บิลค่าไฟฟ้า'!AA34</f>
        <v>6802</v>
      </c>
      <c r="M34" s="59">
        <f>'[5]2562-บิลค่าไฟฟ้า'!AF34</f>
        <v>27961.52</v>
      </c>
      <c r="N34" s="50">
        <f>M34-(O34*L34)</f>
        <v>1.7640002624830231E-5</v>
      </c>
      <c r="O34" s="60">
        <f>ROUND(M34/L34,8)</f>
        <v>4.1107791799999998</v>
      </c>
      <c r="P34" s="43">
        <f>'[5]2562-บิลค่าไฟฟ้า'!AK34</f>
        <v>6221</v>
      </c>
      <c r="Q34" s="59">
        <f>'[5]2562-บิลค่าไฟฟ้า'!AP34</f>
        <v>25579.42</v>
      </c>
      <c r="R34" s="50">
        <f>Q34-(S34*P34)</f>
        <v>-2.1690004359697923E-5</v>
      </c>
      <c r="S34" s="60">
        <f>ROUND(Q34/P34,8)</f>
        <v>4.1117858900000002</v>
      </c>
      <c r="T34" s="43">
        <f>'[5]2562-บิลค่าไฟฟ้า'!AU34</f>
        <v>5381</v>
      </c>
      <c r="U34" s="59">
        <f>'[5]2562-บิลค่าไฟฟ้า'!AZ34</f>
        <v>22170.62</v>
      </c>
      <c r="V34" s="50">
        <f>U34-(W34*T34)</f>
        <v>-2.6059999072458595E-5</v>
      </c>
      <c r="W34" s="60">
        <f>ROUND(U34/T34,8)</f>
        <v>4.1201672599999997</v>
      </c>
      <c r="X34" s="43">
        <f>'[5]2562-บิลค่าไฟฟ้า'!BE34</f>
        <v>4893</v>
      </c>
      <c r="Y34" s="59">
        <f>'[5]2562-บิลค่าไฟฟ้า'!BJ34</f>
        <v>20190.29</v>
      </c>
      <c r="Z34" s="50">
        <f>Y34-(AA34*X34)</f>
        <v>5.0000380724668503E-8</v>
      </c>
      <c r="AA34" s="60">
        <f>ROUND(Y34/X34,8)</f>
        <v>4.1263621500000003</v>
      </c>
      <c r="AB34" s="43">
        <f>'[5]2562-บิลค่าไฟฟ้า'!BO34</f>
        <v>6469.5</v>
      </c>
      <c r="AC34" s="59">
        <f>'[5]2562-บิลค่าไฟฟ้า'!BT34</f>
        <v>26587.85</v>
      </c>
      <c r="AD34" s="50">
        <f>AC34-(AE34*AB34)</f>
        <v>2.7469999622553587E-5</v>
      </c>
      <c r="AE34" s="60">
        <f>ROUND(AC34/AB34,8)</f>
        <v>4.1097225399999999</v>
      </c>
      <c r="AF34" s="43">
        <f>'[5]2562-บิลค่าไฟฟ้า'!BY34</f>
        <v>6390.5</v>
      </c>
      <c r="AG34" s="59">
        <f>'[5]2562-บิลค่าไฟฟ้า'!CD34</f>
        <v>26267.27</v>
      </c>
      <c r="AH34" s="50">
        <f>AG34-(AI34*AF34)</f>
        <v>-2.2529995476361364E-5</v>
      </c>
      <c r="AI34" s="60">
        <f>ROUND(AG34/AF34,8)</f>
        <v>4.1103622599999996</v>
      </c>
      <c r="AJ34" s="43">
        <f>'[5]2562-บิลค่าไฟฟ้า'!CI34</f>
        <v>5251</v>
      </c>
      <c r="AK34" s="59">
        <f>'[5]2562-บิลค่าไฟฟ้า'!CN34</f>
        <v>21643.09</v>
      </c>
      <c r="AL34" s="50">
        <f>AK34-(AM34*AJ34)</f>
        <v>-2.0750001567648724E-5</v>
      </c>
      <c r="AM34" s="60">
        <f>ROUND(AK34/AJ34,8)</f>
        <v>4.1217082500000002</v>
      </c>
      <c r="AN34" s="43">
        <f>'[5]2562-บิลค่าไฟฟ้า'!CS34</f>
        <v>5728.5</v>
      </c>
      <c r="AO34" s="59">
        <f>'[5]2562-บิลค่าไฟฟ้า'!CX34</f>
        <v>23580.82</v>
      </c>
      <c r="AP34" s="50">
        <f>AO34-(AQ34*AN34)</f>
        <v>-2.7574998966883868E-5</v>
      </c>
      <c r="AQ34" s="60">
        <f>ROUND(AO34/AN34,8)</f>
        <v>4.1164039499999996</v>
      </c>
      <c r="AR34" s="43">
        <f>'[5]2562-บิลค่าไฟฟ้า'!DC34</f>
        <v>5197.5</v>
      </c>
      <c r="AS34" s="59">
        <f>'[5]2562-บิลค่าไฟฟ้า'!DH34</f>
        <v>21425.99</v>
      </c>
      <c r="AT34" s="50">
        <f>AS34-(AU34*AR34)</f>
        <v>-8.4999992395751178E-6</v>
      </c>
      <c r="AU34" s="60">
        <f>ROUND(AS34/AR34,8)</f>
        <v>4.1223646</v>
      </c>
      <c r="AV34" s="43">
        <f>'[5]2562-บิลค่าไฟฟ้า'!DM34</f>
        <v>5541</v>
      </c>
      <c r="AW34" s="59">
        <f>'[5]2562-บิลค่าไฟฟ้า'!DR34</f>
        <v>22819.93</v>
      </c>
      <c r="AX34" s="50">
        <f>AW34-(AY34*AV34)</f>
        <v>-4.5499982661567628E-6</v>
      </c>
      <c r="AY34" s="60">
        <f>ROUND(AW34/AV34,8)</f>
        <v>4.1183775499999999</v>
      </c>
      <c r="AZ34" s="61"/>
      <c r="BA34" s="61"/>
    </row>
    <row r="35" spans="1:53" x14ac:dyDescent="0.55000000000000004">
      <c r="A35" s="56">
        <v>5</v>
      </c>
      <c r="B35" s="57" t="s">
        <v>59</v>
      </c>
      <c r="C35" s="58" t="s">
        <v>64</v>
      </c>
      <c r="D35" s="43" t="str">
        <f>'[5]2562-บิลค่าไฟฟ้า'!G35</f>
        <v>-</v>
      </c>
      <c r="E35" s="59" t="str">
        <f>'[5]2562-บิลค่าไฟฟ้า'!L35</f>
        <v>-</v>
      </c>
      <c r="F35" s="50" t="e">
        <f>E35-(G35*D35)</f>
        <v>#VALUE!</v>
      </c>
      <c r="G35" s="60" t="s">
        <v>40</v>
      </c>
      <c r="H35" s="43" t="str">
        <f>'[5]2562-บิลค่าไฟฟ้า'!Q35</f>
        <v>-</v>
      </c>
      <c r="I35" s="59" t="s">
        <v>40</v>
      </c>
      <c r="J35" s="50" t="e">
        <f>I35-(K35*H35)</f>
        <v>#VALUE!</v>
      </c>
      <c r="K35" s="60" t="s">
        <v>40</v>
      </c>
      <c r="L35" s="43" t="str">
        <f>'[5]2562-บิลค่าไฟฟ้า'!AA35</f>
        <v>-</v>
      </c>
      <c r="M35" s="59" t="s">
        <v>40</v>
      </c>
      <c r="N35" s="50" t="e">
        <f>M35-(O35*L35)</f>
        <v>#VALUE!</v>
      </c>
      <c r="O35" s="60" t="s">
        <v>40</v>
      </c>
      <c r="P35" s="43" t="s">
        <v>40</v>
      </c>
      <c r="Q35" s="59" t="s">
        <v>40</v>
      </c>
      <c r="R35" s="50" t="e">
        <f>Q35-(S35*P35)</f>
        <v>#VALUE!</v>
      </c>
      <c r="S35" s="60" t="s">
        <v>40</v>
      </c>
      <c r="T35" s="43" t="s">
        <v>40</v>
      </c>
      <c r="U35" s="59" t="s">
        <v>40</v>
      </c>
      <c r="V35" s="50" t="e">
        <f>U35-(W35*T35)</f>
        <v>#VALUE!</v>
      </c>
      <c r="W35" s="60" t="s">
        <v>40</v>
      </c>
      <c r="X35" s="43" t="s">
        <v>40</v>
      </c>
      <c r="Y35" s="59" t="s">
        <v>40</v>
      </c>
      <c r="Z35" s="50" t="e">
        <f>Y35-(AA35*X35)</f>
        <v>#VALUE!</v>
      </c>
      <c r="AA35" s="60" t="s">
        <v>40</v>
      </c>
      <c r="AB35" s="43" t="s">
        <v>40</v>
      </c>
      <c r="AC35" s="59" t="s">
        <v>40</v>
      </c>
      <c r="AD35" s="50" t="e">
        <f>AC35-(AE35*AB35)</f>
        <v>#VALUE!</v>
      </c>
      <c r="AE35" s="60" t="s">
        <v>40</v>
      </c>
      <c r="AF35" s="43" t="s">
        <v>40</v>
      </c>
      <c r="AG35" s="59" t="s">
        <v>40</v>
      </c>
      <c r="AH35" s="50" t="e">
        <f>AG35-(AI35*AF35)</f>
        <v>#VALUE!</v>
      </c>
      <c r="AI35" s="60" t="s">
        <v>40</v>
      </c>
      <c r="AJ35" s="43">
        <f>'[5]2562-บิลค่าไฟฟ้า'!CI35</f>
        <v>140.5</v>
      </c>
      <c r="AK35" s="59">
        <f>'[5]2562-บิลค่าไฟฟ้า'!CN35</f>
        <v>904.27</v>
      </c>
      <c r="AL35" s="50">
        <f>AK35-(AM35*AJ35)</f>
        <v>-1.0499991276446963E-7</v>
      </c>
      <c r="AM35" s="60">
        <f>ROUND(AK35/AJ35,8)</f>
        <v>6.4360854099999996</v>
      </c>
      <c r="AN35" s="43">
        <f>'[5]2562-บิลค่าไฟฟ้า'!CS35</f>
        <v>122.5</v>
      </c>
      <c r="AO35" s="59">
        <f>'[5]2562-บิลค่าไฟฟ้า'!CX35</f>
        <v>831.21</v>
      </c>
      <c r="AP35" s="50">
        <f>AO35-(AQ35*AN35)</f>
        <v>-5.9999990753567545E-7</v>
      </c>
      <c r="AQ35" s="60">
        <f>ROUND(AO35/AN35,8)</f>
        <v>6.7853877599999999</v>
      </c>
      <c r="AR35" s="43">
        <f>'[5]2562-บิลค่าไฟฟ้า'!DC35</f>
        <v>143.5</v>
      </c>
      <c r="AS35" s="59">
        <f>'[5]2562-บิลค่าไฟฟ้า'!DH35</f>
        <v>916.42</v>
      </c>
      <c r="AT35" s="50">
        <f>AS35-(AU35*AR35)</f>
        <v>8.4999896898807492E-8</v>
      </c>
      <c r="AU35" s="60">
        <f>ROUND(AS35/AR35,8)</f>
        <v>6.3862020900000003</v>
      </c>
      <c r="AV35" s="43">
        <f>'[5]2562-บิลค่าไฟฟ้า'!DM35</f>
        <v>144</v>
      </c>
      <c r="AW35" s="59">
        <f>'[5]2562-บิลค่าไฟฟ้า'!DR35</f>
        <v>920.49</v>
      </c>
      <c r="AX35" s="50">
        <f>AW35-(AY35*AV35)</f>
        <v>-4.7999992602854036E-7</v>
      </c>
      <c r="AY35" s="60">
        <f>ROUND(AW35/AV35,8)</f>
        <v>6.3922916699999996</v>
      </c>
      <c r="AZ35" s="61"/>
      <c r="BA35" s="61"/>
    </row>
    <row r="36" spans="1:53" x14ac:dyDescent="0.55000000000000004">
      <c r="A36" s="62" t="s">
        <v>39</v>
      </c>
      <c r="B36" s="63"/>
      <c r="C36" s="64"/>
      <c r="D36" s="48">
        <f>SUM(D31:D35)</f>
        <v>33212.65</v>
      </c>
      <c r="E36" s="49">
        <f>SUM(E31:E35)</f>
        <v>137971.72</v>
      </c>
      <c r="F36" s="51"/>
      <c r="G36" s="51" t="s">
        <v>40</v>
      </c>
      <c r="H36" s="48">
        <f>SUM(H31:H35)</f>
        <v>33287.35</v>
      </c>
      <c r="I36" s="49">
        <f>SUM(I31:I35)</f>
        <v>139929.53</v>
      </c>
      <c r="J36" s="51"/>
      <c r="K36" s="51" t="s">
        <v>40</v>
      </c>
      <c r="L36" s="48">
        <f>SUM(L31:L35)</f>
        <v>37139.58</v>
      </c>
      <c r="M36" s="49">
        <f>SUM(M31:M35)</f>
        <v>153362.43</v>
      </c>
      <c r="N36" s="51"/>
      <c r="O36" s="51" t="s">
        <v>40</v>
      </c>
      <c r="P36" s="48">
        <f>SUM(P31:P35)</f>
        <v>27670.14</v>
      </c>
      <c r="Q36" s="49">
        <f>SUM(Q31:Q35)</f>
        <v>113867.77</v>
      </c>
      <c r="R36" s="50"/>
      <c r="S36" s="51" t="s">
        <v>40</v>
      </c>
      <c r="T36" s="48">
        <f>SUM(T31:T35)</f>
        <v>26830.5</v>
      </c>
      <c r="U36" s="49">
        <f>SUM(U31:U35)</f>
        <v>122161.10999999999</v>
      </c>
      <c r="V36" s="50"/>
      <c r="W36" s="51" t="s">
        <v>40</v>
      </c>
      <c r="X36" s="48">
        <f>SUM(X31:X35)</f>
        <v>26242.799999999999</v>
      </c>
      <c r="Y36" s="49">
        <f>SUM(Y31:Y35)</f>
        <v>110152.81</v>
      </c>
      <c r="Z36" s="50"/>
      <c r="AA36" s="51" t="s">
        <v>40</v>
      </c>
      <c r="AB36" s="48">
        <f>SUM(AB31:AB35)</f>
        <v>37835.649999999994</v>
      </c>
      <c r="AC36" s="49">
        <f>SUM(AC31:AC35)</f>
        <v>160364.74</v>
      </c>
      <c r="AD36" s="50"/>
      <c r="AE36" s="51" t="s">
        <v>40</v>
      </c>
      <c r="AF36" s="48">
        <f>SUM(AF31:AF35)</f>
        <v>37248.589999999997</v>
      </c>
      <c r="AG36" s="49">
        <f>SUM(AG31:AG35)</f>
        <v>158309.91</v>
      </c>
      <c r="AH36" s="50"/>
      <c r="AI36" s="51" t="s">
        <v>40</v>
      </c>
      <c r="AJ36" s="48">
        <f>SUM(AJ31:AJ35)</f>
        <v>33712.33</v>
      </c>
      <c r="AK36" s="49">
        <f>SUM(AK31:AK35)</f>
        <v>144323.89000000001</v>
      </c>
      <c r="AL36" s="50"/>
      <c r="AM36" s="51" t="s">
        <v>40</v>
      </c>
      <c r="AN36" s="48">
        <f>SUM(AN31:AN35)</f>
        <v>36107.259999999995</v>
      </c>
      <c r="AO36" s="49">
        <f>SUM(AO31:AO35)</f>
        <v>152514.25</v>
      </c>
      <c r="AP36" s="50"/>
      <c r="AQ36" s="51" t="s">
        <v>40</v>
      </c>
      <c r="AR36" s="48">
        <f>SUM(AR31:AR35)</f>
        <v>31044.649999999998</v>
      </c>
      <c r="AS36" s="49">
        <f>SUM(AS31:AS35)</f>
        <v>133793.71</v>
      </c>
      <c r="AT36" s="50"/>
      <c r="AU36" s="51" t="s">
        <v>40</v>
      </c>
      <c r="AV36" s="48">
        <f>SUM(AV31:AV35)</f>
        <v>33242.199999999997</v>
      </c>
      <c r="AW36" s="49">
        <f>SUM(AW31:AW35)</f>
        <v>139529.88999999998</v>
      </c>
      <c r="AX36" s="50"/>
      <c r="AY36" s="51" t="s">
        <v>40</v>
      </c>
      <c r="AZ36" s="52">
        <f>D36+H36+L36+P36+T36+X36+AB36+AF36+AJ36+AN36+AR36+AV36</f>
        <v>393573.7</v>
      </c>
      <c r="BA36" s="49">
        <f>E36+I36+M36+Q36+U36+Y36+AC36+AG36+AK36+AO36+AS36+AW36</f>
        <v>1666281.7599999995</v>
      </c>
    </row>
    <row r="37" spans="1:53" x14ac:dyDescent="0.55000000000000004">
      <c r="A37" s="65"/>
      <c r="C37" s="6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Y37" s="60"/>
      <c r="AZ37" s="61"/>
      <c r="BA37" s="61"/>
    </row>
    <row r="38" spans="1:53" x14ac:dyDescent="0.55000000000000004">
      <c r="A38" s="62" t="s">
        <v>65</v>
      </c>
      <c r="B38" s="63"/>
      <c r="C38" s="64"/>
      <c r="D38" s="52">
        <f>D5+D7+D9+D11+D16+D18+D20+D24+D29+D36</f>
        <v>973529.9</v>
      </c>
      <c r="E38" s="49">
        <f>E5+E7+E9+E11+E16+E18+E20+E24+E29+E36</f>
        <v>3661061.7100000004</v>
      </c>
      <c r="F38" s="50"/>
      <c r="G38" s="51" t="s">
        <v>40</v>
      </c>
      <c r="H38" s="52">
        <f>H5+H7+H9+H11+H16+H18+H20+H24+H29+H36</f>
        <v>985062.99</v>
      </c>
      <c r="I38" s="49">
        <f>I5+I7+I9+I11+I16+I18+I20+I24+I29+I36</f>
        <v>3778376.8099999996</v>
      </c>
      <c r="J38" s="50"/>
      <c r="K38" s="51" t="s">
        <v>40</v>
      </c>
      <c r="L38" s="52">
        <f>L5+L7+L9+L11+L16+L18+L20+L24+L29+L36</f>
        <v>1158893.1599999999</v>
      </c>
      <c r="M38" s="49">
        <f>M5+M7+M9+M11+M16+M18+M20+M24+M29+M36</f>
        <v>4464864.0699999994</v>
      </c>
      <c r="N38" s="50"/>
      <c r="O38" s="51" t="s">
        <v>40</v>
      </c>
      <c r="P38" s="52">
        <f>P5+P7+P9+P11+P16+P18+P20+P24+P29+P36</f>
        <v>973539.05999999994</v>
      </c>
      <c r="Q38" s="49">
        <f>Q5+Q7+Q9+Q11+Q16+Q18+Q20+Q24+Q29+Q36</f>
        <v>3819976.4146468299</v>
      </c>
      <c r="R38" s="50"/>
      <c r="S38" s="51" t="s">
        <v>40</v>
      </c>
      <c r="T38" s="52">
        <f>T5+T7+T9+T11+T16+T18+T20+T24+T29+T36</f>
        <v>1202752.9100000001</v>
      </c>
      <c r="U38" s="49">
        <f>U5+U7+U9+U11+U16+U18+U20+U24+U29+U36</f>
        <v>4687210.9200000009</v>
      </c>
      <c r="V38" s="50"/>
      <c r="W38" s="51" t="s">
        <v>40</v>
      </c>
      <c r="X38" s="52">
        <f>X5+X7+X9+X11+X16+X18+X20+X24+X29+X36</f>
        <v>1272171.8399999999</v>
      </c>
      <c r="Y38" s="49">
        <f>Y5+Y7+Y9+Y11+Y16+Y18+Y20+Y24+Y29+Y36</f>
        <v>4890623.8499999996</v>
      </c>
      <c r="Z38" s="50"/>
      <c r="AA38" s="51" t="s">
        <v>40</v>
      </c>
      <c r="AB38" s="52">
        <f>AB5+AB7+AB9+AB11+AB16+AB18+AB20+AB24+AB29+AB36</f>
        <v>1697040.0099999998</v>
      </c>
      <c r="AC38" s="49">
        <f>AC5+AC7+AC9+AC11+AC16+AC18+AC20+AC24+AC29+AC36</f>
        <v>6465088.1794290347</v>
      </c>
      <c r="AD38" s="50"/>
      <c r="AE38" s="51" t="s">
        <v>40</v>
      </c>
      <c r="AF38" s="52">
        <f>AF5+AF7+AF9+AF11+AF16+AF18+AF20+AF24+AF29+AF36</f>
        <v>1375823.1700000002</v>
      </c>
      <c r="AG38" s="49">
        <f>AG5+AG7+AG9+AG11+AG16+AG18+AG20+AG24+AG29+AG36</f>
        <v>5308770.9799999995</v>
      </c>
      <c r="AH38" s="50"/>
      <c r="AI38" s="51" t="s">
        <v>40</v>
      </c>
      <c r="AJ38" s="52">
        <f>AJ5+AJ7+AJ9+AJ11+AJ16+AJ18+AJ20+AJ24+AJ29+AJ36</f>
        <v>1346789.05</v>
      </c>
      <c r="AK38" s="49">
        <f>AK5+AK7+AK9+AK11+AK16+AK18+AK20+AK24+AK29+AK36</f>
        <v>5239295.8199999984</v>
      </c>
      <c r="AL38" s="50"/>
      <c r="AM38" s="51" t="s">
        <v>40</v>
      </c>
      <c r="AN38" s="52">
        <f>AN5+AN7+AN9+AN11+AN16+AN18+AN20+AN24+AN29+AN36</f>
        <v>1317228.6200000001</v>
      </c>
      <c r="AO38" s="49">
        <f>AO5+AO7+AO9+AO11+AO16+AO18+AO20+AO24+AO29+AO36</f>
        <v>5118100.0699999984</v>
      </c>
      <c r="AP38" s="50"/>
      <c r="AQ38" s="51" t="s">
        <v>40</v>
      </c>
      <c r="AR38" s="52">
        <f>AR5+AR7+AR9+AR11+AR16+AR18+AR20+AR24+AR29+AR36</f>
        <v>1040853.46</v>
      </c>
      <c r="AS38" s="49">
        <f>AS5+AS7+AS9+AS11+AS16+AS18+AS20+AS24+AS29+AS36</f>
        <v>3998480.2399999993</v>
      </c>
      <c r="AT38" s="50"/>
      <c r="AU38" s="51" t="s">
        <v>40</v>
      </c>
      <c r="AV38" s="52">
        <f>AV5+AV7+AV9+AV11+AV16+AV18+AV20+AV24+AV29+AV36</f>
        <v>958443.57999999984</v>
      </c>
      <c r="AW38" s="49">
        <f>AW5+AW7+AW9+AW11+AW16+AW18+AW20+AW24+AW29+AW36</f>
        <v>3543587.33</v>
      </c>
      <c r="AX38" s="50"/>
      <c r="AY38" s="51" t="s">
        <v>40</v>
      </c>
      <c r="AZ38" s="52">
        <f>D38+H38+L38+P38+T38+X38+AB38+AF38+AJ38+AN38+AR38+AV38</f>
        <v>14302127.750000002</v>
      </c>
      <c r="BA38" s="49">
        <f>E38+I38+M38+Q38+U38+Y38+AC38+AG38+AK38+AO38+AS38+AW38</f>
        <v>54975436.394075871</v>
      </c>
    </row>
    <row r="39" spans="1:53" x14ac:dyDescent="0.55000000000000004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61"/>
      <c r="BA39" s="61"/>
    </row>
    <row r="40" spans="1:53" x14ac:dyDescent="0.55000000000000004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Z40" s="12"/>
      <c r="AA40" s="12"/>
      <c r="AD40" s="12"/>
      <c r="AE40" s="12"/>
      <c r="AH40" s="12"/>
      <c r="AI40" s="12"/>
      <c r="AL40" s="12"/>
      <c r="AM40" s="12"/>
      <c r="AP40" s="12"/>
      <c r="AQ40" s="12"/>
      <c r="AT40" s="12"/>
      <c r="AU40" s="12"/>
      <c r="AX40" s="12"/>
      <c r="AY40" s="12"/>
      <c r="AZ40" s="61"/>
      <c r="BA40" s="61"/>
    </row>
    <row r="41" spans="1:53" x14ac:dyDescent="0.55000000000000004">
      <c r="AZ41" s="61"/>
      <c r="BA41" s="61"/>
    </row>
    <row r="42" spans="1:53" x14ac:dyDescent="0.55000000000000004">
      <c r="AZ42" s="61"/>
      <c r="BA42" s="61"/>
    </row>
  </sheetData>
  <autoFilter ref="A3:M3"/>
  <pageMargins left="0.55118110236220474" right="0.15748031496062992" top="0.51181102362204722" bottom="0.78740157480314965" header="0.51181102362204722" footer="0.51181102362204722"/>
  <pageSetup paperSize="9" scale="90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2562-บิลค่าไฟฟ้า2</vt:lpstr>
      <vt:lpstr>'2562-บิลค่าไฟฟ้า2'!Print_Titles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2022-04-21T08:57:23Z</dcterms:created>
  <dcterms:modified xsi:type="dcterms:W3CDTF">2022-05-30T02:18:05Z</dcterms:modified>
</cp:coreProperties>
</file>