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0 (ลงในงานจัดการพลังงาน)\"/>
    </mc:Choice>
  </mc:AlternateContent>
  <bookViews>
    <workbookView xWindow="0" yWindow="0" windowWidth="23040" windowHeight="8400"/>
  </bookViews>
  <sheets>
    <sheet name="2560-บิลค่าไฟฟ้า" sheetId="1" r:id="rId1"/>
  </sheets>
  <externalReferences>
    <externalReference r:id="rId2"/>
    <externalReference r:id="rId3"/>
    <externalReference r:id="rId4"/>
    <externalReference r:id="rId5"/>
  </externalReferences>
  <definedNames>
    <definedName name="_1vg" localSheetId="0">#REF!</definedName>
    <definedName name="_1vg">#REF!</definedName>
    <definedName name="_xlnm._FilterDatabase" localSheetId="0" hidden="1">'2560-บิลค่าไฟฟ้า'!$A$3:$M$3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Titles" localSheetId="0">'2560-บิลค่าไฟฟ้า'!$2:$3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37" i="1" l="1"/>
  <c r="AZ37" i="1"/>
  <c r="BA35" i="1"/>
  <c r="AZ35" i="1"/>
  <c r="BA28" i="1"/>
  <c r="AZ28" i="1"/>
  <c r="BA23" i="1"/>
  <c r="AZ23" i="1"/>
  <c r="BA19" i="1"/>
  <c r="AZ19" i="1"/>
  <c r="BA14" i="1"/>
  <c r="AZ14" i="1"/>
  <c r="BA12" i="1"/>
  <c r="AZ12" i="1"/>
  <c r="BA10" i="1"/>
  <c r="AZ10" i="1"/>
  <c r="BA8" i="1"/>
  <c r="AZ8" i="1"/>
  <c r="AW35" i="1" l="1"/>
  <c r="AV35" i="1"/>
  <c r="AS35" i="1"/>
  <c r="AR35" i="1"/>
  <c r="AO35" i="1"/>
  <c r="AN35" i="1"/>
  <c r="AK35" i="1"/>
  <c r="AJ35" i="1"/>
  <c r="AG35" i="1"/>
  <c r="AF35" i="1"/>
  <c r="AC35" i="1"/>
  <c r="AB35" i="1"/>
  <c r="Y35" i="1"/>
  <c r="X35" i="1"/>
  <c r="U35" i="1"/>
  <c r="T35" i="1"/>
  <c r="Q35" i="1"/>
  <c r="P35" i="1"/>
  <c r="M35" i="1"/>
  <c r="L35" i="1"/>
  <c r="I35" i="1"/>
  <c r="H35" i="1"/>
  <c r="E35" i="1"/>
  <c r="D35" i="1"/>
  <c r="AY33" i="1"/>
  <c r="AX33" i="1" s="1"/>
  <c r="AU33" i="1"/>
  <c r="AT33" i="1" s="1"/>
  <c r="AQ33" i="1"/>
  <c r="AP33" i="1"/>
  <c r="AM33" i="1"/>
  <c r="AL33" i="1" s="1"/>
  <c r="AI33" i="1"/>
  <c r="AH33" i="1" s="1"/>
  <c r="AE33" i="1"/>
  <c r="AD33" i="1" s="1"/>
  <c r="AA33" i="1"/>
  <c r="Z33" i="1"/>
  <c r="W33" i="1"/>
  <c r="V33" i="1" s="1"/>
  <c r="S33" i="1"/>
  <c r="R33" i="1" s="1"/>
  <c r="O33" i="1"/>
  <c r="N33" i="1" s="1"/>
  <c r="K33" i="1"/>
  <c r="J33" i="1"/>
  <c r="G33" i="1"/>
  <c r="F33" i="1" s="1"/>
  <c r="AY32" i="1"/>
  <c r="AX32" i="1" s="1"/>
  <c r="AU32" i="1"/>
  <c r="AT32" i="1" s="1"/>
  <c r="AQ32" i="1"/>
  <c r="AP32" i="1"/>
  <c r="AM32" i="1"/>
  <c r="AL32" i="1" s="1"/>
  <c r="AI32" i="1"/>
  <c r="AH32" i="1" s="1"/>
  <c r="AE32" i="1"/>
  <c r="AD32" i="1" s="1"/>
  <c r="AA32" i="1"/>
  <c r="Z32" i="1"/>
  <c r="W32" i="1"/>
  <c r="V32" i="1" s="1"/>
  <c r="S32" i="1"/>
  <c r="R32" i="1" s="1"/>
  <c r="O32" i="1"/>
  <c r="N32" i="1" s="1"/>
  <c r="K32" i="1"/>
  <c r="J32" i="1"/>
  <c r="G32" i="1"/>
  <c r="F32" i="1" s="1"/>
  <c r="AY31" i="1"/>
  <c r="AX31" i="1" s="1"/>
  <c r="AU31" i="1"/>
  <c r="AT31" i="1" s="1"/>
  <c r="AQ31" i="1"/>
  <c r="AP31" i="1"/>
  <c r="AM31" i="1"/>
  <c r="AL31" i="1" s="1"/>
  <c r="AI31" i="1"/>
  <c r="AH31" i="1" s="1"/>
  <c r="AE31" i="1"/>
  <c r="AD31" i="1" s="1"/>
  <c r="AA31" i="1"/>
  <c r="Z31" i="1"/>
  <c r="W31" i="1"/>
  <c r="V31" i="1" s="1"/>
  <c r="S31" i="1"/>
  <c r="R31" i="1" s="1"/>
  <c r="O31" i="1"/>
  <c r="N31" i="1" s="1"/>
  <c r="K31" i="1"/>
  <c r="J31" i="1"/>
  <c r="G31" i="1"/>
  <c r="F31" i="1" s="1"/>
  <c r="AY30" i="1"/>
  <c r="AX30" i="1" s="1"/>
  <c r="AU30" i="1"/>
  <c r="AT30" i="1" s="1"/>
  <c r="AQ30" i="1"/>
  <c r="AP30" i="1"/>
  <c r="AM30" i="1"/>
  <c r="AL30" i="1" s="1"/>
  <c r="AI30" i="1"/>
  <c r="AH30" i="1" s="1"/>
  <c r="AE30" i="1"/>
  <c r="AD30" i="1" s="1"/>
  <c r="AA30" i="1"/>
  <c r="Z30" i="1"/>
  <c r="W30" i="1"/>
  <c r="V30" i="1" s="1"/>
  <c r="S30" i="1"/>
  <c r="R30" i="1" s="1"/>
  <c r="O30" i="1"/>
  <c r="N30" i="1" s="1"/>
  <c r="K30" i="1"/>
  <c r="J30" i="1"/>
  <c r="G30" i="1"/>
  <c r="F30" i="1" s="1"/>
  <c r="AW28" i="1"/>
  <c r="AV28" i="1"/>
  <c r="AS28" i="1"/>
  <c r="AR28" i="1"/>
  <c r="AO28" i="1"/>
  <c r="AN28" i="1"/>
  <c r="AK28" i="1"/>
  <c r="AJ28" i="1"/>
  <c r="AG28" i="1"/>
  <c r="AF28" i="1"/>
  <c r="AC28" i="1"/>
  <c r="AB28" i="1"/>
  <c r="Y28" i="1"/>
  <c r="X28" i="1"/>
  <c r="U28" i="1"/>
  <c r="T28" i="1"/>
  <c r="Q28" i="1"/>
  <c r="P28" i="1"/>
  <c r="M28" i="1"/>
  <c r="L28" i="1"/>
  <c r="I28" i="1"/>
  <c r="H28" i="1"/>
  <c r="E28" i="1"/>
  <c r="D28" i="1"/>
  <c r="AY27" i="1"/>
  <c r="AX27" i="1" s="1"/>
  <c r="AU27" i="1"/>
  <c r="AT27" i="1"/>
  <c r="AQ27" i="1"/>
  <c r="AP27" i="1" s="1"/>
  <c r="AM27" i="1"/>
  <c r="AL27" i="1" s="1"/>
  <c r="AI27" i="1"/>
  <c r="AH27" i="1" s="1"/>
  <c r="AE27" i="1"/>
  <c r="AD27" i="1"/>
  <c r="AA27" i="1"/>
  <c r="Z27" i="1" s="1"/>
  <c r="W27" i="1"/>
  <c r="V27" i="1" s="1"/>
  <c r="S27" i="1"/>
  <c r="R27" i="1" s="1"/>
  <c r="O27" i="1"/>
  <c r="N27" i="1"/>
  <c r="K27" i="1"/>
  <c r="J27" i="1" s="1"/>
  <c r="G27" i="1"/>
  <c r="F27" i="1" s="1"/>
  <c r="AY26" i="1"/>
  <c r="AX26" i="1" s="1"/>
  <c r="AU26" i="1"/>
  <c r="AT26" i="1"/>
  <c r="AQ26" i="1"/>
  <c r="AP26" i="1" s="1"/>
  <c r="AM26" i="1"/>
  <c r="AL26" i="1" s="1"/>
  <c r="AI26" i="1"/>
  <c r="AH26" i="1" s="1"/>
  <c r="AE26" i="1"/>
  <c r="AD26" i="1"/>
  <c r="AA26" i="1"/>
  <c r="Z26" i="1" s="1"/>
  <c r="W26" i="1"/>
  <c r="V26" i="1" s="1"/>
  <c r="S26" i="1"/>
  <c r="R26" i="1" s="1"/>
  <c r="O26" i="1"/>
  <c r="N26" i="1"/>
  <c r="K26" i="1"/>
  <c r="J26" i="1" s="1"/>
  <c r="G26" i="1"/>
  <c r="F26" i="1" s="1"/>
  <c r="AY25" i="1"/>
  <c r="AX25" i="1" s="1"/>
  <c r="AU25" i="1"/>
  <c r="AT25" i="1"/>
  <c r="AQ25" i="1"/>
  <c r="AP25" i="1" s="1"/>
  <c r="AM25" i="1"/>
  <c r="AL25" i="1" s="1"/>
  <c r="AI25" i="1"/>
  <c r="AH25" i="1" s="1"/>
  <c r="AE25" i="1"/>
  <c r="AD25" i="1"/>
  <c r="AA25" i="1"/>
  <c r="Z25" i="1" s="1"/>
  <c r="W25" i="1"/>
  <c r="V25" i="1" s="1"/>
  <c r="S25" i="1"/>
  <c r="R25" i="1" s="1"/>
  <c r="O25" i="1"/>
  <c r="N25" i="1"/>
  <c r="K25" i="1"/>
  <c r="J25" i="1" s="1"/>
  <c r="G25" i="1"/>
  <c r="F25" i="1" s="1"/>
  <c r="AW23" i="1"/>
  <c r="AV23" i="1"/>
  <c r="AS23" i="1"/>
  <c r="AR23" i="1"/>
  <c r="AO23" i="1"/>
  <c r="AN23" i="1"/>
  <c r="AK23" i="1"/>
  <c r="AJ23" i="1"/>
  <c r="AG23" i="1"/>
  <c r="AF23" i="1"/>
  <c r="AC23" i="1"/>
  <c r="AB23" i="1"/>
  <c r="Y23" i="1"/>
  <c r="X23" i="1"/>
  <c r="U23" i="1"/>
  <c r="T23" i="1"/>
  <c r="Q23" i="1"/>
  <c r="P23" i="1"/>
  <c r="M23" i="1"/>
  <c r="L23" i="1"/>
  <c r="I23" i="1"/>
  <c r="H23" i="1"/>
  <c r="E23" i="1"/>
  <c r="D23" i="1"/>
  <c r="AY21" i="1"/>
  <c r="AX21" i="1"/>
  <c r="AU21" i="1"/>
  <c r="AT21" i="1" s="1"/>
  <c r="AQ21" i="1"/>
  <c r="AP21" i="1" s="1"/>
  <c r="AM21" i="1"/>
  <c r="AL21" i="1" s="1"/>
  <c r="AI21" i="1"/>
  <c r="AH21" i="1"/>
  <c r="AE21" i="1"/>
  <c r="AD21" i="1" s="1"/>
  <c r="AA21" i="1"/>
  <c r="Z21" i="1" s="1"/>
  <c r="W21" i="1"/>
  <c r="V21" i="1" s="1"/>
  <c r="S21" i="1"/>
  <c r="R21" i="1"/>
  <c r="O21" i="1"/>
  <c r="N21" i="1" s="1"/>
  <c r="K21" i="1"/>
  <c r="J21" i="1" s="1"/>
  <c r="G21" i="1"/>
  <c r="F21" i="1" s="1"/>
  <c r="AW19" i="1"/>
  <c r="AV19" i="1"/>
  <c r="AS19" i="1"/>
  <c r="AR19" i="1"/>
  <c r="AO19" i="1"/>
  <c r="AN19" i="1"/>
  <c r="AK19" i="1"/>
  <c r="AJ19" i="1"/>
  <c r="AG19" i="1"/>
  <c r="AF19" i="1"/>
  <c r="AC19" i="1"/>
  <c r="AB19" i="1"/>
  <c r="Y19" i="1"/>
  <c r="X19" i="1"/>
  <c r="U19" i="1"/>
  <c r="T19" i="1"/>
  <c r="Q19" i="1"/>
  <c r="P19" i="1"/>
  <c r="M19" i="1"/>
  <c r="L19" i="1"/>
  <c r="I19" i="1"/>
  <c r="H19" i="1"/>
  <c r="E19" i="1"/>
  <c r="D19" i="1"/>
  <c r="AY18" i="1"/>
  <c r="AX18" i="1" s="1"/>
  <c r="AU18" i="1"/>
  <c r="AT18" i="1" s="1"/>
  <c r="AQ18" i="1"/>
  <c r="AP18" i="1" s="1"/>
  <c r="AM18" i="1"/>
  <c r="AL18" i="1"/>
  <c r="AI18" i="1"/>
  <c r="AH18" i="1" s="1"/>
  <c r="AE18" i="1"/>
  <c r="AD18" i="1" s="1"/>
  <c r="AA18" i="1"/>
  <c r="Z18" i="1" s="1"/>
  <c r="W18" i="1"/>
  <c r="V18" i="1"/>
  <c r="S18" i="1"/>
  <c r="R18" i="1" s="1"/>
  <c r="N18" i="1"/>
  <c r="J18" i="1"/>
  <c r="F18" i="1"/>
  <c r="AY17" i="1"/>
  <c r="AX17" i="1"/>
  <c r="AU17" i="1"/>
  <c r="AT17" i="1" s="1"/>
  <c r="AQ17" i="1"/>
  <c r="AP17" i="1"/>
  <c r="AM17" i="1"/>
  <c r="AL17" i="1" s="1"/>
  <c r="AI17" i="1"/>
  <c r="AH17" i="1"/>
  <c r="AE17" i="1"/>
  <c r="AD17" i="1" s="1"/>
  <c r="AA17" i="1"/>
  <c r="Z17" i="1"/>
  <c r="W17" i="1"/>
  <c r="V17" i="1" s="1"/>
  <c r="S17" i="1"/>
  <c r="R17" i="1"/>
  <c r="O17" i="1"/>
  <c r="N17" i="1" s="1"/>
  <c r="K17" i="1"/>
  <c r="J17" i="1"/>
  <c r="G17" i="1"/>
  <c r="F17" i="1" s="1"/>
  <c r="AY16" i="1"/>
  <c r="AX16" i="1"/>
  <c r="AU16" i="1"/>
  <c r="AT16" i="1" s="1"/>
  <c r="AQ16" i="1"/>
  <c r="AP16" i="1"/>
  <c r="AM16" i="1"/>
  <c r="AL16" i="1" s="1"/>
  <c r="AI16" i="1"/>
  <c r="AH16" i="1"/>
  <c r="AE16" i="1"/>
  <c r="AD16" i="1" s="1"/>
  <c r="AA16" i="1"/>
  <c r="Z16" i="1"/>
  <c r="W16" i="1"/>
  <c r="V16" i="1" s="1"/>
  <c r="S16" i="1"/>
  <c r="R16" i="1"/>
  <c r="O16" i="1"/>
  <c r="N16" i="1" s="1"/>
  <c r="K16" i="1"/>
  <c r="J16" i="1"/>
  <c r="G16" i="1"/>
  <c r="F16" i="1" s="1"/>
  <c r="AY14" i="1"/>
  <c r="AX14" i="1" s="1"/>
  <c r="AU14" i="1"/>
  <c r="AT14" i="1"/>
  <c r="AQ14" i="1"/>
  <c r="AP14" i="1" s="1"/>
  <c r="AM14" i="1"/>
  <c r="AL14" i="1"/>
  <c r="AI14" i="1"/>
  <c r="AH14" i="1" s="1"/>
  <c r="AE14" i="1"/>
  <c r="AD14" i="1"/>
  <c r="AA14" i="1"/>
  <c r="Z14" i="1" s="1"/>
  <c r="W14" i="1"/>
  <c r="V14" i="1"/>
  <c r="S14" i="1"/>
  <c r="R14" i="1" s="1"/>
  <c r="O14" i="1"/>
  <c r="N14" i="1"/>
  <c r="K14" i="1"/>
  <c r="J14" i="1" s="1"/>
  <c r="G14" i="1"/>
  <c r="F14" i="1"/>
  <c r="AY12" i="1"/>
  <c r="AX12" i="1"/>
  <c r="AU12" i="1"/>
  <c r="AT12" i="1" s="1"/>
  <c r="AQ12" i="1"/>
  <c r="AP12" i="1"/>
  <c r="AM12" i="1"/>
  <c r="AL12" i="1" s="1"/>
  <c r="AI12" i="1"/>
  <c r="AH12" i="1"/>
  <c r="AE12" i="1"/>
  <c r="AD12" i="1" s="1"/>
  <c r="AA12" i="1"/>
  <c r="Z12" i="1"/>
  <c r="W12" i="1"/>
  <c r="V12" i="1" s="1"/>
  <c r="S12" i="1"/>
  <c r="R12" i="1"/>
  <c r="O12" i="1"/>
  <c r="N12" i="1" s="1"/>
  <c r="K12" i="1"/>
  <c r="J12" i="1"/>
  <c r="G12" i="1"/>
  <c r="F12" i="1" s="1"/>
  <c r="AY10" i="1"/>
  <c r="AX10" i="1" s="1"/>
  <c r="AU10" i="1"/>
  <c r="AT10" i="1"/>
  <c r="AQ10" i="1"/>
  <c r="AP10" i="1" s="1"/>
  <c r="AM10" i="1"/>
  <c r="AL10" i="1"/>
  <c r="AI10" i="1"/>
  <c r="AH10" i="1" s="1"/>
  <c r="AE10" i="1"/>
  <c r="AD10" i="1"/>
  <c r="AA10" i="1"/>
  <c r="Z10" i="1" s="1"/>
  <c r="W10" i="1"/>
  <c r="V10" i="1"/>
  <c r="S10" i="1"/>
  <c r="R10" i="1" s="1"/>
  <c r="O10" i="1"/>
  <c r="N10" i="1"/>
  <c r="K10" i="1"/>
  <c r="J10" i="1" s="1"/>
  <c r="G10" i="1"/>
  <c r="F10" i="1"/>
  <c r="AW8" i="1"/>
  <c r="AW37" i="1" s="1"/>
  <c r="AV8" i="1"/>
  <c r="AV37" i="1" s="1"/>
  <c r="AS8" i="1"/>
  <c r="AS37" i="1" s="1"/>
  <c r="AR8" i="1"/>
  <c r="AR37" i="1" s="1"/>
  <c r="AO8" i="1"/>
  <c r="AO37" i="1" s="1"/>
  <c r="AN8" i="1"/>
  <c r="AN37" i="1" s="1"/>
  <c r="AK8" i="1"/>
  <c r="AK37" i="1" s="1"/>
  <c r="AJ8" i="1"/>
  <c r="AJ37" i="1" s="1"/>
  <c r="AG8" i="1"/>
  <c r="AG37" i="1" s="1"/>
  <c r="AF8" i="1"/>
  <c r="AF37" i="1" s="1"/>
  <c r="AC8" i="1"/>
  <c r="AC37" i="1" s="1"/>
  <c r="AB8" i="1"/>
  <c r="AB37" i="1" s="1"/>
  <c r="Y8" i="1"/>
  <c r="Y37" i="1" s="1"/>
  <c r="X8" i="1"/>
  <c r="X37" i="1" s="1"/>
  <c r="U8" i="1"/>
  <c r="U37" i="1" s="1"/>
  <c r="T8" i="1"/>
  <c r="T37" i="1" s="1"/>
  <c r="Q8" i="1"/>
  <c r="Q37" i="1" s="1"/>
  <c r="P8" i="1"/>
  <c r="P37" i="1" s="1"/>
  <c r="M8" i="1"/>
  <c r="M37" i="1" s="1"/>
  <c r="L8" i="1"/>
  <c r="L37" i="1" s="1"/>
  <c r="I8" i="1"/>
  <c r="I37" i="1" s="1"/>
  <c r="H8" i="1"/>
  <c r="H37" i="1" s="1"/>
  <c r="E8" i="1"/>
  <c r="D8" i="1"/>
  <c r="AY7" i="1"/>
  <c r="AX7" i="1"/>
  <c r="AU7" i="1"/>
  <c r="AT7" i="1" s="1"/>
  <c r="AQ7" i="1"/>
  <c r="AP7" i="1"/>
  <c r="AM7" i="1"/>
  <c r="AL7" i="1" s="1"/>
  <c r="AI7" i="1"/>
  <c r="AH7" i="1"/>
  <c r="AE7" i="1"/>
  <c r="AD7" i="1" s="1"/>
  <c r="AA7" i="1"/>
  <c r="Z7" i="1"/>
  <c r="W7" i="1"/>
  <c r="V7" i="1" s="1"/>
  <c r="S7" i="1"/>
  <c r="R7" i="1"/>
  <c r="O7" i="1"/>
  <c r="N7" i="1" s="1"/>
  <c r="K7" i="1"/>
  <c r="J7" i="1"/>
  <c r="G7" i="1"/>
  <c r="F7" i="1" s="1"/>
  <c r="AY6" i="1"/>
  <c r="AX6" i="1"/>
  <c r="AU6" i="1"/>
  <c r="AT6" i="1" s="1"/>
  <c r="AQ6" i="1"/>
  <c r="AP6" i="1"/>
  <c r="AM6" i="1"/>
  <c r="AL6" i="1" s="1"/>
  <c r="AI6" i="1"/>
  <c r="AH6" i="1"/>
  <c r="AE6" i="1"/>
  <c r="AD6" i="1" s="1"/>
  <c r="AA6" i="1"/>
  <c r="Z6" i="1"/>
  <c r="W6" i="1"/>
  <c r="V6" i="1" s="1"/>
  <c r="S6" i="1"/>
  <c r="R6" i="1"/>
  <c r="O6" i="1"/>
  <c r="N6" i="1" s="1"/>
  <c r="K6" i="1"/>
  <c r="J6" i="1"/>
  <c r="G6" i="1"/>
  <c r="F6" i="1" s="1"/>
  <c r="AY5" i="1"/>
  <c r="AX5" i="1"/>
  <c r="AU5" i="1"/>
  <c r="AT5" i="1" s="1"/>
  <c r="AQ5" i="1"/>
  <c r="AP5" i="1"/>
  <c r="AM5" i="1"/>
  <c r="AL5" i="1" s="1"/>
  <c r="AI5" i="1"/>
  <c r="AH5" i="1"/>
  <c r="AE5" i="1"/>
  <c r="AD5" i="1" s="1"/>
  <c r="AA5" i="1"/>
  <c r="Z5" i="1"/>
  <c r="W5" i="1"/>
  <c r="V5" i="1" s="1"/>
  <c r="S5" i="1"/>
  <c r="R5" i="1"/>
  <c r="O5" i="1"/>
  <c r="N5" i="1" s="1"/>
  <c r="K5" i="1"/>
  <c r="J5" i="1"/>
  <c r="G5" i="1"/>
  <c r="F5" i="1" s="1"/>
  <c r="D37" i="1" l="1"/>
  <c r="E37" i="1"/>
</calcChain>
</file>

<file path=xl/comments1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<sst xmlns="http://schemas.openxmlformats.org/spreadsheetml/2006/main" count="258" uniqueCount="66">
  <si>
    <t>การใช้พลังงานไฟฟ้า ตามหนังสือแจ้งค่าไฟฟ้า(บิลค่าไฟฟ้า)</t>
  </si>
  <si>
    <t>ลำดับ</t>
  </si>
  <si>
    <t>ชื่ออาคาร</t>
  </si>
  <si>
    <t>หมายเลข</t>
  </si>
  <si>
    <t>มกราคม 60</t>
  </si>
  <si>
    <t>กุมภาพันธ์ 60</t>
  </si>
  <si>
    <t>มีนาคม 60</t>
  </si>
  <si>
    <t>เมษายน 60</t>
  </si>
  <si>
    <t>พฤษภาคม 60</t>
  </si>
  <si>
    <t>มิถุนายน 60</t>
  </si>
  <si>
    <t>กรกฏาคม 60</t>
  </si>
  <si>
    <t>สิงหาคม 60</t>
  </si>
  <si>
    <t>กันยายน 60</t>
  </si>
  <si>
    <t>ตุลาคม 60</t>
  </si>
  <si>
    <t>พฤศจิกายน 60</t>
  </si>
  <si>
    <t>ธันวาคม 60</t>
  </si>
  <si>
    <t>ผลรวมบิลค่าไฟฟ้า/ปี</t>
  </si>
  <si>
    <t xml:space="preserve">คณะสัตวศาสตร์และเทคโนโลยี </t>
  </si>
  <si>
    <t xml:space="preserve">วิทยาลัยพลังงานทดแทน </t>
  </si>
  <si>
    <t xml:space="preserve">โครงการแปรรูปผลิตผลทางการเกษตร 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</si>
  <si>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</si>
  <si>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</si>
  <si>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</si>
  <si>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</si>
  <si>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ผู้ใช้ไฟฟ้า</t>
  </si>
  <si>
    <t>kWh</t>
  </si>
  <si>
    <t>บาท</t>
  </si>
  <si>
    <t>เช็ด</t>
  </si>
  <si>
    <t>หน่วยค่าไฟ/บาท</t>
  </si>
  <si>
    <t xml:space="preserve">มหาวิทยาลัยแม่โจ้ </t>
  </si>
  <si>
    <t>9806 020017405371</t>
  </si>
  <si>
    <t>มหาวิทยาลัยแม่โจ้ (โรงสูบน้ำศรีบุญเรือน)</t>
  </si>
  <si>
    <t>9807 020005984751</t>
  </si>
  <si>
    <t>มหาวิทยาลัยแม่โจ้ (หมู่ 6 ตำบลป่าไผ่)</t>
  </si>
  <si>
    <t>0633 020005539809</t>
  </si>
  <si>
    <t>รวม</t>
  </si>
  <si>
    <t>-</t>
  </si>
  <si>
    <t>คณะสัตวศาสตร์และเทคโนโลยี</t>
  </si>
  <si>
    <t>9805 020004553162</t>
  </si>
  <si>
    <t>วิทยาลัยพลังงานทดแทน</t>
  </si>
  <si>
    <t>9095 020016355485</t>
  </si>
  <si>
    <t>โครงการแปรรูปผลิตผลทางการเกษตร</t>
  </si>
  <si>
    <t>9805 020006009966</t>
  </si>
  <si>
    <t>โครงการพัฒนาบ้านโปงพระราชดำริ</t>
  </si>
  <si>
    <t>9801 020005984825</t>
  </si>
  <si>
    <t>โครงการพัฒนาบ้านโปง</t>
  </si>
  <si>
    <t>0228 020005942984</t>
  </si>
  <si>
    <t>0535 020004636485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</si>
  <si>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</si>
  <si>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</si>
  <si>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</si>
  <si>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</si>
  <si>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</si>
  <si>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</si>
  <si>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9801 020010405422</t>
  </si>
  <si>
    <t>โรงสูบน้ำมหาวิทยาลัยแม่โจ้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</si>
  <si>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</si>
  <si>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</si>
  <si>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</si>
  <si>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</si>
  <si>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</si>
  <si>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</si>
  <si>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</si>
  <si>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</si>
  <si>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9801 020022277344</t>
  </si>
  <si>
    <t>รวมทุกบิลค่าไฟฟ้า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</si>
</sst>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sz val="10"/>
      <name val="Arial"/>
      <family val="2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6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4" fillId="0" borderId="0" xfId="0" applyFont="1" applyFill="1"/>
    <xf numFmtId="2" fontId="5" fillId="0" borderId="0" xfId="0" applyNumberFormat="1" applyFont="1" applyFill="1" applyAlignment="1">
      <alignment horizontal="center"/>
    </xf>
    <xf numFmtId="2" fontId="5" fillId="0" borderId="0" xfId="0" applyNumberFormat="1" applyFont="1" applyFill="1" applyAlignment="1">
      <alignment horizontal="center" shrinkToFit="1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0" fontId="5" fillId="0" borderId="0" xfId="0" applyFont="1" applyFill="1" applyAlignment="1">
      <alignment horizontal="center"/>
    </xf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shrinkToFit="1"/>
    </xf>
    <xf numFmtId="0" fontId="7" fillId="0" borderId="1" xfId="0" applyFont="1" applyFill="1" applyBorder="1" applyAlignment="1">
      <alignment horizontal="centerContinuous" shrinkToFit="1"/>
    </xf>
    <xf numFmtId="17" fontId="5" fillId="0" borderId="2" xfId="0" quotePrefix="1" applyNumberFormat="1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2" fontId="5" fillId="0" borderId="2" xfId="0" applyNumberFormat="1" applyFont="1" applyFill="1" applyBorder="1" applyAlignment="1">
      <alignment horizontal="centerContinuous" shrinkToFit="1"/>
    </xf>
    <xf numFmtId="17" fontId="5" fillId="0" borderId="4" xfId="0" quotePrefix="1" applyNumberFormat="1" applyFont="1" applyFill="1" applyBorder="1" applyAlignment="1">
      <alignment horizontal="centerContinuous"/>
    </xf>
    <xf numFmtId="2" fontId="5" fillId="0" borderId="3" xfId="0" applyNumberFormat="1" applyFont="1" applyFill="1" applyBorder="1" applyAlignment="1">
      <alignment horizontal="centerContinuous" shrinkToFit="1"/>
    </xf>
    <xf numFmtId="17" fontId="5" fillId="0" borderId="4" xfId="0" quotePrefix="1" applyNumberFormat="1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17" fontId="5" fillId="0" borderId="2" xfId="0" quotePrefix="1" applyNumberFormat="1" applyFont="1" applyBorder="1" applyAlignment="1">
      <alignment horizontal="centerContinuous"/>
    </xf>
    <xf numFmtId="17" fontId="5" fillId="0" borderId="5" xfId="1" quotePrefix="1" applyNumberFormat="1" applyFont="1" applyBorder="1" applyAlignment="1">
      <alignment horizontal="centerContinuous"/>
    </xf>
    <xf numFmtId="0" fontId="9" fillId="0" borderId="5" xfId="1" applyFont="1" applyBorder="1" applyAlignment="1">
      <alignment horizontal="centerContinuous"/>
    </xf>
    <xf numFmtId="0" fontId="5" fillId="0" borderId="0" xfId="0" applyFont="1" applyFill="1" applyBorder="1" applyAlignment="1">
      <alignment horizontal="left"/>
    </xf>
    <xf numFmtId="0" fontId="6" fillId="0" borderId="6" xfId="0" applyFont="1" applyFill="1" applyBorder="1"/>
    <xf numFmtId="0" fontId="6" fillId="0" borderId="6" xfId="0" applyFont="1" applyFill="1" applyBorder="1" applyAlignment="1">
      <alignment shrinkToFit="1"/>
    </xf>
    <xf numFmtId="0" fontId="7" fillId="0" borderId="6" xfId="0" applyFont="1" applyFill="1" applyBorder="1" applyAlignment="1">
      <alignment horizontal="center" shrinkToFit="1"/>
    </xf>
    <xf numFmtId="0" fontId="10" fillId="0" borderId="7" xfId="0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shrinkToFit="1"/>
    </xf>
    <xf numFmtId="0" fontId="10" fillId="0" borderId="6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6" fillId="0" borderId="2" xfId="0" applyFont="1" applyFill="1" applyBorder="1" applyAlignment="1">
      <alignment shrinkToFit="1"/>
    </xf>
    <xf numFmtId="0" fontId="7" fillId="0" borderId="3" xfId="0" applyFont="1" applyFill="1" applyBorder="1" applyAlignment="1">
      <alignment horizontal="center" shrinkToFit="1"/>
    </xf>
    <xf numFmtId="4" fontId="10" fillId="0" borderId="2" xfId="0" applyNumberFormat="1" applyFont="1" applyFill="1" applyBorder="1" applyAlignment="1">
      <alignment horizontal="center"/>
    </xf>
    <xf numFmtId="4" fontId="10" fillId="0" borderId="3" xfId="0" applyNumberFormat="1" applyFont="1" applyFill="1" applyBorder="1" applyAlignment="1">
      <alignment horizontal="center"/>
    </xf>
    <xf numFmtId="2" fontId="10" fillId="0" borderId="3" xfId="0" applyNumberFormat="1" applyFont="1" applyFill="1" applyBorder="1" applyAlignment="1">
      <alignment horizontal="center"/>
    </xf>
    <xf numFmtId="4" fontId="10" fillId="2" borderId="5" xfId="0" applyNumberFormat="1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 shrinkToFit="1"/>
    </xf>
    <xf numFmtId="0" fontId="7" fillId="0" borderId="5" xfId="0" applyFont="1" applyFill="1" applyBorder="1" applyAlignment="1">
      <alignment horizontal="centerContinuous" shrinkToFit="1"/>
    </xf>
    <xf numFmtId="4" fontId="10" fillId="0" borderId="5" xfId="0" applyNumberFormat="1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shrinkToFit="1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 shrinkToFit="1"/>
    </xf>
    <xf numFmtId="0" fontId="2" fillId="2" borderId="3" xfId="0" applyFont="1" applyFill="1" applyBorder="1" applyAlignment="1">
      <alignment horizontal="centerContinuous" shrinkToFit="1"/>
    </xf>
    <xf numFmtId="2" fontId="5" fillId="2" borderId="5" xfId="0" applyNumberFormat="1" applyFont="1" applyFill="1" applyBorder="1" applyAlignment="1">
      <alignment horizontal="center" shrinkToFit="1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 shrinkToFit="1"/>
    </xf>
    <xf numFmtId="0" fontId="7" fillId="2" borderId="5" xfId="0" applyFont="1" applyFill="1" applyBorder="1" applyAlignment="1">
      <alignment horizontal="centerContinuous" shrinkToFit="1"/>
    </xf>
    <xf numFmtId="4" fontId="10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 shrinkToFit="1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 shrinkToFit="1"/>
    </xf>
    <xf numFmtId="0" fontId="7" fillId="0" borderId="3" xfId="0" applyFont="1" applyBorder="1" applyAlignment="1">
      <alignment horizontal="center" shrinkToFit="1"/>
    </xf>
    <xf numFmtId="0" fontId="6" fillId="0" borderId="4" xfId="0" applyFont="1" applyBorder="1" applyAlignment="1">
      <alignment horizontal="left" shrinkToFit="1"/>
    </xf>
    <xf numFmtId="0" fontId="7" fillId="0" borderId="5" xfId="0" applyFont="1" applyBorder="1" applyAlignment="1">
      <alignment horizontal="centerContinuous" shrinkToFit="1"/>
    </xf>
    <xf numFmtId="0" fontId="6" fillId="0" borderId="8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40"/>
  <sheetViews>
    <sheetView showGridLines="0" tabSelected="1" view="pageBreakPreview" zoomScaleNormal="100" zoomScaleSheetLayoutView="100" workbookViewId="0">
      <pane xSplit="5880" ySplit="1740" topLeftCell="AR1" activePane="bottomRight"/>
      <selection activeCell="AG160" sqref="AG160"/>
      <selection pane="topRight" activeCell="AZ1" sqref="AZ1:BA1048576"/>
      <selection pane="bottomLeft" activeCell="A34" sqref="A34:XFD34"/>
      <selection pane="bottomRight" activeCell="BA7" sqref="BA7"/>
    </sheetView>
  </sheetViews>
  <sheetFormatPr defaultColWidth="9.109375" defaultRowHeight="20.399999999999999" x14ac:dyDescent="0.55000000000000004"/>
  <cols>
    <col min="1" max="1" width="6.6640625" style="73" customWidth="1"/>
    <col min="2" max="2" width="29.6640625" style="2" customWidth="1"/>
    <col min="3" max="3" width="14.21875" style="3" customWidth="1"/>
    <col min="4" max="4" width="10.77734375" style="4" customWidth="1"/>
    <col min="5" max="5" width="10.77734375" style="9" customWidth="1"/>
    <col min="6" max="6" width="5.21875" style="9" hidden="1" customWidth="1"/>
    <col min="7" max="7" width="8.109375" style="6" customWidth="1"/>
    <col min="8" max="8" width="10.77734375" style="4" customWidth="1"/>
    <col min="9" max="9" width="10.77734375" style="9" customWidth="1"/>
    <col min="10" max="10" width="5.21875" style="9" hidden="1" customWidth="1"/>
    <col min="11" max="11" width="6.77734375" style="6" customWidth="1"/>
    <col min="12" max="12" width="10.77734375" style="4" customWidth="1"/>
    <col min="13" max="13" width="10.77734375" style="9" customWidth="1"/>
    <col min="14" max="14" width="5.21875" style="9" hidden="1" customWidth="1"/>
    <col min="15" max="15" width="6.77734375" style="6" customWidth="1"/>
    <col min="16" max="16" width="10.77734375" style="74" customWidth="1"/>
    <col min="17" max="17" width="10.77734375" style="75" customWidth="1"/>
    <col min="18" max="18" width="5.21875" style="9" hidden="1" customWidth="1"/>
    <col min="19" max="19" width="6.77734375" style="6" customWidth="1"/>
    <col min="20" max="20" width="10.77734375" style="74" customWidth="1"/>
    <col min="21" max="21" width="10.77734375" style="75" customWidth="1"/>
    <col min="22" max="22" width="5.21875" style="9" hidden="1" customWidth="1"/>
    <col min="23" max="23" width="6.77734375" style="6" customWidth="1"/>
    <col min="24" max="25" width="10.77734375" style="12" customWidth="1"/>
    <col min="26" max="26" width="5.21875" style="9" hidden="1" customWidth="1"/>
    <col min="27" max="27" width="6.77734375" style="6" customWidth="1"/>
    <col min="28" max="29" width="10.77734375" style="12" customWidth="1"/>
    <col min="30" max="30" width="5.21875" style="9" hidden="1" customWidth="1"/>
    <col min="31" max="31" width="6.77734375" style="6" customWidth="1"/>
    <col min="32" max="33" width="10.77734375" style="12" customWidth="1"/>
    <col min="34" max="34" width="5.21875" style="9" hidden="1" customWidth="1"/>
    <col min="35" max="35" width="6.77734375" style="6" customWidth="1"/>
    <col min="36" max="37" width="10.77734375" style="12" customWidth="1"/>
    <col min="38" max="38" width="5.21875" style="9" hidden="1" customWidth="1"/>
    <col min="39" max="39" width="6.77734375" style="6" customWidth="1"/>
    <col min="40" max="41" width="10.77734375" style="12" customWidth="1"/>
    <col min="42" max="42" width="5.21875" style="9" hidden="1" customWidth="1"/>
    <col min="43" max="43" width="6.77734375" style="6" customWidth="1"/>
    <col min="44" max="45" width="10.77734375" style="12" customWidth="1"/>
    <col min="46" max="46" width="5.21875" style="9" hidden="1" customWidth="1"/>
    <col min="47" max="47" width="6.77734375" style="6" customWidth="1"/>
    <col min="48" max="49" width="10.77734375" style="12" customWidth="1"/>
    <col min="50" max="50" width="5.21875" style="9" hidden="1" customWidth="1"/>
    <col min="51" max="51" width="6.77734375" style="6" customWidth="1"/>
    <col min="52" max="52" width="13.6640625" style="12" customWidth="1"/>
    <col min="53" max="53" width="12.88671875" style="12" customWidth="1"/>
    <col min="54" max="54" width="10.77734375" style="12" customWidth="1"/>
    <col min="55" max="16384" width="9.109375" style="12"/>
  </cols>
  <sheetData>
    <row r="1" spans="1:54" ht="31.5" customHeight="1" x14ac:dyDescent="0.6">
      <c r="A1" s="1" t="s">
        <v>0</v>
      </c>
      <c r="E1" s="5"/>
      <c r="F1" s="5"/>
      <c r="I1" s="7"/>
      <c r="J1" s="5"/>
      <c r="L1" s="8"/>
      <c r="N1" s="5"/>
      <c r="P1" s="10"/>
      <c r="Q1" s="11"/>
      <c r="R1" s="5"/>
      <c r="T1" s="10"/>
      <c r="U1" s="11"/>
      <c r="V1" s="5"/>
      <c r="Z1" s="5"/>
      <c r="AD1" s="5"/>
      <c r="AH1" s="5"/>
      <c r="AL1" s="5"/>
      <c r="AP1" s="5"/>
      <c r="AT1" s="5"/>
      <c r="AX1" s="5"/>
    </row>
    <row r="2" spans="1:54" x14ac:dyDescent="0.55000000000000004">
      <c r="A2" s="13" t="s">
        <v>1</v>
      </c>
      <c r="B2" s="14" t="s">
        <v>2</v>
      </c>
      <c r="C2" s="15" t="s">
        <v>3</v>
      </c>
      <c r="D2" s="16" t="s">
        <v>4</v>
      </c>
      <c r="E2" s="17"/>
      <c r="F2" s="18"/>
      <c r="G2" s="19"/>
      <c r="H2" s="20" t="s">
        <v>5</v>
      </c>
      <c r="I2" s="17"/>
      <c r="J2" s="18"/>
      <c r="K2" s="21"/>
      <c r="L2" s="20" t="s">
        <v>6</v>
      </c>
      <c r="M2" s="17"/>
      <c r="N2" s="18"/>
      <c r="O2" s="19"/>
      <c r="P2" s="22" t="s">
        <v>7</v>
      </c>
      <c r="Q2" s="23"/>
      <c r="R2" s="18"/>
      <c r="S2" s="21"/>
      <c r="T2" s="24" t="s">
        <v>8</v>
      </c>
      <c r="U2" s="23"/>
      <c r="V2" s="18"/>
      <c r="W2" s="21"/>
      <c r="X2" s="20" t="s">
        <v>9</v>
      </c>
      <c r="Y2" s="17"/>
      <c r="Z2" s="18"/>
      <c r="AA2" s="19"/>
      <c r="AB2" s="20" t="s">
        <v>10</v>
      </c>
      <c r="AC2" s="17"/>
      <c r="AD2" s="18"/>
      <c r="AE2" s="21"/>
      <c r="AF2" s="20" t="s">
        <v>11</v>
      </c>
      <c r="AG2" s="17"/>
      <c r="AH2" s="18"/>
      <c r="AI2" s="21"/>
      <c r="AJ2" s="20" t="s">
        <v>12</v>
      </c>
      <c r="AK2" s="17"/>
      <c r="AL2" s="18"/>
      <c r="AM2" s="21"/>
      <c r="AN2" s="20" t="s">
        <v>13</v>
      </c>
      <c r="AO2" s="17"/>
      <c r="AP2" s="18"/>
      <c r="AQ2" s="21"/>
      <c r="AR2" s="20" t="s">
        <v>14</v>
      </c>
      <c r="AS2" s="17"/>
      <c r="AT2" s="18"/>
      <c r="AU2" s="19"/>
      <c r="AV2" s="20" t="s">
        <v>15</v>
      </c>
      <c r="AW2" s="17"/>
      <c r="AX2" s="18"/>
      <c r="AY2" s="21"/>
      <c r="AZ2" s="25" t="s">
        <v>16</v>
      </c>
      <c r="BA2" s="26"/>
      <c r="BB2" s="27"/>
    </row>
    <row r="3" spans="1:54" x14ac:dyDescent="0.55000000000000004">
      <c r="A3" s="28"/>
      <c r="B3" s="29"/>
      <c r="C3" s="30" t="s">
        <v>24</v>
      </c>
      <c r="D3" s="31" t="s">
        <v>25</v>
      </c>
      <c r="E3" s="32" t="s">
        <v>26</v>
      </c>
      <c r="F3" s="33" t="s">
        <v>27</v>
      </c>
      <c r="G3" s="34" t="s">
        <v>28</v>
      </c>
      <c r="H3" s="35" t="s">
        <v>25</v>
      </c>
      <c r="I3" s="32" t="s">
        <v>26</v>
      </c>
      <c r="J3" s="33" t="s">
        <v>27</v>
      </c>
      <c r="K3" s="34" t="s">
        <v>28</v>
      </c>
      <c r="L3" s="35" t="s">
        <v>25</v>
      </c>
      <c r="M3" s="32" t="s">
        <v>26</v>
      </c>
      <c r="N3" s="33" t="s">
        <v>27</v>
      </c>
      <c r="O3" s="34" t="s">
        <v>28</v>
      </c>
      <c r="P3" s="36" t="s">
        <v>25</v>
      </c>
      <c r="Q3" s="32" t="s">
        <v>26</v>
      </c>
      <c r="R3" s="37" t="s">
        <v>27</v>
      </c>
      <c r="S3" s="34" t="s">
        <v>28</v>
      </c>
      <c r="T3" s="38" t="s">
        <v>25</v>
      </c>
      <c r="U3" s="32" t="s">
        <v>26</v>
      </c>
      <c r="V3" s="37" t="s">
        <v>27</v>
      </c>
      <c r="W3" s="34" t="s">
        <v>28</v>
      </c>
      <c r="X3" s="35" t="s">
        <v>25</v>
      </c>
      <c r="Y3" s="32" t="s">
        <v>26</v>
      </c>
      <c r="Z3" s="37" t="s">
        <v>27</v>
      </c>
      <c r="AA3" s="34" t="s">
        <v>28</v>
      </c>
      <c r="AB3" s="35" t="s">
        <v>25</v>
      </c>
      <c r="AC3" s="32" t="s">
        <v>26</v>
      </c>
      <c r="AD3" s="37" t="s">
        <v>27</v>
      </c>
      <c r="AE3" s="34" t="s">
        <v>28</v>
      </c>
      <c r="AF3" s="35" t="s">
        <v>25</v>
      </c>
      <c r="AG3" s="32" t="s">
        <v>26</v>
      </c>
      <c r="AH3" s="37" t="s">
        <v>27</v>
      </c>
      <c r="AI3" s="34" t="s">
        <v>28</v>
      </c>
      <c r="AJ3" s="35" t="s">
        <v>25</v>
      </c>
      <c r="AK3" s="32" t="s">
        <v>26</v>
      </c>
      <c r="AL3" s="37" t="s">
        <v>27</v>
      </c>
      <c r="AM3" s="34" t="s">
        <v>28</v>
      </c>
      <c r="AN3" s="35" t="s">
        <v>25</v>
      </c>
      <c r="AO3" s="32" t="s">
        <v>26</v>
      </c>
      <c r="AP3" s="37" t="s">
        <v>27</v>
      </c>
      <c r="AQ3" s="34" t="s">
        <v>28</v>
      </c>
      <c r="AR3" s="35" t="s">
        <v>25</v>
      </c>
      <c r="AS3" s="32" t="s">
        <v>26</v>
      </c>
      <c r="AT3" s="37" t="s">
        <v>27</v>
      </c>
      <c r="AU3" s="34" t="s">
        <v>28</v>
      </c>
      <c r="AV3" s="35" t="s">
        <v>25</v>
      </c>
      <c r="AW3" s="32" t="s">
        <v>26</v>
      </c>
      <c r="AX3" s="37" t="s">
        <v>27</v>
      </c>
      <c r="AY3" s="34" t="s">
        <v>28</v>
      </c>
      <c r="AZ3" s="39" t="s">
        <v>25</v>
      </c>
      <c r="BA3" s="32" t="s">
        <v>26</v>
      </c>
      <c r="BB3" s="40"/>
    </row>
    <row r="4" spans="1:54" x14ac:dyDescent="0.55000000000000004">
      <c r="A4" s="41" t="s">
        <v>29</v>
      </c>
      <c r="B4" s="42"/>
      <c r="C4" s="43"/>
      <c r="D4" s="44"/>
      <c r="E4" s="45"/>
      <c r="F4" s="44"/>
      <c r="G4" s="46"/>
      <c r="H4" s="44"/>
      <c r="I4" s="45"/>
      <c r="J4" s="44"/>
      <c r="K4" s="46"/>
      <c r="L4" s="44"/>
      <c r="M4" s="45"/>
      <c r="N4" s="44"/>
      <c r="O4" s="46"/>
      <c r="P4" s="44"/>
      <c r="Q4" s="44"/>
      <c r="R4" s="44"/>
      <c r="S4" s="46"/>
      <c r="T4" s="44"/>
      <c r="U4" s="44"/>
      <c r="V4" s="44"/>
      <c r="W4" s="46"/>
      <c r="X4" s="44"/>
      <c r="Y4" s="44"/>
      <c r="Z4" s="44"/>
      <c r="AA4" s="46"/>
      <c r="AB4" s="44"/>
      <c r="AC4" s="44"/>
      <c r="AD4" s="44"/>
      <c r="AE4" s="46"/>
      <c r="AF4" s="44"/>
      <c r="AG4" s="44"/>
      <c r="AH4" s="44"/>
      <c r="AI4" s="46"/>
      <c r="AJ4" s="44"/>
      <c r="AK4" s="44"/>
      <c r="AL4" s="44"/>
      <c r="AM4" s="46"/>
      <c r="AN4" s="44"/>
      <c r="AO4" s="44"/>
      <c r="AP4" s="44"/>
      <c r="AQ4" s="46"/>
      <c r="AR4" s="44"/>
      <c r="AS4" s="44"/>
      <c r="AT4" s="44"/>
      <c r="AU4" s="46"/>
      <c r="AV4" s="44"/>
      <c r="AW4" s="44"/>
      <c r="AX4" s="44"/>
      <c r="AY4" s="46"/>
      <c r="AZ4" s="49"/>
      <c r="BA4" s="49"/>
      <c r="BB4" s="49"/>
    </row>
    <row r="5" spans="1:54" x14ac:dyDescent="0.55000000000000004">
      <c r="A5" s="50">
        <v>1</v>
      </c>
      <c r="B5" s="51" t="s">
        <v>29</v>
      </c>
      <c r="C5" s="52" t="s">
        <v>30</v>
      </c>
      <c r="D5" s="53">
        <v>811157</v>
      </c>
      <c r="E5" s="54">
        <v>2829648.84</v>
      </c>
      <c r="F5" s="55">
        <f>E5-(G5*D5)</f>
        <v>7.0439977571368217E-4</v>
      </c>
      <c r="G5" s="56">
        <f>ROUND(E5/D5,8)</f>
        <v>3.4884108</v>
      </c>
      <c r="H5" s="53">
        <v>840399.99</v>
      </c>
      <c r="I5" s="54">
        <v>2946069.39</v>
      </c>
      <c r="J5" s="55">
        <f>I5-(K5*H5)</f>
        <v>2.9795621521770954E-3</v>
      </c>
      <c r="K5" s="56">
        <f>ROUND(I5/H5,8)</f>
        <v>3.5055561900000001</v>
      </c>
      <c r="L5" s="53">
        <v>1150985</v>
      </c>
      <c r="M5" s="54">
        <v>4189439.06</v>
      </c>
      <c r="N5" s="55">
        <f>M5-(O5*L5)</f>
        <v>-3.7671001628041267E-3</v>
      </c>
      <c r="O5" s="56">
        <f>ROUND(M5/L5,8)</f>
        <v>3.6398728600000001</v>
      </c>
      <c r="P5" s="53">
        <v>1003465</v>
      </c>
      <c r="Q5" s="54">
        <v>3561064.95</v>
      </c>
      <c r="R5" s="55">
        <f>Q5-(S5*P5)</f>
        <v>-2.7485499158501625E-3</v>
      </c>
      <c r="S5" s="56">
        <f>ROUND(Q5/P5,8)</f>
        <v>3.5487684700000002</v>
      </c>
      <c r="T5" s="53">
        <v>1086730</v>
      </c>
      <c r="U5" s="54">
        <v>3950976.07</v>
      </c>
      <c r="V5" s="55">
        <f>U5-(W5*T5)</f>
        <v>-5.3917998448014259E-3</v>
      </c>
      <c r="W5" s="56">
        <f>ROUND(U5/T5,8)</f>
        <v>3.6356556599999998</v>
      </c>
      <c r="X5" s="53">
        <v>1170654.99</v>
      </c>
      <c r="Y5" s="54">
        <v>4413223.82</v>
      </c>
      <c r="Z5" s="55">
        <f>Y5-(AA5*X5)</f>
        <v>-3.2978421077132225E-3</v>
      </c>
      <c r="AA5" s="56">
        <f>ROUND(Y5/X5,8)</f>
        <v>3.7698757199999999</v>
      </c>
      <c r="AB5" s="53">
        <v>1128008.01</v>
      </c>
      <c r="AC5" s="54">
        <v>4136240.71</v>
      </c>
      <c r="AD5" s="55">
        <f>AC5-(AE5*AB5)</f>
        <v>3.9392993785440922E-3</v>
      </c>
      <c r="AE5" s="56">
        <f>ROUND(AC5/AB5,8)</f>
        <v>3.6668540200000002</v>
      </c>
      <c r="AF5" s="53">
        <v>1175307</v>
      </c>
      <c r="AG5" s="54">
        <v>4413755.45</v>
      </c>
      <c r="AH5" s="55">
        <f>AG5-(AI5*AF5)</f>
        <v>-3.2709399238228798E-3</v>
      </c>
      <c r="AI5" s="56">
        <f>ROUND(AG5/AF5,8)</f>
        <v>3.7554064199999999</v>
      </c>
      <c r="AJ5" s="53">
        <v>1193326.01</v>
      </c>
      <c r="AK5" s="54">
        <v>4581499.28</v>
      </c>
      <c r="AL5" s="55">
        <f>AK5-(AM5*AJ5)</f>
        <v>-2.6217075064778328E-3</v>
      </c>
      <c r="AM5" s="56">
        <f>ROUND(AK5/AJ5,8)</f>
        <v>3.8392687699999999</v>
      </c>
      <c r="AN5" s="53">
        <v>879725</v>
      </c>
      <c r="AO5" s="54">
        <v>3310643.28</v>
      </c>
      <c r="AP5" s="55">
        <f>AO5-(AQ5*AN5)</f>
        <v>-1.368500292301178E-3</v>
      </c>
      <c r="AQ5" s="56">
        <f>ROUND(AO5/AN5,8)</f>
        <v>3.7632706599999999</v>
      </c>
      <c r="AR5" s="53">
        <v>977296</v>
      </c>
      <c r="AS5" s="54">
        <v>3754299.15</v>
      </c>
      <c r="AT5" s="55">
        <f>AS5-(AU5*AR5)</f>
        <v>8.3279982209205627E-4</v>
      </c>
      <c r="AU5" s="56">
        <f>ROUND(AS5/AR5,8)</f>
        <v>3.8415169499999999</v>
      </c>
      <c r="AV5" s="53">
        <v>810626.01</v>
      </c>
      <c r="AW5" s="54">
        <v>3017303.89</v>
      </c>
      <c r="AX5" s="55">
        <f>AW5-(AY5*AV5)</f>
        <v>-3.5547837615013123E-4</v>
      </c>
      <c r="AY5" s="56">
        <f>ROUND(AW5/AV5,8)</f>
        <v>3.72218983</v>
      </c>
      <c r="AZ5" s="49"/>
      <c r="BA5" s="49"/>
      <c r="BB5" s="57"/>
    </row>
    <row r="6" spans="1:54" x14ac:dyDescent="0.55000000000000004">
      <c r="A6" s="50">
        <v>2</v>
      </c>
      <c r="B6" s="51" t="s">
        <v>31</v>
      </c>
      <c r="C6" s="52" t="s">
        <v>32</v>
      </c>
      <c r="D6" s="53">
        <v>5782.89</v>
      </c>
      <c r="E6" s="54">
        <v>32119.42</v>
      </c>
      <c r="F6" s="55">
        <f>E6-(G6*D6)</f>
        <v>9.246698027709499E-6</v>
      </c>
      <c r="G6" s="56">
        <f>ROUND(E6/D6,8)</f>
        <v>5.5542159699999996</v>
      </c>
      <c r="H6" s="53">
        <v>5627.85</v>
      </c>
      <c r="I6" s="54">
        <v>32394.07</v>
      </c>
      <c r="J6" s="55">
        <f>I6-(K6*H6)</f>
        <v>-2.5115041353274137E-6</v>
      </c>
      <c r="K6" s="56">
        <f>ROUND(I6/H6,8)</f>
        <v>5.7560293900000001</v>
      </c>
      <c r="L6" s="53">
        <v>7677.54</v>
      </c>
      <c r="M6" s="54">
        <v>39544.46</v>
      </c>
      <c r="N6" s="55">
        <f>M6-(O6*L6)</f>
        <v>1.9402999896556139E-5</v>
      </c>
      <c r="O6" s="56">
        <f>ROUND(M6/L6,8)</f>
        <v>5.1506680500000002</v>
      </c>
      <c r="P6" s="53">
        <v>4807.7700000000004</v>
      </c>
      <c r="Q6" s="54">
        <v>28255.08</v>
      </c>
      <c r="R6" s="55">
        <f>Q6-(S6*P6)</f>
        <v>-8.1759026215877384E-6</v>
      </c>
      <c r="S6" s="56">
        <f>ROUND(Q6/P6,8)</f>
        <v>5.87696167</v>
      </c>
      <c r="T6" s="53">
        <v>4207.5</v>
      </c>
      <c r="U6" s="54">
        <v>25874.69</v>
      </c>
      <c r="V6" s="55">
        <f>U6-(W6*T6)</f>
        <v>9.9499993666540831E-6</v>
      </c>
      <c r="W6" s="56">
        <f>ROUND(U6/T6,8)</f>
        <v>6.1496589400000001</v>
      </c>
      <c r="X6" s="53">
        <v>2740.74</v>
      </c>
      <c r="Y6" s="54">
        <v>21502.04</v>
      </c>
      <c r="Z6" s="55">
        <f>Y6-(AA6*X6)</f>
        <v>-1.9695980881806463E-6</v>
      </c>
      <c r="AA6" s="56">
        <f>ROUND(Y6/X6,8)</f>
        <v>7.8453410400000001</v>
      </c>
      <c r="AB6" s="53">
        <v>2030.31</v>
      </c>
      <c r="AC6" s="54">
        <v>18765.45</v>
      </c>
      <c r="AD6" s="55">
        <f>AC6-(AE6*AB6)</f>
        <v>-3.0599767342209816E-7</v>
      </c>
      <c r="AE6" s="56">
        <f>ROUND(AC6/AB6,8)</f>
        <v>9.2426525999999996</v>
      </c>
      <c r="AF6" s="53">
        <v>1387.71</v>
      </c>
      <c r="AG6" s="54">
        <v>17066.68</v>
      </c>
      <c r="AH6" s="55">
        <f>AG6-(AI6*AF6)</f>
        <v>4.3107975216116756E-6</v>
      </c>
      <c r="AI6" s="56">
        <f>ROUND(AG6/AF6,8)</f>
        <v>12.298448520000001</v>
      </c>
      <c r="AJ6" s="53">
        <v>1604.46</v>
      </c>
      <c r="AK6" s="54">
        <v>18090.68</v>
      </c>
      <c r="AL6" s="55">
        <f>AK6-(AM6*AJ6)</f>
        <v>6.185000529512763E-6</v>
      </c>
      <c r="AM6" s="56">
        <f>ROUND(AK6/AJ6,8)</f>
        <v>11.275245249999999</v>
      </c>
      <c r="AN6" s="53">
        <v>1514.7</v>
      </c>
      <c r="AO6" s="54">
        <v>17102.919999999998</v>
      </c>
      <c r="AP6" s="55">
        <f>AO6-(AQ6*AN6)</f>
        <v>-7.5470015872269869E-6</v>
      </c>
      <c r="AQ6" s="56">
        <f>ROUND(AO6/AN6,8)</f>
        <v>11.291292009999999</v>
      </c>
      <c r="AR6" s="53">
        <v>2250.63</v>
      </c>
      <c r="AS6" s="54">
        <v>20618.59</v>
      </c>
      <c r="AT6" s="55">
        <f>AS6-(AU6*AR6)</f>
        <v>-6.6569009504746646E-6</v>
      </c>
      <c r="AU6" s="56">
        <f>ROUND(AS6/AR6,8)</f>
        <v>9.1612526299999999</v>
      </c>
      <c r="AV6" s="53">
        <v>2984.01</v>
      </c>
      <c r="AW6" s="54">
        <v>23450.27</v>
      </c>
      <c r="AX6" s="55">
        <f>AW6-(AY6*AV6)</f>
        <v>-1.4592402294510975E-5</v>
      </c>
      <c r="AY6" s="56">
        <f>ROUND(AW6/AV6,8)</f>
        <v>7.8586432400000001</v>
      </c>
      <c r="AZ6" s="49"/>
      <c r="BA6" s="49"/>
      <c r="BB6" s="57"/>
    </row>
    <row r="7" spans="1:54" x14ac:dyDescent="0.55000000000000004">
      <c r="A7" s="50">
        <v>3</v>
      </c>
      <c r="B7" s="51" t="s">
        <v>33</v>
      </c>
      <c r="C7" s="52" t="s">
        <v>34</v>
      </c>
      <c r="D7" s="53">
        <v>1675</v>
      </c>
      <c r="E7" s="54">
        <v>7064.08</v>
      </c>
      <c r="F7" s="55">
        <f>E7-(G7*D7)</f>
        <v>6.7499995566322468E-6</v>
      </c>
      <c r="G7" s="56">
        <f>ROUND(E7/D7,8)</f>
        <v>4.2173611900000001</v>
      </c>
      <c r="H7" s="53">
        <v>1295</v>
      </c>
      <c r="I7" s="54">
        <v>5417.83</v>
      </c>
      <c r="J7" s="55">
        <f>I7-(K7*H7)</f>
        <v>-4.4999978854320943E-7</v>
      </c>
      <c r="K7" s="56">
        <f>ROUND(I7/H7,8)</f>
        <v>4.1836525099999999</v>
      </c>
      <c r="L7" s="53">
        <v>1067</v>
      </c>
      <c r="M7" s="54">
        <v>4430.09</v>
      </c>
      <c r="N7" s="55">
        <f>M7-(O7*L7)</f>
        <v>2.7000005502486601E-6</v>
      </c>
      <c r="O7" s="56">
        <f>ROUND(M7/L7,8)</f>
        <v>4.1519119</v>
      </c>
      <c r="P7" s="53">
        <v>506</v>
      </c>
      <c r="Q7" s="54">
        <v>1999.7</v>
      </c>
      <c r="R7" s="55">
        <f>Q7-(S7*P7)</f>
        <v>2.3200002488010796E-6</v>
      </c>
      <c r="S7" s="56">
        <f>ROUND(Q7/P7,8)</f>
        <v>3.9519762799999998</v>
      </c>
      <c r="T7" s="53">
        <v>389</v>
      </c>
      <c r="U7" s="54">
        <v>1547.29</v>
      </c>
      <c r="V7" s="55">
        <f>U7-(W7*T7)</f>
        <v>1.7499999103165464E-6</v>
      </c>
      <c r="W7" s="56">
        <f>ROUND(U7/T7,8)</f>
        <v>3.97760925</v>
      </c>
      <c r="X7" s="53">
        <v>454</v>
      </c>
      <c r="Y7" s="54">
        <v>1835.25</v>
      </c>
      <c r="Z7" s="55">
        <f>Y7-(AA7*X7)</f>
        <v>4.800001534022158E-7</v>
      </c>
      <c r="AA7" s="56">
        <f>ROUND(Y7/X7,8)</f>
        <v>4.0424008799999998</v>
      </c>
      <c r="AB7" s="53">
        <v>339</v>
      </c>
      <c r="AC7" s="54">
        <v>1334.68</v>
      </c>
      <c r="AD7" s="55">
        <f>AC7-(AE7*AB7)</f>
        <v>1.5400000847876072E-6</v>
      </c>
      <c r="AE7" s="56">
        <f>ROUND(AC7/AB7,8)</f>
        <v>3.93710914</v>
      </c>
      <c r="AF7" s="53">
        <v>316</v>
      </c>
      <c r="AG7" s="54">
        <v>1236.8900000000001</v>
      </c>
      <c r="AH7" s="55">
        <f>AG7-(AI7*AF7)</f>
        <v>2.4000019038794562E-7</v>
      </c>
      <c r="AI7" s="56">
        <f>ROUND(AG7/AF7,8)</f>
        <v>3.91420886</v>
      </c>
      <c r="AJ7" s="53">
        <v>411</v>
      </c>
      <c r="AK7" s="54">
        <v>1682.24</v>
      </c>
      <c r="AL7" s="55">
        <f>AK7-(AM7*AJ7)</f>
        <v>1.0399999155197293E-6</v>
      </c>
      <c r="AM7" s="56">
        <f>ROUND(AK7/AJ7,8)</f>
        <v>4.09304136</v>
      </c>
      <c r="AN7" s="53">
        <v>370</v>
      </c>
      <c r="AO7" s="54">
        <v>1501.63</v>
      </c>
      <c r="AP7" s="55">
        <f>AO7-(AQ7*AN7)</f>
        <v>-1.9999993128294591E-7</v>
      </c>
      <c r="AQ7" s="56">
        <f>ROUND(AO7/AN7,8)</f>
        <v>4.0584594599999999</v>
      </c>
      <c r="AR7" s="53">
        <v>1185</v>
      </c>
      <c r="AS7" s="54">
        <v>5212.49</v>
      </c>
      <c r="AT7" s="55">
        <f>AS7-(AU7*AR7)</f>
        <v>-1.8999999156221747E-6</v>
      </c>
      <c r="AU7" s="56">
        <f>ROUND(AS7/AR7,8)</f>
        <v>4.3987257399999997</v>
      </c>
      <c r="AV7" s="53">
        <v>287</v>
      </c>
      <c r="AW7" s="54">
        <v>1140.8</v>
      </c>
      <c r="AX7" s="55">
        <f>AW7-(AY7*AV7)</f>
        <v>5.6999988373718224E-7</v>
      </c>
      <c r="AY7" s="56">
        <f>ROUND(AW7/AV7,8)</f>
        <v>3.9749128900000001</v>
      </c>
      <c r="AZ7" s="49"/>
      <c r="BA7" s="49"/>
      <c r="BB7" s="57"/>
    </row>
    <row r="8" spans="1:54" x14ac:dyDescent="0.55000000000000004">
      <c r="A8" s="58" t="s">
        <v>35</v>
      </c>
      <c r="B8" s="59"/>
      <c r="C8" s="60"/>
      <c r="D8" s="47">
        <f>SUM(D5:D7)</f>
        <v>818614.89</v>
      </c>
      <c r="E8" s="48">
        <f t="shared" ref="E8" si="0">SUM(E5:E7)</f>
        <v>2868832.34</v>
      </c>
      <c r="F8" s="48"/>
      <c r="G8" s="61" t="s">
        <v>36</v>
      </c>
      <c r="H8" s="47">
        <f t="shared" ref="H8:I8" si="1">SUM(H5:H7)</f>
        <v>847322.84</v>
      </c>
      <c r="I8" s="48">
        <f t="shared" si="1"/>
        <v>2983881.29</v>
      </c>
      <c r="J8" s="48"/>
      <c r="K8" s="61" t="s">
        <v>36</v>
      </c>
      <c r="L8" s="47">
        <f t="shared" ref="L8:M8" si="2">SUM(L5:L7)</f>
        <v>1159729.54</v>
      </c>
      <c r="M8" s="48">
        <f t="shared" si="2"/>
        <v>4233413.6100000003</v>
      </c>
      <c r="N8" s="48"/>
      <c r="O8" s="61" t="s">
        <v>36</v>
      </c>
      <c r="P8" s="47">
        <f t="shared" ref="P8:AW8" si="3">SUM(P5:P7)</f>
        <v>1008778.77</v>
      </c>
      <c r="Q8" s="48">
        <f t="shared" si="3"/>
        <v>3591319.7300000004</v>
      </c>
      <c r="R8" s="48"/>
      <c r="S8" s="61" t="s">
        <v>36</v>
      </c>
      <c r="T8" s="47">
        <f t="shared" si="3"/>
        <v>1091326.5</v>
      </c>
      <c r="U8" s="48">
        <f t="shared" si="3"/>
        <v>3978398.05</v>
      </c>
      <c r="V8" s="48"/>
      <c r="W8" s="61" t="s">
        <v>36</v>
      </c>
      <c r="X8" s="47">
        <f t="shared" si="3"/>
        <v>1173849.73</v>
      </c>
      <c r="Y8" s="48">
        <f t="shared" si="3"/>
        <v>4436561.1100000003</v>
      </c>
      <c r="Z8" s="48"/>
      <c r="AA8" s="61" t="s">
        <v>36</v>
      </c>
      <c r="AB8" s="47">
        <f t="shared" si="3"/>
        <v>1130377.32</v>
      </c>
      <c r="AC8" s="48">
        <f t="shared" si="3"/>
        <v>4156340.8400000003</v>
      </c>
      <c r="AD8" s="48"/>
      <c r="AE8" s="61" t="s">
        <v>36</v>
      </c>
      <c r="AF8" s="47">
        <f t="shared" si="3"/>
        <v>1177010.71</v>
      </c>
      <c r="AG8" s="48">
        <f t="shared" si="3"/>
        <v>4432059.0199999996</v>
      </c>
      <c r="AH8" s="48"/>
      <c r="AI8" s="61" t="s">
        <v>36</v>
      </c>
      <c r="AJ8" s="47">
        <f t="shared" si="3"/>
        <v>1195341.47</v>
      </c>
      <c r="AK8" s="48">
        <f t="shared" si="3"/>
        <v>4601272.2</v>
      </c>
      <c r="AL8" s="48"/>
      <c r="AM8" s="61" t="s">
        <v>36</v>
      </c>
      <c r="AN8" s="47">
        <f t="shared" si="3"/>
        <v>881609.7</v>
      </c>
      <c r="AO8" s="48">
        <f t="shared" si="3"/>
        <v>3329247.8299999996</v>
      </c>
      <c r="AP8" s="48"/>
      <c r="AQ8" s="61" t="s">
        <v>36</v>
      </c>
      <c r="AR8" s="47">
        <f t="shared" si="3"/>
        <v>980731.63</v>
      </c>
      <c r="AS8" s="48">
        <f t="shared" si="3"/>
        <v>3780130.23</v>
      </c>
      <c r="AT8" s="48"/>
      <c r="AU8" s="61" t="s">
        <v>36</v>
      </c>
      <c r="AV8" s="47">
        <f t="shared" si="3"/>
        <v>813897.02</v>
      </c>
      <c r="AW8" s="48">
        <f t="shared" si="3"/>
        <v>3041894.96</v>
      </c>
      <c r="AX8" s="48"/>
      <c r="AY8" s="61" t="s">
        <v>36</v>
      </c>
      <c r="AZ8" s="47">
        <f>D8+H8+L8+P8+T8+X8+AB8+AF8+AJ8+AN8+AR8+AV8</f>
        <v>12278590.120000001</v>
      </c>
      <c r="BA8" s="48">
        <f>E8+I8+M8+Q8+U8+Y8+AC8+AG8+AK8+AO8+AS8+AW8</f>
        <v>45433351.209999993</v>
      </c>
      <c r="BB8" s="57"/>
    </row>
    <row r="9" spans="1:54" x14ac:dyDescent="0.55000000000000004">
      <c r="A9" s="41" t="s">
        <v>17</v>
      </c>
      <c r="B9" s="42"/>
      <c r="C9" s="43"/>
      <c r="D9" s="44"/>
      <c r="E9" s="44"/>
      <c r="F9" s="44"/>
      <c r="G9" s="46"/>
      <c r="H9" s="44"/>
      <c r="I9" s="44"/>
      <c r="J9" s="44"/>
      <c r="K9" s="46"/>
      <c r="L9" s="44"/>
      <c r="M9" s="44"/>
      <c r="N9" s="44"/>
      <c r="O9" s="46"/>
      <c r="P9" s="44"/>
      <c r="Q9" s="44"/>
      <c r="R9" s="44"/>
      <c r="S9" s="46"/>
      <c r="T9" s="44"/>
      <c r="U9" s="44"/>
      <c r="V9" s="44"/>
      <c r="W9" s="46"/>
      <c r="X9" s="44"/>
      <c r="Y9" s="44"/>
      <c r="Z9" s="44"/>
      <c r="AA9" s="46"/>
      <c r="AB9" s="44"/>
      <c r="AC9" s="44"/>
      <c r="AD9" s="44"/>
      <c r="AE9" s="46"/>
      <c r="AF9" s="44"/>
      <c r="AG9" s="44"/>
      <c r="AH9" s="44"/>
      <c r="AI9" s="46"/>
      <c r="AJ9" s="44"/>
      <c r="AK9" s="44"/>
      <c r="AL9" s="44"/>
      <c r="AM9" s="46"/>
      <c r="AN9" s="44"/>
      <c r="AO9" s="44"/>
      <c r="AP9" s="44"/>
      <c r="AQ9" s="46"/>
      <c r="AR9" s="44"/>
      <c r="AS9" s="44"/>
      <c r="AT9" s="44"/>
      <c r="AU9" s="46"/>
      <c r="AV9" s="44"/>
      <c r="AW9" s="44"/>
      <c r="AX9" s="44"/>
      <c r="AY9" s="46"/>
      <c r="AZ9" s="49"/>
      <c r="BA9" s="49"/>
      <c r="BB9" s="49"/>
    </row>
    <row r="10" spans="1:54" x14ac:dyDescent="0.55000000000000004">
      <c r="A10" s="62">
        <v>1</v>
      </c>
      <c r="B10" s="63" t="s">
        <v>37</v>
      </c>
      <c r="C10" s="64" t="s">
        <v>38</v>
      </c>
      <c r="D10" s="65">
        <v>51384</v>
      </c>
      <c r="E10" s="48">
        <v>187862.51</v>
      </c>
      <c r="F10" s="55">
        <f>E10-(G10*D10)</f>
        <v>-1.9647998851723969E-4</v>
      </c>
      <c r="G10" s="66">
        <f>ROUND(E10/D10,8)</f>
        <v>3.6560507200000001</v>
      </c>
      <c r="H10" s="65">
        <v>54468</v>
      </c>
      <c r="I10" s="48">
        <v>205231.89</v>
      </c>
      <c r="J10" s="55">
        <f>I10-(K10*H10)</f>
        <v>-1.1615999392233789E-4</v>
      </c>
      <c r="K10" s="66">
        <f>ROUND(I10/H10,8)</f>
        <v>3.7679351200000002</v>
      </c>
      <c r="L10" s="65">
        <v>66452</v>
      </c>
      <c r="M10" s="48">
        <v>244101.07</v>
      </c>
      <c r="N10" s="55">
        <f>M10-(O10*L10)</f>
        <v>-1.0743999155238271E-4</v>
      </c>
      <c r="O10" s="66">
        <f>ROUND(M10/L10,8)</f>
        <v>3.6733442200000002</v>
      </c>
      <c r="P10" s="65">
        <v>61928</v>
      </c>
      <c r="Q10" s="48">
        <v>222167.59</v>
      </c>
      <c r="R10" s="55">
        <f>Q10-(S10*P10)</f>
        <v>9.4639981398358941E-5</v>
      </c>
      <c r="S10" s="66">
        <f>ROUND(Q10/P10,8)</f>
        <v>3.5875143700000001</v>
      </c>
      <c r="T10" s="65">
        <v>58848</v>
      </c>
      <c r="U10" s="48">
        <v>212681.64</v>
      </c>
      <c r="V10" s="55">
        <f>U10-(W10*T10)</f>
        <v>5.1840004744008183E-5</v>
      </c>
      <c r="W10" s="66">
        <f>ROUND(U10/T10,8)</f>
        <v>3.6140844200000002</v>
      </c>
      <c r="X10" s="65">
        <v>57932</v>
      </c>
      <c r="Y10" s="48">
        <v>217071.81</v>
      </c>
      <c r="Z10" s="55">
        <f>Y10-(AA10*X10)</f>
        <v>3.1280011171475053E-5</v>
      </c>
      <c r="AA10" s="66">
        <f>ROUND(Y10/X10,8)</f>
        <v>3.7470104599999998</v>
      </c>
      <c r="AB10" s="65">
        <v>59920</v>
      </c>
      <c r="AC10" s="48">
        <v>229794.03</v>
      </c>
      <c r="AD10" s="55">
        <f>AC10-(AE10*AB10)</f>
        <v>1.0799997835420072E-4</v>
      </c>
      <c r="AE10" s="66">
        <f>ROUND(AC10/AB10,8)</f>
        <v>3.8350138500000002</v>
      </c>
      <c r="AF10" s="65">
        <v>56799.99</v>
      </c>
      <c r="AG10" s="48">
        <v>208320.91</v>
      </c>
      <c r="AH10" s="55">
        <f>AG10-(AI10*AF10)</f>
        <v>3.6223005736246705E-5</v>
      </c>
      <c r="AI10" s="66">
        <f>ROUND(AG10/AF10,8)</f>
        <v>3.6676223000000001</v>
      </c>
      <c r="AJ10" s="65">
        <v>54764</v>
      </c>
      <c r="AK10" s="48">
        <v>209225.69</v>
      </c>
      <c r="AL10" s="55">
        <f>AK10-(AM10*AJ10)</f>
        <v>-4.1040009818971157E-5</v>
      </c>
      <c r="AM10" s="66">
        <f>ROUND(AK10/AJ10,8)</f>
        <v>3.82049686</v>
      </c>
      <c r="AN10" s="65">
        <v>47192.01</v>
      </c>
      <c r="AO10" s="48">
        <v>175675.99</v>
      </c>
      <c r="AP10" s="55">
        <f>AO10-(AQ10*AN10)</f>
        <v>-1.1299102334305644E-4</v>
      </c>
      <c r="AQ10" s="66">
        <f>ROUND(AO10/AN10,8)</f>
        <v>3.7225790999999999</v>
      </c>
      <c r="AR10" s="65">
        <v>51040</v>
      </c>
      <c r="AS10" s="48">
        <v>196574.81</v>
      </c>
      <c r="AT10" s="55">
        <f>AS10-(AU10*AR10)</f>
        <v>1.6639998648315668E-4</v>
      </c>
      <c r="AU10" s="66">
        <f>ROUND(AS10/AR10,8)</f>
        <v>3.85138734</v>
      </c>
      <c r="AV10" s="65">
        <v>62172</v>
      </c>
      <c r="AW10" s="48">
        <v>242636.55</v>
      </c>
      <c r="AX10" s="55">
        <f>AW10-(AY10*AV10)</f>
        <v>6.9719972088932991E-5</v>
      </c>
      <c r="AY10" s="66">
        <f>ROUND(AW10/AV10,8)</f>
        <v>3.90266599</v>
      </c>
      <c r="AZ10" s="47">
        <f>D10+H10+L10+P10+T10+X10+AB10+AF10+AJ10+AN10+AR10+AV10</f>
        <v>682900</v>
      </c>
      <c r="BA10" s="48">
        <f>E10+I10+M10+Q10+U10+Y10+AC10+AG10+AK10+AO10+AS10+AW10</f>
        <v>2551344.4899999998</v>
      </c>
      <c r="BB10" s="57"/>
    </row>
    <row r="11" spans="1:54" x14ac:dyDescent="0.55000000000000004">
      <c r="A11" s="67" t="s">
        <v>18</v>
      </c>
      <c r="B11" s="68"/>
      <c r="C11" s="69"/>
      <c r="D11" s="44"/>
      <c r="E11" s="44"/>
      <c r="F11" s="44"/>
      <c r="G11" s="46"/>
      <c r="H11" s="44"/>
      <c r="I11" s="44"/>
      <c r="J11" s="44"/>
      <c r="K11" s="46"/>
      <c r="L11" s="44"/>
      <c r="M11" s="44"/>
      <c r="N11" s="44"/>
      <c r="O11" s="46"/>
      <c r="P11" s="44"/>
      <c r="Q11" s="44"/>
      <c r="R11" s="44"/>
      <c r="S11" s="46"/>
      <c r="T11" s="44"/>
      <c r="U11" s="44"/>
      <c r="V11" s="44"/>
      <c r="W11" s="46"/>
      <c r="X11" s="44"/>
      <c r="Y11" s="44"/>
      <c r="Z11" s="44"/>
      <c r="AA11" s="46"/>
      <c r="AB11" s="44"/>
      <c r="AC11" s="44"/>
      <c r="AD11" s="44"/>
      <c r="AE11" s="46"/>
      <c r="AF11" s="44"/>
      <c r="AG11" s="44"/>
      <c r="AH11" s="44"/>
      <c r="AI11" s="46"/>
      <c r="AJ11" s="44"/>
      <c r="AK11" s="44"/>
      <c r="AL11" s="44"/>
      <c r="AM11" s="46"/>
      <c r="AN11" s="44"/>
      <c r="AO11" s="44"/>
      <c r="AP11" s="44"/>
      <c r="AQ11" s="46"/>
      <c r="AR11" s="44"/>
      <c r="AS11" s="44"/>
      <c r="AT11" s="44"/>
      <c r="AU11" s="46"/>
      <c r="AV11" s="44"/>
      <c r="AW11" s="44"/>
      <c r="AX11" s="44"/>
      <c r="AY11" s="46"/>
      <c r="AZ11" s="49"/>
      <c r="BA11" s="49"/>
      <c r="BB11" s="49"/>
    </row>
    <row r="12" spans="1:54" x14ac:dyDescent="0.55000000000000004">
      <c r="A12" s="62">
        <v>1</v>
      </c>
      <c r="B12" s="63" t="s">
        <v>39</v>
      </c>
      <c r="C12" s="64" t="s">
        <v>40</v>
      </c>
      <c r="D12" s="65">
        <v>6580</v>
      </c>
      <c r="E12" s="48">
        <v>27214.86</v>
      </c>
      <c r="F12" s="55">
        <f>E12-(G12*D12)</f>
        <v>3.2000025385059416E-6</v>
      </c>
      <c r="G12" s="66">
        <f>ROUND(E12/D12,8)</f>
        <v>4.1359969599999999</v>
      </c>
      <c r="H12" s="65">
        <v>7180</v>
      </c>
      <c r="I12" s="48">
        <v>39327.81</v>
      </c>
      <c r="J12" s="55">
        <f>I12-(K12*H12)</f>
        <v>2.5199995434377342E-5</v>
      </c>
      <c r="K12" s="66">
        <f>ROUND(I12/H12,8)</f>
        <v>5.47741086</v>
      </c>
      <c r="L12" s="65">
        <v>10240</v>
      </c>
      <c r="M12" s="48">
        <v>60710.9</v>
      </c>
      <c r="N12" s="55">
        <f>M12-(O12*L12)</f>
        <v>-1.9199993403162807E-5</v>
      </c>
      <c r="O12" s="66">
        <f>ROUND(M12/L12,8)</f>
        <v>5.9287988299999999</v>
      </c>
      <c r="P12" s="65">
        <v>12180</v>
      </c>
      <c r="Q12" s="48">
        <v>91329.7</v>
      </c>
      <c r="R12" s="55">
        <f>Q12-(S12*P12)</f>
        <v>4.05999890062958E-5</v>
      </c>
      <c r="S12" s="66">
        <f>ROUND(Q12/P12,8)</f>
        <v>7.4983333300000004</v>
      </c>
      <c r="T12" s="65">
        <v>14940</v>
      </c>
      <c r="U12" s="48">
        <v>101956.65</v>
      </c>
      <c r="V12" s="55">
        <f>U12-(W12*T12)</f>
        <v>7.800001185387373E-6</v>
      </c>
      <c r="W12" s="66">
        <f>ROUND(U12/T12,8)</f>
        <v>6.8244076299999996</v>
      </c>
      <c r="X12" s="65">
        <v>14280</v>
      </c>
      <c r="Y12" s="48">
        <v>64280.1</v>
      </c>
      <c r="Z12" s="55">
        <f>Y12-(AA12*X12)</f>
        <v>4.3200001528020948E-5</v>
      </c>
      <c r="AA12" s="66">
        <f>ROUND(Y12/X12,8)</f>
        <v>4.5014075599999996</v>
      </c>
      <c r="AB12" s="65">
        <v>15020</v>
      </c>
      <c r="AC12" s="48">
        <v>61737.89</v>
      </c>
      <c r="AD12" s="55">
        <f>AC12-(AE12*AB12)</f>
        <v>-2.6600006094668061E-5</v>
      </c>
      <c r="AE12" s="66">
        <f>ROUND(AC12/AB12,8)</f>
        <v>4.1103788300000001</v>
      </c>
      <c r="AF12" s="65">
        <v>14340</v>
      </c>
      <c r="AG12" s="48">
        <v>57987.78</v>
      </c>
      <c r="AH12" s="55">
        <f>AG12-(AI12*AF12)</f>
        <v>3.8400001358240843E-5</v>
      </c>
      <c r="AI12" s="66">
        <f>ROUND(AG12/AF12,8)</f>
        <v>4.04377824</v>
      </c>
      <c r="AJ12" s="65">
        <v>12700</v>
      </c>
      <c r="AK12" s="48">
        <v>52274.43</v>
      </c>
      <c r="AL12" s="55">
        <f>AK12-(AM12*AJ12)</f>
        <v>5.0000016926787794E-6</v>
      </c>
      <c r="AM12" s="66">
        <f>ROUND(AK12/AJ12,8)</f>
        <v>4.1160968499999999</v>
      </c>
      <c r="AN12" s="65">
        <v>10440</v>
      </c>
      <c r="AO12" s="48">
        <v>45003.38</v>
      </c>
      <c r="AP12" s="55">
        <f>AO12-(AQ12*AN12)</f>
        <v>2.4799999664537609E-5</v>
      </c>
      <c r="AQ12" s="66">
        <f>ROUND(AO12/AN12,8)</f>
        <v>4.3106685799999997</v>
      </c>
      <c r="AR12" s="65">
        <v>10460</v>
      </c>
      <c r="AS12" s="48">
        <v>44061.120000000003</v>
      </c>
      <c r="AT12" s="55">
        <f>AS12-(AU12*AR12)</f>
        <v>-1.8199993064627051E-5</v>
      </c>
      <c r="AU12" s="66">
        <f>ROUND(AS12/AR12,8)</f>
        <v>4.2123441699999997</v>
      </c>
      <c r="AV12" s="65">
        <v>7780</v>
      </c>
      <c r="AW12" s="48">
        <v>35753.65</v>
      </c>
      <c r="AX12" s="55">
        <f>AW12-(AY12*AV12)</f>
        <v>2.2600004740525037E-5</v>
      </c>
      <c r="AY12" s="66">
        <f>ROUND(AW12/AV12,8)</f>
        <v>4.59558483</v>
      </c>
      <c r="AZ12" s="47">
        <f>D12+H12+L12+P12+T12+X12+AB12+AF12+AJ12+AN12+AR12+AV12</f>
        <v>136140</v>
      </c>
      <c r="BA12" s="48">
        <f>E12+I12+M12+Q12+U12+Y12+AC12+AG12+AK12+AO12+AS12+AW12</f>
        <v>681638.27000000014</v>
      </c>
      <c r="BB12" s="57"/>
    </row>
    <row r="13" spans="1:54" x14ac:dyDescent="0.55000000000000004">
      <c r="A13" s="41" t="s">
        <v>19</v>
      </c>
      <c r="B13" s="42"/>
      <c r="C13" s="43"/>
      <c r="D13" s="44"/>
      <c r="E13" s="44"/>
      <c r="F13" s="44"/>
      <c r="G13" s="46"/>
      <c r="H13" s="44"/>
      <c r="I13" s="44"/>
      <c r="J13" s="44"/>
      <c r="K13" s="46"/>
      <c r="L13" s="44"/>
      <c r="M13" s="44"/>
      <c r="N13" s="44"/>
      <c r="O13" s="46"/>
      <c r="P13" s="44"/>
      <c r="Q13" s="44"/>
      <c r="R13" s="44"/>
      <c r="S13" s="46"/>
      <c r="T13" s="44"/>
      <c r="U13" s="44"/>
      <c r="V13" s="44"/>
      <c r="W13" s="46"/>
      <c r="X13" s="44"/>
      <c r="Y13" s="44"/>
      <c r="Z13" s="44"/>
      <c r="AA13" s="46"/>
      <c r="AB13" s="44"/>
      <c r="AC13" s="44"/>
      <c r="AD13" s="44"/>
      <c r="AE13" s="46"/>
      <c r="AF13" s="44"/>
      <c r="AG13" s="44"/>
      <c r="AH13" s="44"/>
      <c r="AI13" s="46"/>
      <c r="AJ13" s="44"/>
      <c r="AK13" s="44"/>
      <c r="AL13" s="44"/>
      <c r="AM13" s="46"/>
      <c r="AN13" s="44"/>
      <c r="AO13" s="44"/>
      <c r="AP13" s="44"/>
      <c r="AQ13" s="46"/>
      <c r="AR13" s="44"/>
      <c r="AS13" s="44"/>
      <c r="AT13" s="44"/>
      <c r="AU13" s="46"/>
      <c r="AV13" s="44"/>
      <c r="AW13" s="44"/>
      <c r="AX13" s="44"/>
      <c r="AY13" s="46"/>
      <c r="AZ13" s="49"/>
      <c r="BA13" s="49"/>
      <c r="BB13" s="49"/>
    </row>
    <row r="14" spans="1:54" x14ac:dyDescent="0.55000000000000004">
      <c r="A14" s="62">
        <v>1</v>
      </c>
      <c r="B14" s="63" t="s">
        <v>41</v>
      </c>
      <c r="C14" s="64" t="s">
        <v>42</v>
      </c>
      <c r="D14" s="65">
        <v>1521</v>
      </c>
      <c r="E14" s="48">
        <v>6088.34</v>
      </c>
      <c r="F14" s="55">
        <f>E14-(G14*D14)</f>
        <v>-6.1900000218884088E-6</v>
      </c>
      <c r="G14" s="66">
        <f>ROUND(E14/D14,8)</f>
        <v>4.0028533900000003</v>
      </c>
      <c r="H14" s="47">
        <v>1153</v>
      </c>
      <c r="I14" s="48">
        <v>4696.13</v>
      </c>
      <c r="J14" s="55">
        <f>I14-(K14*H14)</f>
        <v>-5.5399996199412271E-6</v>
      </c>
      <c r="K14" s="66">
        <f>ROUND(I14/H14,8)</f>
        <v>4.0729661799999999</v>
      </c>
      <c r="L14" s="47">
        <v>1025.51</v>
      </c>
      <c r="M14" s="48">
        <v>4213.82</v>
      </c>
      <c r="N14" s="55">
        <f>M14-(O14*L14)</f>
        <v>4.795800123247318E-6</v>
      </c>
      <c r="O14" s="66">
        <f>ROUND(M14/L14,8)</f>
        <v>4.10899942</v>
      </c>
      <c r="P14" s="47">
        <v>1208</v>
      </c>
      <c r="Q14" s="48">
        <v>4904.21</v>
      </c>
      <c r="R14" s="55">
        <f>Q14-(S14*P14)</f>
        <v>8.0000063462648541E-8</v>
      </c>
      <c r="S14" s="66">
        <f>ROUND(Q14/P14,8)</f>
        <v>4.05977649</v>
      </c>
      <c r="T14" s="47">
        <v>1204.5</v>
      </c>
      <c r="U14" s="48">
        <v>5052.2299999999996</v>
      </c>
      <c r="V14" s="55">
        <f>U14-(W14*T14)</f>
        <v>3.0649998734588735E-6</v>
      </c>
      <c r="W14" s="66">
        <f>ROUND(U14/T14,8)</f>
        <v>4.1944624299999997</v>
      </c>
      <c r="X14" s="65">
        <v>1189.99</v>
      </c>
      <c r="Y14" s="48">
        <v>4995.49</v>
      </c>
      <c r="Z14" s="55">
        <f>Y14-(AA14*X14)</f>
        <v>3.5602997741079889E-6</v>
      </c>
      <c r="AA14" s="66">
        <f>ROUND(Y14/X14,8)</f>
        <v>4.1979260299999996</v>
      </c>
      <c r="AB14" s="47">
        <v>1434</v>
      </c>
      <c r="AC14" s="48">
        <v>5951.31</v>
      </c>
      <c r="AD14" s="55">
        <f>AC14-(AE14*AB14)</f>
        <v>5.040000360168051E-6</v>
      </c>
      <c r="AE14" s="66">
        <f>ROUND(AC14/AB14,8)</f>
        <v>4.1501464400000003</v>
      </c>
      <c r="AF14" s="47">
        <v>1209.5</v>
      </c>
      <c r="AG14" s="48">
        <v>5071.91</v>
      </c>
      <c r="AH14" s="55">
        <f>AG14-(AI14*AF14)</f>
        <v>5.3800004025106318E-6</v>
      </c>
      <c r="AI14" s="66">
        <f>ROUND(AG14/AF14,8)</f>
        <v>4.1933939599999999</v>
      </c>
      <c r="AJ14" s="47">
        <v>1547</v>
      </c>
      <c r="AK14" s="48">
        <v>6540.71</v>
      </c>
      <c r="AL14" s="55">
        <f>AK14-(AM14*AJ14)</f>
        <v>2.3599995984113775E-6</v>
      </c>
      <c r="AM14" s="66">
        <f>ROUND(AK14/AJ14,8)</f>
        <v>4.2279961200000002</v>
      </c>
      <c r="AN14" s="47">
        <v>2370.5</v>
      </c>
      <c r="AO14" s="48">
        <v>9844.7000000000007</v>
      </c>
      <c r="AP14" s="55">
        <f>AO14-(AQ14*AN14)</f>
        <v>-1.1849997463286854E-5</v>
      </c>
      <c r="AQ14" s="66">
        <f>ROUND(AO14/AN14,8)</f>
        <v>4.1530056999999996</v>
      </c>
      <c r="AR14" s="47">
        <v>3073.5</v>
      </c>
      <c r="AS14" s="48">
        <v>12665.19</v>
      </c>
      <c r="AT14" s="55">
        <f>AS14-(AU14*AR14)</f>
        <v>-6.5849981183419004E-6</v>
      </c>
      <c r="AU14" s="66">
        <f>ROUND(AS14/AR14,8)</f>
        <v>4.1207711099999997</v>
      </c>
      <c r="AV14" s="47">
        <v>2641</v>
      </c>
      <c r="AW14" s="48">
        <v>10929.99</v>
      </c>
      <c r="AX14" s="55">
        <f>AW14-(AY14*AV14)</f>
        <v>8.7200005509657785E-6</v>
      </c>
      <c r="AY14" s="66">
        <f>ROUND(AW14/AV14,8)</f>
        <v>4.1385800799999997</v>
      </c>
      <c r="AZ14" s="47">
        <f>D14+H14+L14+P14+T14+X14+AB14+AF14+AJ14+AN14+AR14+AV14</f>
        <v>19577.5</v>
      </c>
      <c r="BA14" s="48">
        <f>E14+I14+M14+Q14+U14+Y14+AC14+AG14+AK14+AO14+AS14+AW14</f>
        <v>80954.030000000013</v>
      </c>
      <c r="BB14" s="57"/>
    </row>
    <row r="15" spans="1:54" x14ac:dyDescent="0.55000000000000004">
      <c r="A15" s="41" t="s">
        <v>20</v>
      </c>
      <c r="B15" s="42"/>
      <c r="C15" s="43"/>
      <c r="D15" s="44"/>
      <c r="E15" s="44"/>
      <c r="F15" s="44"/>
      <c r="G15" s="46"/>
      <c r="H15" s="44"/>
      <c r="I15" s="44"/>
      <c r="J15" s="44"/>
      <c r="K15" s="46"/>
      <c r="L15" s="44"/>
      <c r="M15" s="44"/>
      <c r="N15" s="44"/>
      <c r="O15" s="46"/>
      <c r="P15" s="44"/>
      <c r="Q15" s="44"/>
      <c r="R15" s="44"/>
      <c r="S15" s="46"/>
      <c r="T15" s="44"/>
      <c r="U15" s="44"/>
      <c r="V15" s="44"/>
      <c r="W15" s="46"/>
      <c r="X15" s="44"/>
      <c r="Y15" s="44"/>
      <c r="Z15" s="44"/>
      <c r="AA15" s="46"/>
      <c r="AB15" s="44"/>
      <c r="AC15" s="44"/>
      <c r="AD15" s="44"/>
      <c r="AE15" s="46"/>
      <c r="AF15" s="44"/>
      <c r="AG15" s="44"/>
      <c r="AH15" s="44"/>
      <c r="AI15" s="46"/>
      <c r="AJ15" s="44"/>
      <c r="AK15" s="44"/>
      <c r="AL15" s="44"/>
      <c r="AM15" s="46"/>
      <c r="AN15" s="44"/>
      <c r="AO15" s="44"/>
      <c r="AP15" s="44"/>
      <c r="AQ15" s="46"/>
      <c r="AR15" s="44"/>
      <c r="AS15" s="44"/>
      <c r="AT15" s="44"/>
      <c r="AU15" s="46"/>
      <c r="AV15" s="44"/>
      <c r="AW15" s="44"/>
      <c r="AX15" s="44"/>
      <c r="AY15" s="46"/>
      <c r="AZ15" s="49"/>
      <c r="BA15" s="49"/>
      <c r="BB15" s="49"/>
    </row>
    <row r="16" spans="1:54" x14ac:dyDescent="0.55000000000000004">
      <c r="A16" s="50">
        <v>1</v>
      </c>
      <c r="B16" s="70" t="s">
        <v>43</v>
      </c>
      <c r="C16" s="71" t="s">
        <v>44</v>
      </c>
      <c r="D16" s="45">
        <v>29027.34</v>
      </c>
      <c r="E16" s="54">
        <v>112961.79</v>
      </c>
      <c r="F16" s="55">
        <f>E16-(G16*D16)</f>
        <v>3.3877789974212646E-5</v>
      </c>
      <c r="G16" s="56">
        <f>ROUND(E16/D16,8)</f>
        <v>3.8915653300000002</v>
      </c>
      <c r="H16" s="45">
        <v>29909.34</v>
      </c>
      <c r="I16" s="54">
        <v>116910.48</v>
      </c>
      <c r="J16" s="55">
        <f>I16-(K16*H16)</f>
        <v>-1.0003204806707799E-5</v>
      </c>
      <c r="K16" s="56">
        <f>ROUND(I16/H16,8)</f>
        <v>3.9088284799999999</v>
      </c>
      <c r="L16" s="45">
        <v>47599.34</v>
      </c>
      <c r="M16" s="54">
        <v>179736.28</v>
      </c>
      <c r="N16" s="55">
        <f>M16-(O16*L16)</f>
        <v>-2.1174419089220464E-4</v>
      </c>
      <c r="O16" s="56">
        <f>ROUND(M16/L16,8)</f>
        <v>3.7760246300000002</v>
      </c>
      <c r="P16" s="45">
        <v>50212.01</v>
      </c>
      <c r="Q16" s="54">
        <v>182889.54</v>
      </c>
      <c r="R16" s="55">
        <f>Q16-(S16*P16)</f>
        <v>1.142948167398572E-4</v>
      </c>
      <c r="S16" s="56">
        <f>ROUND(Q16/P16,8)</f>
        <v>3.6423465199999998</v>
      </c>
      <c r="T16" s="45">
        <v>48467.34</v>
      </c>
      <c r="U16" s="54">
        <v>178616.07</v>
      </c>
      <c r="V16" s="55">
        <f>U16-(W16*T16)</f>
        <v>-1.4341497444547713E-4</v>
      </c>
      <c r="W16" s="56">
        <f>ROUND(U16/T16,8)</f>
        <v>3.68528725</v>
      </c>
      <c r="X16" s="45">
        <v>38212</v>
      </c>
      <c r="Y16" s="54">
        <v>148119.03</v>
      </c>
      <c r="Z16" s="55">
        <f>Y16-(AA16*X16)</f>
        <v>3.7999998312443495E-6</v>
      </c>
      <c r="AA16" s="56">
        <f>ROUND(Y16/X16,8)</f>
        <v>3.8762438499999998</v>
      </c>
      <c r="AB16" s="45">
        <v>41007.35</v>
      </c>
      <c r="AC16" s="54">
        <v>156514.91</v>
      </c>
      <c r="AD16" s="55">
        <f>AC16-(AE16*AB16)</f>
        <v>-1.4168350026011467E-4</v>
      </c>
      <c r="AE16" s="56">
        <f>ROUND(AC16/AB16,8)</f>
        <v>3.81675261</v>
      </c>
      <c r="AF16" s="45">
        <v>43675.34</v>
      </c>
      <c r="AG16" s="54">
        <v>165838.19</v>
      </c>
      <c r="AH16" s="55">
        <f>AG16-(AI16*AF16)</f>
        <v>-4.4012995203956962E-5</v>
      </c>
      <c r="AI16" s="56">
        <f>ROUND(AG16/AF16,8)</f>
        <v>3.7970669500000001</v>
      </c>
      <c r="AJ16" s="45">
        <v>42028.01</v>
      </c>
      <c r="AK16" s="54">
        <v>168774.19</v>
      </c>
      <c r="AL16" s="55">
        <f>AK16-(AM16*AJ16)</f>
        <v>-3.6709679989144206E-5</v>
      </c>
      <c r="AM16" s="56">
        <f>ROUND(AK16/AJ16,8)</f>
        <v>4.0157549699999997</v>
      </c>
      <c r="AN16" s="45">
        <v>39147.33</v>
      </c>
      <c r="AO16" s="54">
        <v>150444.32999999999</v>
      </c>
      <c r="AP16" s="55">
        <f>AO16-(AQ16*AN16)</f>
        <v>5.6803779443725944E-5</v>
      </c>
      <c r="AQ16" s="56">
        <f>ROUND(AO16/AN16,8)</f>
        <v>3.8430291400000001</v>
      </c>
      <c r="AR16" s="45">
        <v>36324.01</v>
      </c>
      <c r="AS16" s="54">
        <v>143599.85</v>
      </c>
      <c r="AT16" s="55">
        <f>AS16-(AU16*AR16)</f>
        <v>-3.3398886444047093E-5</v>
      </c>
      <c r="AU16" s="56">
        <f>ROUND(AS16/AR16,8)</f>
        <v>3.9533038899999999</v>
      </c>
      <c r="AV16" s="45">
        <v>32435.34</v>
      </c>
      <c r="AW16" s="54">
        <v>129342.1</v>
      </c>
      <c r="AX16" s="55">
        <f>AW16-(AY16*AV16)</f>
        <v>-1.0145059786736965E-4</v>
      </c>
      <c r="AY16" s="56">
        <f>ROUND(AW16/AV16,8)</f>
        <v>3.9876905900000001</v>
      </c>
      <c r="AZ16" s="49"/>
      <c r="BA16" s="49"/>
      <c r="BB16" s="57"/>
    </row>
    <row r="17" spans="1:54" x14ac:dyDescent="0.55000000000000004">
      <c r="A17" s="50">
        <v>2</v>
      </c>
      <c r="B17" s="70" t="s">
        <v>45</v>
      </c>
      <c r="C17" s="71" t="s">
        <v>46</v>
      </c>
      <c r="D17" s="45">
        <v>574</v>
      </c>
      <c r="E17" s="54">
        <v>2294.3200000000002</v>
      </c>
      <c r="F17" s="55">
        <f>E17-(G17*D17)</f>
        <v>4.200001058052294E-7</v>
      </c>
      <c r="G17" s="56">
        <f>ROUND(E17/D17,8)</f>
        <v>3.9970731700000002</v>
      </c>
      <c r="H17" s="45">
        <v>469</v>
      </c>
      <c r="I17" s="54">
        <v>1839.43</v>
      </c>
      <c r="J17" s="55">
        <f>I17-(K17*H17)</f>
        <v>-1.7099998785852222E-6</v>
      </c>
      <c r="K17" s="56">
        <f>ROUND(I17/H17,8)</f>
        <v>3.9220255900000001</v>
      </c>
      <c r="L17" s="45">
        <v>588</v>
      </c>
      <c r="M17" s="54">
        <v>2354.9499999999998</v>
      </c>
      <c r="N17" s="55">
        <f>M17-(O17*L17)</f>
        <v>-1.8800005818775389E-6</v>
      </c>
      <c r="O17" s="56">
        <f>ROUND(M17/L17,8)</f>
        <v>4.0050170100000004</v>
      </c>
      <c r="P17" s="45">
        <v>720</v>
      </c>
      <c r="Q17" s="54">
        <v>2926.8</v>
      </c>
      <c r="R17" s="55">
        <f>Q17-(S17*P17)</f>
        <v>0</v>
      </c>
      <c r="S17" s="56">
        <f>ROUND(Q17/P17,8)</f>
        <v>4.0650000000000004</v>
      </c>
      <c r="T17" s="45">
        <v>520</v>
      </c>
      <c r="U17" s="54">
        <v>2130.0300000000002</v>
      </c>
      <c r="V17" s="55">
        <f>U17-(W17*T17)</f>
        <v>-7.9999972513178363E-7</v>
      </c>
      <c r="W17" s="56">
        <f>ROUND(U17/T17,8)</f>
        <v>4.0962115399999997</v>
      </c>
      <c r="X17" s="45">
        <v>732</v>
      </c>
      <c r="Y17" s="54">
        <v>3076.86</v>
      </c>
      <c r="Z17" s="55">
        <f>Y17-(AA17*X17)</f>
        <v>-3.1200002013065387E-6</v>
      </c>
      <c r="AA17" s="56">
        <f>ROUND(Y17/X17,8)</f>
        <v>4.2033606600000004</v>
      </c>
      <c r="AB17" s="45">
        <v>758</v>
      </c>
      <c r="AC17" s="54">
        <v>3192.98</v>
      </c>
      <c r="AD17" s="55">
        <f>AC17-(AE17*AB17)</f>
        <v>1.399998836859595E-7</v>
      </c>
      <c r="AE17" s="56">
        <f>ROUND(AC17/AB17,8)</f>
        <v>4.21237467</v>
      </c>
      <c r="AF17" s="45">
        <v>896</v>
      </c>
      <c r="AG17" s="54">
        <v>3809.32</v>
      </c>
      <c r="AH17" s="55">
        <f>AG17-(AI17*AF17)</f>
        <v>3.8399998629756738E-6</v>
      </c>
      <c r="AI17" s="56">
        <f>ROUND(AG17/AF17,8)</f>
        <v>4.2514732100000003</v>
      </c>
      <c r="AJ17" s="45">
        <v>807</v>
      </c>
      <c r="AK17" s="54">
        <v>3488.41</v>
      </c>
      <c r="AL17" s="55">
        <f>AK17-(AM17*AJ17)</f>
        <v>1.2099999366910197E-6</v>
      </c>
      <c r="AM17" s="56">
        <f>ROUND(AK17/AJ17,8)</f>
        <v>4.3226889699999997</v>
      </c>
      <c r="AN17" s="45">
        <v>830</v>
      </c>
      <c r="AO17" s="54">
        <v>3593.32</v>
      </c>
      <c r="AP17" s="55">
        <f>AO17-(AQ17*AN17)</f>
        <v>4.0000004446483217E-6</v>
      </c>
      <c r="AQ17" s="56">
        <f>ROUND(AO17/AN17,8)</f>
        <v>4.3293011999999997</v>
      </c>
      <c r="AR17" s="45">
        <v>872</v>
      </c>
      <c r="AS17" s="54">
        <v>3784.88</v>
      </c>
      <c r="AT17" s="55">
        <f>AS17-(AU17*AR17)</f>
        <v>-3.8399998629756738E-6</v>
      </c>
      <c r="AU17" s="56">
        <f>ROUND(AS17/AR17,8)</f>
        <v>4.34045872</v>
      </c>
      <c r="AV17" s="45">
        <v>661</v>
      </c>
      <c r="AW17" s="54">
        <v>2822.5</v>
      </c>
      <c r="AX17" s="55">
        <f>AW17-(AY17*AV17)</f>
        <v>-2.7900000532099511E-6</v>
      </c>
      <c r="AY17" s="56">
        <f>ROUND(AW17/AV17,8)</f>
        <v>4.2700453899999999</v>
      </c>
      <c r="AZ17" s="49"/>
      <c r="BA17" s="49"/>
      <c r="BB17" s="57"/>
    </row>
    <row r="18" spans="1:54" x14ac:dyDescent="0.55000000000000004">
      <c r="A18" s="50">
        <v>3</v>
      </c>
      <c r="B18" s="70" t="s">
        <v>45</v>
      </c>
      <c r="C18" s="71" t="s">
        <v>47</v>
      </c>
      <c r="D18" s="45">
        <v>0</v>
      </c>
      <c r="E18" s="54">
        <v>49.39</v>
      </c>
      <c r="F18" s="55" t="e">
        <f>E18-(G18*D18)</f>
        <v>#VALUE!</v>
      </c>
      <c r="G18" s="56" t="s">
        <v>36</v>
      </c>
      <c r="H18" s="45">
        <v>0</v>
      </c>
      <c r="I18" s="54">
        <v>49.39</v>
      </c>
      <c r="J18" s="55" t="e">
        <f>I18-(K18*H18)</f>
        <v>#VALUE!</v>
      </c>
      <c r="K18" s="56" t="s">
        <v>36</v>
      </c>
      <c r="L18" s="45">
        <v>0</v>
      </c>
      <c r="M18" s="54">
        <v>49.39</v>
      </c>
      <c r="N18" s="55" t="e">
        <f>M18-(O18*L18)</f>
        <v>#VALUE!</v>
      </c>
      <c r="O18" s="56" t="s">
        <v>36</v>
      </c>
      <c r="P18" s="45">
        <v>69</v>
      </c>
      <c r="Q18" s="54">
        <v>261.69</v>
      </c>
      <c r="R18" s="55">
        <f>Q18-(S18*P18)</f>
        <v>-3.0000001061125658E-7</v>
      </c>
      <c r="S18" s="56">
        <f>ROUND(Q18/P18,8)</f>
        <v>3.7926087000000002</v>
      </c>
      <c r="T18" s="45">
        <v>66</v>
      </c>
      <c r="U18" s="54">
        <v>261.29000000000002</v>
      </c>
      <c r="V18" s="55">
        <f>U18-(W18*T18)</f>
        <v>2.6000003572335117E-7</v>
      </c>
      <c r="W18" s="56">
        <f>ROUND(U18/T18,8)</f>
        <v>3.9589393899999998</v>
      </c>
      <c r="X18" s="45">
        <v>66</v>
      </c>
      <c r="Y18" s="54">
        <v>261.29000000000002</v>
      </c>
      <c r="Z18" s="55">
        <f>Y18-(AA18*X18)</f>
        <v>2.6000003572335117E-7</v>
      </c>
      <c r="AA18" s="56">
        <f>ROUND(Y18/X18,8)</f>
        <v>3.9589393899999998</v>
      </c>
      <c r="AB18" s="45">
        <v>471</v>
      </c>
      <c r="AC18" s="54">
        <v>1911.19</v>
      </c>
      <c r="AD18" s="55">
        <f>AC18-(AE18*AB18)</f>
        <v>-1.0400001428934047E-6</v>
      </c>
      <c r="AE18" s="56">
        <f>ROUND(AC18/AB18,8)</f>
        <v>4.0577282400000003</v>
      </c>
      <c r="AF18" s="45">
        <v>545</v>
      </c>
      <c r="AG18" s="54">
        <v>2241.67</v>
      </c>
      <c r="AH18" s="55">
        <f>AG18-(AI18*AF18)</f>
        <v>1.8000000636675395E-6</v>
      </c>
      <c r="AI18" s="56">
        <f>ROUND(AG18/AF18,8)</f>
        <v>4.1131559600000003</v>
      </c>
      <c r="AJ18" s="45">
        <v>531</v>
      </c>
      <c r="AK18" s="54">
        <v>2229.5500000000002</v>
      </c>
      <c r="AL18" s="55">
        <f>AK18-(AM18*AJ18)</f>
        <v>2.409999979136046E-6</v>
      </c>
      <c r="AM18" s="56">
        <f>ROUND(AK18/AJ18,8)</f>
        <v>4.1987758900000003</v>
      </c>
      <c r="AN18" s="45">
        <v>572</v>
      </c>
      <c r="AO18" s="54">
        <v>2416.5500000000002</v>
      </c>
      <c r="AP18" s="55">
        <f>AO18-(AQ18*AN18)</f>
        <v>1.2800001059076749E-6</v>
      </c>
      <c r="AQ18" s="56">
        <f>ROUND(AO18/AN18,8)</f>
        <v>4.22473776</v>
      </c>
      <c r="AR18" s="45">
        <v>228</v>
      </c>
      <c r="AS18" s="54">
        <v>884.33</v>
      </c>
      <c r="AT18" s="55">
        <f>AS18-(AU18*AR18)</f>
        <v>2.0000004496978363E-7</v>
      </c>
      <c r="AU18" s="56">
        <f>ROUND(AS18/AR18,8)</f>
        <v>3.87864035</v>
      </c>
      <c r="AV18" s="45">
        <v>73</v>
      </c>
      <c r="AW18" s="54">
        <v>290.70999999999998</v>
      </c>
      <c r="AX18" s="55">
        <f>AW18-(AY18*AV18)</f>
        <v>-2.100000529026147E-7</v>
      </c>
      <c r="AY18" s="56">
        <f>ROUND(AW18/AV18,8)</f>
        <v>3.9823287700000001</v>
      </c>
      <c r="AZ18" s="49"/>
      <c r="BA18" s="49"/>
      <c r="BB18" s="57"/>
    </row>
    <row r="19" spans="1:54" x14ac:dyDescent="0.55000000000000004">
      <c r="A19" s="58" t="s">
        <v>35</v>
      </c>
      <c r="B19" s="59"/>
      <c r="C19" s="60"/>
      <c r="D19" s="65">
        <f>SUM(D16:D18)</f>
        <v>29601.34</v>
      </c>
      <c r="E19" s="48">
        <f t="shared" ref="E19" si="4">SUM(E16:E18)</f>
        <v>115305.5</v>
      </c>
      <c r="F19" s="55"/>
      <c r="G19" s="66" t="s">
        <v>36</v>
      </c>
      <c r="H19" s="65">
        <f t="shared" ref="H19:I19" si="5">SUM(H16:H18)</f>
        <v>30378.34</v>
      </c>
      <c r="I19" s="48">
        <f t="shared" si="5"/>
        <v>118799.29999999999</v>
      </c>
      <c r="J19" s="55"/>
      <c r="K19" s="66" t="s">
        <v>36</v>
      </c>
      <c r="L19" s="65">
        <f t="shared" ref="L19:M19" si="6">SUM(L16:L18)</f>
        <v>48187.34</v>
      </c>
      <c r="M19" s="48">
        <f t="shared" si="6"/>
        <v>182140.62000000002</v>
      </c>
      <c r="N19" s="55"/>
      <c r="O19" s="66" t="s">
        <v>36</v>
      </c>
      <c r="P19" s="65">
        <f t="shared" ref="P19:U19" si="7">SUM(P16:P18)</f>
        <v>51001.01</v>
      </c>
      <c r="Q19" s="48">
        <f t="shared" si="7"/>
        <v>186078.03</v>
      </c>
      <c r="R19" s="55"/>
      <c r="S19" s="66" t="s">
        <v>36</v>
      </c>
      <c r="T19" s="47">
        <f t="shared" si="7"/>
        <v>49053.34</v>
      </c>
      <c r="U19" s="48">
        <f t="shared" si="7"/>
        <v>181007.39</v>
      </c>
      <c r="V19" s="55"/>
      <c r="W19" s="66" t="s">
        <v>36</v>
      </c>
      <c r="X19" s="65">
        <f>SUM(X16:X18)</f>
        <v>39010</v>
      </c>
      <c r="Y19" s="48">
        <f t="shared" ref="Y19:AO19" si="8">SUM(Y16:Y18)</f>
        <v>151457.18</v>
      </c>
      <c r="Z19" s="55"/>
      <c r="AA19" s="66" t="s">
        <v>36</v>
      </c>
      <c r="AB19" s="65">
        <f t="shared" si="8"/>
        <v>42236.35</v>
      </c>
      <c r="AC19" s="48">
        <f t="shared" si="8"/>
        <v>161619.08000000002</v>
      </c>
      <c r="AD19" s="55"/>
      <c r="AE19" s="66" t="s">
        <v>36</v>
      </c>
      <c r="AF19" s="65">
        <f t="shared" si="8"/>
        <v>45116.34</v>
      </c>
      <c r="AG19" s="48">
        <f t="shared" si="8"/>
        <v>171889.18000000002</v>
      </c>
      <c r="AH19" s="55"/>
      <c r="AI19" s="66" t="s">
        <v>36</v>
      </c>
      <c r="AJ19" s="65">
        <f t="shared" si="8"/>
        <v>43366.01</v>
      </c>
      <c r="AK19" s="48">
        <f t="shared" si="8"/>
        <v>174492.15</v>
      </c>
      <c r="AL19" s="55"/>
      <c r="AM19" s="66" t="s">
        <v>36</v>
      </c>
      <c r="AN19" s="47">
        <f t="shared" si="8"/>
        <v>40549.33</v>
      </c>
      <c r="AO19" s="48">
        <f t="shared" si="8"/>
        <v>156454.19999999998</v>
      </c>
      <c r="AP19" s="55"/>
      <c r="AQ19" s="66" t="s">
        <v>36</v>
      </c>
      <c r="AR19" s="65">
        <f t="shared" ref="AR19:AW19" si="9">SUM(AR16:AR18)</f>
        <v>37424.01</v>
      </c>
      <c r="AS19" s="48">
        <f t="shared" si="9"/>
        <v>148269.06</v>
      </c>
      <c r="AT19" s="55"/>
      <c r="AU19" s="66" t="s">
        <v>36</v>
      </c>
      <c r="AV19" s="47">
        <f t="shared" si="9"/>
        <v>33169.339999999997</v>
      </c>
      <c r="AW19" s="48">
        <f t="shared" si="9"/>
        <v>132455.31</v>
      </c>
      <c r="AX19" s="55"/>
      <c r="AY19" s="66" t="s">
        <v>36</v>
      </c>
      <c r="AZ19" s="47">
        <f>D19+H19+L19+P19+T19+X19+AB19+AF19+AJ19+AN19+AR19+AV19</f>
        <v>489092.75</v>
      </c>
      <c r="BA19" s="48">
        <f>E19+I19+M19+Q19+U19+Y19+AC19+AG19+AK19+AO19+AS19+AW19</f>
        <v>1879967</v>
      </c>
      <c r="BB19" s="57"/>
    </row>
    <row r="20" spans="1:54" x14ac:dyDescent="0.55000000000000004">
      <c r="A20" s="41" t="s">
        <v>21</v>
      </c>
      <c r="B20" s="42"/>
      <c r="C20" s="43"/>
      <c r="D20" s="44"/>
      <c r="E20" s="44"/>
      <c r="F20" s="44"/>
      <c r="G20" s="46"/>
      <c r="H20" s="44"/>
      <c r="I20" s="44"/>
      <c r="J20" s="44"/>
      <c r="K20" s="46"/>
      <c r="L20" s="44"/>
      <c r="M20" s="44"/>
      <c r="N20" s="44"/>
      <c r="O20" s="46"/>
      <c r="P20" s="44"/>
      <c r="Q20" s="44"/>
      <c r="R20" s="44"/>
      <c r="S20" s="46"/>
      <c r="T20" s="44"/>
      <c r="U20" s="44"/>
      <c r="V20" s="44"/>
      <c r="W20" s="46"/>
      <c r="X20" s="44"/>
      <c r="Y20" s="44"/>
      <c r="Z20" s="44"/>
      <c r="AA20" s="46"/>
      <c r="AB20" s="44"/>
      <c r="AC20" s="44"/>
      <c r="AD20" s="44"/>
      <c r="AE20" s="46"/>
      <c r="AF20" s="44"/>
      <c r="AG20" s="44"/>
      <c r="AH20" s="44"/>
      <c r="AI20" s="46"/>
      <c r="AJ20" s="44"/>
      <c r="AK20" s="44"/>
      <c r="AL20" s="44"/>
      <c r="AM20" s="46"/>
      <c r="AN20" s="44"/>
      <c r="AO20" s="44"/>
      <c r="AP20" s="44"/>
      <c r="AQ20" s="46"/>
      <c r="AR20" s="44"/>
      <c r="AS20" s="44"/>
      <c r="AT20" s="44"/>
      <c r="AU20" s="46"/>
      <c r="AV20" s="44"/>
      <c r="AW20" s="44"/>
      <c r="AX20" s="44"/>
      <c r="AY20" s="46"/>
      <c r="AZ20" s="49"/>
      <c r="BA20" s="49"/>
      <c r="BB20" s="49"/>
    </row>
    <row r="21" spans="1:54" x14ac:dyDescent="0.55000000000000004">
      <c r="A21" s="50">
        <v>1</v>
      </c>
      <c r="B21" s="70" t="s">
        <v>48</v>
      </c>
      <c r="C21" s="71" t="s">
        <v>49</v>
      </c>
      <c r="D21" s="45">
        <v>836</v>
      </c>
      <c r="E21" s="54">
        <v>3496.86</v>
      </c>
      <c r="F21" s="55">
        <f>E21-(G21*D21)</f>
        <v>-4.000003173132427E-8</v>
      </c>
      <c r="G21" s="56">
        <f>ROUND(E21/D21,8)</f>
        <v>4.1828468900000004</v>
      </c>
      <c r="H21" s="45">
        <v>740</v>
      </c>
      <c r="I21" s="54">
        <v>3133.67</v>
      </c>
      <c r="J21" s="55">
        <f>I21-(K21*H21)</f>
        <v>-6.0000002122251317E-7</v>
      </c>
      <c r="K21" s="56">
        <f>ROUND(I21/H21,8)</f>
        <v>4.2346891900000001</v>
      </c>
      <c r="L21" s="45">
        <v>844</v>
      </c>
      <c r="M21" s="54">
        <v>3527.12</v>
      </c>
      <c r="N21" s="55">
        <f>M21-(O21*L21)</f>
        <v>2.2799999896960799E-6</v>
      </c>
      <c r="O21" s="56">
        <f>ROUND(M21/L21,8)</f>
        <v>4.1790521299999996</v>
      </c>
      <c r="P21" s="45">
        <v>784</v>
      </c>
      <c r="Q21" s="54">
        <v>3300.14</v>
      </c>
      <c r="R21" s="55">
        <f>Q21-(S21*P21)</f>
        <v>3.8399998629756738E-6</v>
      </c>
      <c r="S21" s="56">
        <f>ROUND(Q21/P21,8)</f>
        <v>4.2093622399999999</v>
      </c>
      <c r="T21" s="45">
        <v>876</v>
      </c>
      <c r="U21" s="54">
        <v>3765.53</v>
      </c>
      <c r="V21" s="55">
        <f>U21-(W21*T21)</f>
        <v>-1.4799998098169453E-6</v>
      </c>
      <c r="W21" s="56">
        <f>ROUND(U21/T21,8)</f>
        <v>4.29855023</v>
      </c>
      <c r="X21" s="45">
        <v>864</v>
      </c>
      <c r="Y21" s="54">
        <v>3718.53</v>
      </c>
      <c r="Z21" s="55">
        <f>Y21-(AA21*X21)</f>
        <v>-2.880000010918593E-6</v>
      </c>
      <c r="AA21" s="56">
        <f>ROUND(Y21/X21,8)</f>
        <v>4.3038541700000001</v>
      </c>
      <c r="AB21" s="45">
        <v>724</v>
      </c>
      <c r="AC21" s="54">
        <v>3170.12</v>
      </c>
      <c r="AD21" s="55">
        <f>AC21-(AE21*AB21)</f>
        <v>3.2799998734844849E-6</v>
      </c>
      <c r="AE21" s="56">
        <f>ROUND(AC21/AB21,8)</f>
        <v>4.37861878</v>
      </c>
      <c r="AF21" s="45">
        <v>748</v>
      </c>
      <c r="AG21" s="54">
        <v>3264.13</v>
      </c>
      <c r="AH21" s="55">
        <f>AG21-(AI21*AF21)</f>
        <v>3.2000025385059416E-7</v>
      </c>
      <c r="AI21" s="56">
        <f>ROUND(AG21/AF21,8)</f>
        <v>4.3638101599999999</v>
      </c>
      <c r="AJ21" s="45">
        <v>680</v>
      </c>
      <c r="AK21" s="54">
        <v>3062.31</v>
      </c>
      <c r="AL21" s="55">
        <f>AK21-(AM21*AJ21)</f>
        <v>-8.0000017987913452E-7</v>
      </c>
      <c r="AM21" s="56">
        <f>ROUND(AK21/AJ21,8)</f>
        <v>4.5033970600000002</v>
      </c>
      <c r="AN21" s="45">
        <v>708</v>
      </c>
      <c r="AO21" s="54">
        <v>3174.65</v>
      </c>
      <c r="AP21" s="55">
        <f>AO21-(AQ21*AN21)</f>
        <v>-2.4399996618740261E-6</v>
      </c>
      <c r="AQ21" s="56">
        <f>ROUND(AO21/AN21,8)</f>
        <v>4.4839689299999996</v>
      </c>
      <c r="AR21" s="45">
        <v>648</v>
      </c>
      <c r="AS21" s="54">
        <v>2933.92</v>
      </c>
      <c r="AT21" s="55">
        <f>AS21-(AU21*AR21)</f>
        <v>6.4000005295383744E-7</v>
      </c>
      <c r="AU21" s="56">
        <f>ROUND(AS21/AR21,8)</f>
        <v>4.5276543199999999</v>
      </c>
      <c r="AV21" s="45">
        <v>768</v>
      </c>
      <c r="AW21" s="54">
        <v>3415.37</v>
      </c>
      <c r="AX21" s="55">
        <f>AW21-(AY21*AV21)</f>
        <v>3.1999998100218363E-6</v>
      </c>
      <c r="AY21" s="56">
        <f>ROUND(AW21/AV21,8)</f>
        <v>4.4470963499999998</v>
      </c>
      <c r="AZ21" s="49"/>
      <c r="BA21" s="49"/>
      <c r="BB21" s="57"/>
    </row>
    <row r="22" spans="1:54" x14ac:dyDescent="0.55000000000000004">
      <c r="A22" s="50">
        <v>2</v>
      </c>
      <c r="B22" s="70" t="s">
        <v>29</v>
      </c>
      <c r="C22" s="71" t="s">
        <v>50</v>
      </c>
      <c r="D22" s="45">
        <v>0</v>
      </c>
      <c r="E22" s="54">
        <v>334.1</v>
      </c>
      <c r="F22" s="55">
        <v>0</v>
      </c>
      <c r="G22" s="56" t="s">
        <v>36</v>
      </c>
      <c r="H22" s="45">
        <v>0</v>
      </c>
      <c r="I22" s="54">
        <v>334.1</v>
      </c>
      <c r="J22" s="55">
        <v>0</v>
      </c>
      <c r="K22" s="56" t="s">
        <v>36</v>
      </c>
      <c r="L22" s="45">
        <v>0</v>
      </c>
      <c r="M22" s="54">
        <v>334.1</v>
      </c>
      <c r="N22" s="55">
        <v>0</v>
      </c>
      <c r="O22" s="56" t="s">
        <v>36</v>
      </c>
      <c r="P22" s="45">
        <v>0</v>
      </c>
      <c r="Q22" s="54">
        <v>334.1</v>
      </c>
      <c r="R22" s="55">
        <v>0</v>
      </c>
      <c r="S22" s="56" t="s">
        <v>36</v>
      </c>
      <c r="T22" s="45">
        <v>0</v>
      </c>
      <c r="U22" s="54">
        <v>334.1</v>
      </c>
      <c r="V22" s="55">
        <v>0</v>
      </c>
      <c r="W22" s="56" t="s">
        <v>36</v>
      </c>
      <c r="X22" s="45">
        <v>0</v>
      </c>
      <c r="Y22" s="54">
        <v>334.1</v>
      </c>
      <c r="Z22" s="55">
        <v>0</v>
      </c>
      <c r="AA22" s="56" t="s">
        <v>36</v>
      </c>
      <c r="AB22" s="45">
        <v>0</v>
      </c>
      <c r="AC22" s="54">
        <v>334.1</v>
      </c>
      <c r="AD22" s="55">
        <v>0</v>
      </c>
      <c r="AE22" s="56" t="s">
        <v>36</v>
      </c>
      <c r="AF22" s="45">
        <v>0</v>
      </c>
      <c r="AG22" s="54">
        <v>334.1</v>
      </c>
      <c r="AH22" s="55">
        <v>0</v>
      </c>
      <c r="AI22" s="56" t="s">
        <v>36</v>
      </c>
      <c r="AJ22" s="45">
        <v>0</v>
      </c>
      <c r="AK22" s="54">
        <v>334.1</v>
      </c>
      <c r="AL22" s="55">
        <v>0</v>
      </c>
      <c r="AM22" s="56" t="s">
        <v>36</v>
      </c>
      <c r="AN22" s="45">
        <v>0</v>
      </c>
      <c r="AO22" s="54">
        <v>334.1</v>
      </c>
      <c r="AP22" s="55">
        <v>0</v>
      </c>
      <c r="AQ22" s="56" t="s">
        <v>36</v>
      </c>
      <c r="AR22" s="45">
        <v>0</v>
      </c>
      <c r="AS22" s="54">
        <v>334.1</v>
      </c>
      <c r="AT22" s="55">
        <v>0</v>
      </c>
      <c r="AU22" s="56" t="s">
        <v>36</v>
      </c>
      <c r="AV22" s="45">
        <v>0</v>
      </c>
      <c r="AW22" s="54">
        <v>334.1</v>
      </c>
      <c r="AX22" s="55">
        <v>0</v>
      </c>
      <c r="AY22" s="56" t="s">
        <v>36</v>
      </c>
      <c r="AZ22" s="49"/>
      <c r="BA22" s="49"/>
      <c r="BB22" s="57"/>
    </row>
    <row r="23" spans="1:54" x14ac:dyDescent="0.55000000000000004">
      <c r="A23" s="58" t="s">
        <v>35</v>
      </c>
      <c r="B23" s="59"/>
      <c r="C23" s="60"/>
      <c r="D23" s="65">
        <f>SUM(D21:D22)</f>
        <v>836</v>
      </c>
      <c r="E23" s="48">
        <f>SUM(E21:E22)</f>
        <v>3830.96</v>
      </c>
      <c r="F23" s="55"/>
      <c r="G23" s="66" t="s">
        <v>36</v>
      </c>
      <c r="H23" s="65">
        <f>SUM(H21:H22)</f>
        <v>740</v>
      </c>
      <c r="I23" s="48">
        <f>SUM(I21:I22)</f>
        <v>3467.77</v>
      </c>
      <c r="J23" s="55"/>
      <c r="K23" s="66" t="s">
        <v>36</v>
      </c>
      <c r="L23" s="65">
        <f>SUM(L21:L22)</f>
        <v>844</v>
      </c>
      <c r="M23" s="48">
        <f>SUM(M21:M22)</f>
        <v>3861.22</v>
      </c>
      <c r="N23" s="55"/>
      <c r="O23" s="66" t="s">
        <v>36</v>
      </c>
      <c r="P23" s="65">
        <f>SUM(P21:P22)</f>
        <v>784</v>
      </c>
      <c r="Q23" s="48">
        <f>SUM(Q21:Q22)</f>
        <v>3634.24</v>
      </c>
      <c r="R23" s="55"/>
      <c r="S23" s="66" t="s">
        <v>36</v>
      </c>
      <c r="T23" s="47">
        <f>SUM(T21:T22)</f>
        <v>876</v>
      </c>
      <c r="U23" s="48">
        <f>SUM(U21:U22)</f>
        <v>4099.63</v>
      </c>
      <c r="V23" s="55"/>
      <c r="W23" s="66" t="s">
        <v>36</v>
      </c>
      <c r="X23" s="65">
        <f>SUM(X21:X22)</f>
        <v>864</v>
      </c>
      <c r="Y23" s="48">
        <f>SUM(Y21:Y22)</f>
        <v>4052.63</v>
      </c>
      <c r="Z23" s="55"/>
      <c r="AA23" s="66" t="s">
        <v>36</v>
      </c>
      <c r="AB23" s="65">
        <f>SUM(AB21:AB22)</f>
        <v>724</v>
      </c>
      <c r="AC23" s="48">
        <f>SUM(AC21:AC22)</f>
        <v>3504.22</v>
      </c>
      <c r="AD23" s="55"/>
      <c r="AE23" s="66" t="s">
        <v>36</v>
      </c>
      <c r="AF23" s="65">
        <f>SUM(AF21:AF22)</f>
        <v>748</v>
      </c>
      <c r="AG23" s="48">
        <f>SUM(AG21:AG22)</f>
        <v>3598.23</v>
      </c>
      <c r="AH23" s="55"/>
      <c r="AI23" s="66" t="s">
        <v>36</v>
      </c>
      <c r="AJ23" s="65">
        <f>SUM(AJ21:AJ22)</f>
        <v>680</v>
      </c>
      <c r="AK23" s="48">
        <f>SUM(AK21:AK22)</f>
        <v>3396.41</v>
      </c>
      <c r="AL23" s="55"/>
      <c r="AM23" s="66" t="s">
        <v>36</v>
      </c>
      <c r="AN23" s="47">
        <f>SUM(AN21:AN22)</f>
        <v>708</v>
      </c>
      <c r="AO23" s="48">
        <f>SUM(AO21:AO22)</f>
        <v>3508.75</v>
      </c>
      <c r="AP23" s="55"/>
      <c r="AQ23" s="66" t="s">
        <v>36</v>
      </c>
      <c r="AR23" s="65">
        <f>SUM(AR21:AR22)</f>
        <v>648</v>
      </c>
      <c r="AS23" s="48">
        <f>SUM(AS21:AS22)</f>
        <v>3268.02</v>
      </c>
      <c r="AT23" s="55"/>
      <c r="AU23" s="66" t="s">
        <v>36</v>
      </c>
      <c r="AV23" s="47">
        <f>SUM(AV21:AV22)</f>
        <v>768</v>
      </c>
      <c r="AW23" s="48">
        <f>SUM(AW21:AW22)</f>
        <v>3749.47</v>
      </c>
      <c r="AX23" s="55"/>
      <c r="AY23" s="66" t="s">
        <v>36</v>
      </c>
      <c r="AZ23" s="47">
        <f>D23+H23+L23+P23+T23+X23+AB23+AF23+AJ23+AN23+AR23+AV23</f>
        <v>9220</v>
      </c>
      <c r="BA23" s="48">
        <f>E23+I23+M23+Q23+U23+Y23+AC23+AG23+AK23+AO23+AS23+AW23</f>
        <v>43971.549999999996</v>
      </c>
      <c r="BB23" s="57"/>
    </row>
    <row r="24" spans="1:54" x14ac:dyDescent="0.55000000000000004">
      <c r="A24" s="41" t="s">
        <v>22</v>
      </c>
      <c r="B24" s="42"/>
      <c r="C24" s="43"/>
      <c r="D24" s="44"/>
      <c r="E24" s="44"/>
      <c r="F24" s="44"/>
      <c r="G24" s="46"/>
      <c r="H24" s="44"/>
      <c r="I24" s="44"/>
      <c r="J24" s="44"/>
      <c r="K24" s="46"/>
      <c r="L24" s="44"/>
      <c r="M24" s="44"/>
      <c r="N24" s="44"/>
      <c r="O24" s="46"/>
      <c r="P24" s="44"/>
      <c r="Q24" s="44"/>
      <c r="R24" s="44"/>
      <c r="S24" s="46"/>
      <c r="T24" s="44"/>
      <c r="U24" s="44"/>
      <c r="V24" s="44"/>
      <c r="W24" s="46"/>
      <c r="X24" s="44"/>
      <c r="Y24" s="44"/>
      <c r="Z24" s="44"/>
      <c r="AA24" s="46"/>
      <c r="AB24" s="44"/>
      <c r="AC24" s="44"/>
      <c r="AD24" s="44"/>
      <c r="AE24" s="46"/>
      <c r="AF24" s="44"/>
      <c r="AG24" s="44"/>
      <c r="AH24" s="44"/>
      <c r="AI24" s="46"/>
      <c r="AJ24" s="44"/>
      <c r="AK24" s="44"/>
      <c r="AL24" s="44"/>
      <c r="AM24" s="46"/>
      <c r="AN24" s="44"/>
      <c r="AO24" s="44"/>
      <c r="AP24" s="44"/>
      <c r="AQ24" s="46"/>
      <c r="AR24" s="44"/>
      <c r="AS24" s="44"/>
      <c r="AT24" s="44"/>
      <c r="AU24" s="46"/>
      <c r="AV24" s="44"/>
      <c r="AW24" s="44"/>
      <c r="AX24" s="44"/>
      <c r="AY24" s="46"/>
      <c r="AZ24" s="49"/>
      <c r="BA24" s="49"/>
      <c r="BB24" s="49"/>
    </row>
    <row r="25" spans="1:54" x14ac:dyDescent="0.55000000000000004">
      <c r="A25" s="50">
        <v>1</v>
      </c>
      <c r="B25" s="70" t="s">
        <v>51</v>
      </c>
      <c r="C25" s="71" t="s">
        <v>52</v>
      </c>
      <c r="D25" s="45">
        <v>77640</v>
      </c>
      <c r="E25" s="54">
        <v>293423.02</v>
      </c>
      <c r="F25" s="55">
        <f>E25-(G25*D25)</f>
        <v>3.0399998649954796E-4</v>
      </c>
      <c r="G25" s="56">
        <f>ROUND(E25/D25,8)</f>
        <v>3.7792764000000001</v>
      </c>
      <c r="H25" s="45">
        <v>83400</v>
      </c>
      <c r="I25" s="54">
        <v>310769.98</v>
      </c>
      <c r="J25" s="55">
        <f>I25-(K25*H25)</f>
        <v>2.4999998277053237E-4</v>
      </c>
      <c r="K25" s="56">
        <f>ROUND(I25/H25,8)</f>
        <v>3.72625875</v>
      </c>
      <c r="L25" s="45">
        <v>118800</v>
      </c>
      <c r="M25" s="54">
        <v>446978.12</v>
      </c>
      <c r="N25" s="55">
        <f>M25-(O25*L25)</f>
        <v>-2.9200001154094934E-4</v>
      </c>
      <c r="O25" s="56">
        <f>ROUND(M25/L25,8)</f>
        <v>3.76244209</v>
      </c>
      <c r="P25" s="45">
        <v>115440</v>
      </c>
      <c r="Q25" s="54">
        <v>457071.39</v>
      </c>
      <c r="R25" s="55">
        <f>Q25-(S25*P25)</f>
        <v>-5.4719997569918633E-4</v>
      </c>
      <c r="S25" s="56">
        <f>ROUND(Q25/P25,8)</f>
        <v>3.95938488</v>
      </c>
      <c r="T25" s="45">
        <v>109920</v>
      </c>
      <c r="U25" s="54">
        <v>435098.97</v>
      </c>
      <c r="V25" s="55">
        <f>U25-(W25*T25)</f>
        <v>3.1679996754974127E-4</v>
      </c>
      <c r="W25" s="56">
        <f>ROUND(U25/T25,8)</f>
        <v>3.95832396</v>
      </c>
      <c r="X25" s="45">
        <v>111120</v>
      </c>
      <c r="Y25" s="54">
        <v>438854.93</v>
      </c>
      <c r="Z25" s="55">
        <f>Y25-(AA25*X25)</f>
        <v>-3.0399998649954796E-5</v>
      </c>
      <c r="AA25" s="56">
        <f>ROUND(Y25/X25,8)</f>
        <v>3.9493784199999999</v>
      </c>
      <c r="AB25" s="45">
        <v>119880</v>
      </c>
      <c r="AC25" s="54">
        <v>476353.31</v>
      </c>
      <c r="AD25" s="55">
        <f>AC25-(AE25*AB25)</f>
        <v>1.4000001829117537E-4</v>
      </c>
      <c r="AE25" s="56">
        <f>ROUND(AC25/AB25,8)</f>
        <v>3.9735844999999999</v>
      </c>
      <c r="AF25" s="45">
        <v>119520</v>
      </c>
      <c r="AG25" s="54">
        <v>465146.62</v>
      </c>
      <c r="AH25" s="55">
        <f>AG25-(AI25*AF25)</f>
        <v>-8.4800005424767733E-5</v>
      </c>
      <c r="AI25" s="56">
        <f>ROUND(AG25/AF25,8)</f>
        <v>3.8917889899999998</v>
      </c>
      <c r="AJ25" s="45">
        <v>130440</v>
      </c>
      <c r="AK25" s="54">
        <v>531865.57999999996</v>
      </c>
      <c r="AL25" s="55">
        <f>AK25-(AM25*AJ25)</f>
        <v>5.7559995912015438E-4</v>
      </c>
      <c r="AM25" s="56">
        <f>ROUND(AK25/AJ25,8)</f>
        <v>4.0774730100000003</v>
      </c>
      <c r="AN25" s="45">
        <v>94800</v>
      </c>
      <c r="AO25" s="54">
        <v>386691.37</v>
      </c>
      <c r="AP25" s="55">
        <f>AO25-(AQ25*AN25)</f>
        <v>2.7999980375170708E-5</v>
      </c>
      <c r="AQ25" s="56">
        <f>ROUND(AO25/AN25,8)</f>
        <v>4.0790228900000001</v>
      </c>
      <c r="AR25" s="45">
        <v>90000</v>
      </c>
      <c r="AS25" s="54">
        <v>371211.98</v>
      </c>
      <c r="AT25" s="55">
        <f>AS25-(AU25*AR25)</f>
        <v>-3.9999996079131961E-4</v>
      </c>
      <c r="AU25" s="56">
        <f>ROUND(AS25/AR25,8)</f>
        <v>4.1245775599999996</v>
      </c>
      <c r="AV25" s="45">
        <v>90840</v>
      </c>
      <c r="AW25" s="54">
        <v>363840.96</v>
      </c>
      <c r="AX25" s="55">
        <f>AW25-(AY25*AV25)</f>
        <v>3.5280000884085894E-4</v>
      </c>
      <c r="AY25" s="56">
        <f>ROUND(AW25/AV25,8)</f>
        <v>4.0052945800000002</v>
      </c>
      <c r="AZ25" s="49"/>
      <c r="BA25" s="49"/>
      <c r="BB25" s="57"/>
    </row>
    <row r="26" spans="1:54" x14ac:dyDescent="0.55000000000000004">
      <c r="A26" s="50">
        <v>2</v>
      </c>
      <c r="B26" s="70" t="s">
        <v>53</v>
      </c>
      <c r="C26" s="71" t="s">
        <v>54</v>
      </c>
      <c r="D26" s="45">
        <v>1072</v>
      </c>
      <c r="E26" s="54">
        <v>4389.68</v>
      </c>
      <c r="F26" s="55">
        <f>E26-(G26*D26)</f>
        <v>-3.9999995351536199E-6</v>
      </c>
      <c r="G26" s="56">
        <f>ROUND(E26/D26,8)</f>
        <v>4.09485075</v>
      </c>
      <c r="H26" s="45">
        <v>920</v>
      </c>
      <c r="I26" s="54">
        <v>3814.64</v>
      </c>
      <c r="J26" s="55">
        <f>I26-(K26*H26)</f>
        <v>-3.600000127335079E-6</v>
      </c>
      <c r="K26" s="56">
        <f>ROUND(I26/H26,8)</f>
        <v>4.1463478299999998</v>
      </c>
      <c r="L26" s="45">
        <v>1240</v>
      </c>
      <c r="M26" s="54">
        <v>5025.2700000000004</v>
      </c>
      <c r="N26" s="55">
        <f>M26-(O26*L26)</f>
        <v>-3.9999995351536199E-6</v>
      </c>
      <c r="O26" s="56">
        <f>ROUND(M26/L26,8)</f>
        <v>4.0526371000000001</v>
      </c>
      <c r="P26" s="45">
        <v>1240</v>
      </c>
      <c r="Q26" s="54">
        <v>5025.2700000000004</v>
      </c>
      <c r="R26" s="55">
        <f>Q26-(S26*P26)</f>
        <v>-3.9999995351536199E-6</v>
      </c>
      <c r="S26" s="56">
        <f>ROUND(Q26/P26,8)</f>
        <v>4.0526371000000001</v>
      </c>
      <c r="T26" s="45">
        <v>1496</v>
      </c>
      <c r="U26" s="54">
        <v>6194.18</v>
      </c>
      <c r="V26" s="55">
        <f>U26-(W26*T26)</f>
        <v>3.600000127335079E-6</v>
      </c>
      <c r="W26" s="56">
        <f>ROUND(U26/T26,8)</f>
        <v>4.1404946499999999</v>
      </c>
      <c r="X26" s="45">
        <v>1488</v>
      </c>
      <c r="Y26" s="54">
        <v>6162.84</v>
      </c>
      <c r="Z26" s="55">
        <f>Y26-(AA26*X26)</f>
        <v>-2.4000000848900527E-6</v>
      </c>
      <c r="AA26" s="56">
        <f>ROUND(Y26/X26,8)</f>
        <v>4.1416935500000003</v>
      </c>
      <c r="AB26" s="45">
        <v>1176</v>
      </c>
      <c r="AC26" s="54">
        <v>4940.68</v>
      </c>
      <c r="AD26" s="55">
        <f>AC26-(AE26*AB26)</f>
        <v>4.0000004446483217E-6</v>
      </c>
      <c r="AE26" s="56">
        <f>ROUND(AC26/AB26,8)</f>
        <v>4.2012584999999998</v>
      </c>
      <c r="AF26" s="45">
        <v>1256</v>
      </c>
      <c r="AG26" s="54">
        <v>5254.05</v>
      </c>
      <c r="AH26" s="55">
        <f>AG26-(AI26*AF26)</f>
        <v>-2.4800001483527012E-6</v>
      </c>
      <c r="AI26" s="56">
        <f>ROUND(AG26/AF26,8)</f>
        <v>4.1831608300000003</v>
      </c>
      <c r="AJ26" s="45">
        <v>1328</v>
      </c>
      <c r="AK26" s="54">
        <v>5662.14</v>
      </c>
      <c r="AL26" s="55">
        <f>AK26-(AM26*AJ26)</f>
        <v>-1.9199997041141614E-6</v>
      </c>
      <c r="AM26" s="56">
        <f>ROUND(AK26/AJ26,8)</f>
        <v>4.2636596400000002</v>
      </c>
      <c r="AN26" s="45">
        <v>1336</v>
      </c>
      <c r="AO26" s="54">
        <v>5694.23</v>
      </c>
      <c r="AP26" s="55">
        <f>AO26-(AQ26*AN26)</f>
        <v>4.7999992602854036E-6</v>
      </c>
      <c r="AQ26" s="56">
        <f>ROUND(AO26/AN26,8)</f>
        <v>4.2621482000000004</v>
      </c>
      <c r="AR26" s="45">
        <v>1080</v>
      </c>
      <c r="AS26" s="54">
        <v>4667.1400000000003</v>
      </c>
      <c r="AT26" s="55">
        <f>AS26-(AU26*AR26)</f>
        <v>-4.3999998524668626E-6</v>
      </c>
      <c r="AU26" s="56">
        <f>ROUND(AS26/AR26,8)</f>
        <v>4.3214259300000002</v>
      </c>
      <c r="AV26" s="45">
        <v>1360</v>
      </c>
      <c r="AW26" s="54">
        <v>5790.51</v>
      </c>
      <c r="AX26" s="55">
        <f>AW26-(AY26*AV26)</f>
        <v>1.600000359758269E-6</v>
      </c>
      <c r="AY26" s="56">
        <f>ROUND(AW26/AV26,8)</f>
        <v>4.2577279399999997</v>
      </c>
      <c r="AZ26" s="49"/>
      <c r="BA26" s="49"/>
      <c r="BB26" s="57"/>
    </row>
    <row r="27" spans="1:54" x14ac:dyDescent="0.55000000000000004">
      <c r="A27" s="50">
        <v>3</v>
      </c>
      <c r="B27" s="70" t="s">
        <v>55</v>
      </c>
      <c r="C27" s="71" t="s">
        <v>56</v>
      </c>
      <c r="D27" s="45">
        <v>4557</v>
      </c>
      <c r="E27" s="54">
        <v>17574.13</v>
      </c>
      <c r="F27" s="55">
        <f>E27-(G27*D27)</f>
        <v>-1.4419998478842899E-5</v>
      </c>
      <c r="G27" s="56">
        <f>ROUND(E27/D27,8)</f>
        <v>3.8565130600000002</v>
      </c>
      <c r="H27" s="45">
        <v>8144.19</v>
      </c>
      <c r="I27" s="54">
        <v>30905.759999999998</v>
      </c>
      <c r="J27" s="55">
        <f>I27-(K27*H27)</f>
        <v>-1.7021400708472356E-5</v>
      </c>
      <c r="K27" s="56">
        <f>ROUND(I27/H27,8)</f>
        <v>3.7948230600000001</v>
      </c>
      <c r="L27" s="45">
        <v>10129.620000000001</v>
      </c>
      <c r="M27" s="54">
        <v>36714.47</v>
      </c>
      <c r="N27" s="55">
        <f>M27-(O27*L27)</f>
        <v>3.1530798878520727E-5</v>
      </c>
      <c r="O27" s="56">
        <f>ROUND(M27/L27,8)</f>
        <v>3.62446666</v>
      </c>
      <c r="P27" s="45">
        <v>3806.64</v>
      </c>
      <c r="Q27" s="54">
        <v>16762.900000000001</v>
      </c>
      <c r="R27" s="55">
        <f>Q27-(S27*P27)</f>
        <v>4.7272042138502002E-6</v>
      </c>
      <c r="S27" s="56">
        <f>ROUND(Q27/P27,8)</f>
        <v>4.4035947699999998</v>
      </c>
      <c r="T27" s="45">
        <v>6322.47</v>
      </c>
      <c r="U27" s="54">
        <v>25017.47</v>
      </c>
      <c r="V27" s="55">
        <f>U27-(W27*T27)</f>
        <v>5.6447024689987302E-6</v>
      </c>
      <c r="W27" s="56">
        <f>ROUND(U27/T27,8)</f>
        <v>3.9569139899999999</v>
      </c>
      <c r="X27" s="45">
        <v>5705.88</v>
      </c>
      <c r="Y27" s="54">
        <v>24589.35</v>
      </c>
      <c r="Z27" s="55">
        <f>Y27-(AA27*X27)</f>
        <v>-8.8812012108974159E-6</v>
      </c>
      <c r="AA27" s="56">
        <f>ROUND(Y27/X27,8)</f>
        <v>4.3094754899999996</v>
      </c>
      <c r="AB27" s="45">
        <v>6638.67</v>
      </c>
      <c r="AC27" s="54">
        <v>26619.66</v>
      </c>
      <c r="AD27" s="55">
        <f>AC27-(AE27*AB27)</f>
        <v>-3.2213698432315141E-5</v>
      </c>
      <c r="AE27" s="56">
        <f>ROUND(AC27/AB27,8)</f>
        <v>4.0097881099999997</v>
      </c>
      <c r="AF27" s="45">
        <v>8078.91</v>
      </c>
      <c r="AG27" s="54">
        <v>29900</v>
      </c>
      <c r="AH27" s="55">
        <f>AG27-(AI27*AF27)</f>
        <v>-2.1791198378195986E-5</v>
      </c>
      <c r="AI27" s="56">
        <f>ROUND(AG27/AF27,8)</f>
        <v>3.7009943199999999</v>
      </c>
      <c r="AJ27" s="45">
        <v>8348.7000000000007</v>
      </c>
      <c r="AK27" s="54">
        <v>32359.7</v>
      </c>
      <c r="AL27" s="55">
        <f>AK27-(AM27*AJ27)</f>
        <v>-3.8881004002178088E-5</v>
      </c>
      <c r="AM27" s="56">
        <f>ROUND(AK27/AJ27,8)</f>
        <v>3.8760166300000001</v>
      </c>
      <c r="AN27" s="45">
        <v>6718.23</v>
      </c>
      <c r="AO27" s="54">
        <v>26382.25</v>
      </c>
      <c r="AP27" s="55">
        <f>AO27-(AQ27*AN27)</f>
        <v>2.6170298951910809E-5</v>
      </c>
      <c r="AQ27" s="56">
        <f>ROUND(AO27/AN27,8)</f>
        <v>3.9269643900000002</v>
      </c>
      <c r="AR27" s="45">
        <v>7694.37</v>
      </c>
      <c r="AS27" s="54">
        <v>30034.93</v>
      </c>
      <c r="AT27" s="55">
        <f>AS27-(AU27*AR27)</f>
        <v>2.4303099053213373E-5</v>
      </c>
      <c r="AU27" s="56">
        <f>ROUND(AS27/AR27,8)</f>
        <v>3.9034943700000002</v>
      </c>
      <c r="AV27" s="45">
        <v>8128.89</v>
      </c>
      <c r="AW27" s="54">
        <v>31231.68</v>
      </c>
      <c r="AX27" s="55">
        <f>AW27-(AY27*AV27)</f>
        <v>-2.4421802663709968E-5</v>
      </c>
      <c r="AY27" s="56">
        <f>ROUND(AW27/AV27,8)</f>
        <v>3.8420596200000001</v>
      </c>
      <c r="AZ27" s="49"/>
      <c r="BA27" s="49"/>
      <c r="BB27" s="57"/>
    </row>
    <row r="28" spans="1:54" x14ac:dyDescent="0.55000000000000004">
      <c r="A28" s="58" t="s">
        <v>35</v>
      </c>
      <c r="B28" s="59"/>
      <c r="C28" s="60"/>
      <c r="D28" s="65">
        <f>SUM(D25:D27)</f>
        <v>83269</v>
      </c>
      <c r="E28" s="48">
        <f t="shared" ref="E28" si="10">SUM(E25:E27)</f>
        <v>315386.83</v>
      </c>
      <c r="F28" s="55"/>
      <c r="G28" s="66" t="s">
        <v>36</v>
      </c>
      <c r="H28" s="65">
        <f t="shared" ref="H28:I28" si="11">SUM(H25:H27)</f>
        <v>92464.19</v>
      </c>
      <c r="I28" s="48">
        <f t="shared" si="11"/>
        <v>345490.38</v>
      </c>
      <c r="J28" s="55"/>
      <c r="K28" s="66" t="s">
        <v>36</v>
      </c>
      <c r="L28" s="65">
        <f t="shared" ref="L28:M28" si="12">SUM(L25:L27)</f>
        <v>130169.62</v>
      </c>
      <c r="M28" s="48">
        <f t="shared" si="12"/>
        <v>488717.86</v>
      </c>
      <c r="N28" s="55"/>
      <c r="O28" s="66" t="s">
        <v>36</v>
      </c>
      <c r="P28" s="65">
        <f t="shared" ref="P28:U28" si="13">SUM(P25:P27)</f>
        <v>120486.64</v>
      </c>
      <c r="Q28" s="48">
        <f t="shared" si="13"/>
        <v>478859.56000000006</v>
      </c>
      <c r="R28" s="55"/>
      <c r="S28" s="66" t="s">
        <v>36</v>
      </c>
      <c r="T28" s="47">
        <f t="shared" si="13"/>
        <v>117738.47</v>
      </c>
      <c r="U28" s="48">
        <f t="shared" si="13"/>
        <v>466310.62</v>
      </c>
      <c r="V28" s="55"/>
      <c r="W28" s="66" t="s">
        <v>36</v>
      </c>
      <c r="X28" s="65">
        <f>SUM(X25:X27)</f>
        <v>118313.88</v>
      </c>
      <c r="Y28" s="48">
        <f t="shared" ref="Y28:AW28" si="14">SUM(Y25:Y27)</f>
        <v>469607.12</v>
      </c>
      <c r="Z28" s="55"/>
      <c r="AA28" s="66" t="s">
        <v>36</v>
      </c>
      <c r="AB28" s="65">
        <f t="shared" si="14"/>
        <v>127694.67</v>
      </c>
      <c r="AC28" s="48">
        <f t="shared" si="14"/>
        <v>507913.64999999997</v>
      </c>
      <c r="AD28" s="55"/>
      <c r="AE28" s="66" t="s">
        <v>36</v>
      </c>
      <c r="AF28" s="65">
        <f t="shared" si="14"/>
        <v>128854.91</v>
      </c>
      <c r="AG28" s="48">
        <f t="shared" si="14"/>
        <v>500300.67</v>
      </c>
      <c r="AH28" s="55"/>
      <c r="AI28" s="66" t="s">
        <v>36</v>
      </c>
      <c r="AJ28" s="65">
        <f t="shared" si="14"/>
        <v>140116.70000000001</v>
      </c>
      <c r="AK28" s="48">
        <f t="shared" si="14"/>
        <v>569887.41999999993</v>
      </c>
      <c r="AL28" s="55"/>
      <c r="AM28" s="66" t="s">
        <v>36</v>
      </c>
      <c r="AN28" s="47">
        <f t="shared" si="14"/>
        <v>102854.23</v>
      </c>
      <c r="AO28" s="48">
        <f t="shared" si="14"/>
        <v>418767.85</v>
      </c>
      <c r="AP28" s="55"/>
      <c r="AQ28" s="66" t="s">
        <v>36</v>
      </c>
      <c r="AR28" s="65">
        <f t="shared" si="14"/>
        <v>98774.37</v>
      </c>
      <c r="AS28" s="48">
        <f t="shared" si="14"/>
        <v>405914.05</v>
      </c>
      <c r="AT28" s="55"/>
      <c r="AU28" s="66" t="s">
        <v>36</v>
      </c>
      <c r="AV28" s="47">
        <f t="shared" si="14"/>
        <v>100328.89</v>
      </c>
      <c r="AW28" s="48">
        <f t="shared" si="14"/>
        <v>400863.15</v>
      </c>
      <c r="AX28" s="55"/>
      <c r="AY28" s="66" t="s">
        <v>36</v>
      </c>
      <c r="AZ28" s="47">
        <f>D28+H28+L28+P28+T28+X28+AB28+AF28+AJ28+AN28+AR28+AV28</f>
        <v>1361065.57</v>
      </c>
      <c r="BA28" s="48">
        <f>E28+I28+M28+Q28+U28+Y28+AC28+AG28+AK28+AO28+AS28+AW28</f>
        <v>5368019.16</v>
      </c>
      <c r="BB28" s="57"/>
    </row>
    <row r="29" spans="1:54" x14ac:dyDescent="0.55000000000000004">
      <c r="A29" s="41" t="s">
        <v>23</v>
      </c>
      <c r="B29" s="42"/>
      <c r="C29" s="43"/>
      <c r="D29" s="44"/>
      <c r="E29" s="44"/>
      <c r="F29" s="44"/>
      <c r="G29" s="46"/>
      <c r="H29" s="44"/>
      <c r="I29" s="44"/>
      <c r="J29" s="44"/>
      <c r="K29" s="46"/>
      <c r="L29" s="44"/>
      <c r="M29" s="44"/>
      <c r="N29" s="44"/>
      <c r="O29" s="46"/>
      <c r="P29" s="44"/>
      <c r="Q29" s="44"/>
      <c r="R29" s="44"/>
      <c r="S29" s="46"/>
      <c r="T29" s="44"/>
      <c r="U29" s="44"/>
      <c r="V29" s="44"/>
      <c r="W29" s="46"/>
      <c r="X29" s="44"/>
      <c r="Y29" s="44"/>
      <c r="Z29" s="44"/>
      <c r="AA29" s="46"/>
      <c r="AB29" s="44"/>
      <c r="AC29" s="44"/>
      <c r="AD29" s="44"/>
      <c r="AE29" s="46"/>
      <c r="AF29" s="44"/>
      <c r="AG29" s="44"/>
      <c r="AH29" s="44"/>
      <c r="AI29" s="46"/>
      <c r="AJ29" s="44"/>
      <c r="AK29" s="44"/>
      <c r="AL29" s="44"/>
      <c r="AM29" s="46"/>
      <c r="AN29" s="44"/>
      <c r="AO29" s="44"/>
      <c r="AP29" s="44"/>
      <c r="AQ29" s="46"/>
      <c r="AR29" s="44"/>
      <c r="AS29" s="44"/>
      <c r="AT29" s="44"/>
      <c r="AU29" s="46"/>
      <c r="AV29" s="44"/>
      <c r="AW29" s="44"/>
      <c r="AX29" s="44"/>
      <c r="AY29" s="46"/>
      <c r="AZ29" s="49"/>
      <c r="BA29" s="49"/>
      <c r="BB29" s="49"/>
    </row>
    <row r="30" spans="1:54" x14ac:dyDescent="0.55000000000000004">
      <c r="A30" s="50">
        <v>1</v>
      </c>
      <c r="B30" s="70" t="s">
        <v>57</v>
      </c>
      <c r="C30" s="71" t="s">
        <v>58</v>
      </c>
      <c r="D30" s="45">
        <v>10578.63</v>
      </c>
      <c r="E30" s="54">
        <v>41637.379999999997</v>
      </c>
      <c r="F30" s="55">
        <f>E30-(G30*D30)</f>
        <v>1.0453397408127785E-5</v>
      </c>
      <c r="G30" s="56">
        <f>ROUND(E30/D30,8)</f>
        <v>3.9359898200000001</v>
      </c>
      <c r="H30" s="45">
        <v>12010.7</v>
      </c>
      <c r="I30" s="54">
        <v>48048.11</v>
      </c>
      <c r="J30" s="55">
        <f>I30-(K30*H30)</f>
        <v>-5.0577000365592539E-5</v>
      </c>
      <c r="K30" s="56">
        <f>ROUND(I30/H30,8)</f>
        <v>4.0004421099999998</v>
      </c>
      <c r="L30" s="45">
        <v>14779.39</v>
      </c>
      <c r="M30" s="54">
        <v>57790.51</v>
      </c>
      <c r="N30" s="55">
        <f>M30-(O30*L30)</f>
        <v>1.4620309229940176E-7</v>
      </c>
      <c r="O30" s="56">
        <f>ROUND(M30/L30,8)</f>
        <v>3.9102094200000002</v>
      </c>
      <c r="P30" s="45">
        <v>11855.66</v>
      </c>
      <c r="Q30" s="54">
        <v>47823.41</v>
      </c>
      <c r="R30" s="55">
        <f>Q30-(S30*P30)</f>
        <v>-3.476259735180065E-5</v>
      </c>
      <c r="S30" s="56">
        <f>ROUND(Q30/P30,8)</f>
        <v>4.0338041100000002</v>
      </c>
      <c r="T30" s="45">
        <v>14222.88</v>
      </c>
      <c r="U30" s="54">
        <v>56769.15</v>
      </c>
      <c r="V30" s="55">
        <f>U30-(W30*T30)</f>
        <v>-3.8428799598477781E-5</v>
      </c>
      <c r="W30" s="56">
        <f>ROUND(U30/T30,8)</f>
        <v>3.9913962600000001</v>
      </c>
      <c r="X30" s="45">
        <v>13475.42</v>
      </c>
      <c r="Y30" s="54">
        <v>57626.01</v>
      </c>
      <c r="Z30" s="55">
        <f>Y30-(AA30*X30)</f>
        <v>2.3355802113655955E-5</v>
      </c>
      <c r="AA30" s="56">
        <f>ROUND(Y30/X30,8)</f>
        <v>4.2763795099999999</v>
      </c>
      <c r="AB30" s="45">
        <v>15650.89</v>
      </c>
      <c r="AC30" s="54">
        <v>64353.74</v>
      </c>
      <c r="AD30" s="55">
        <f>AC30-(AE30*AB30)</f>
        <v>-2.4844703148119152E-5</v>
      </c>
      <c r="AE30" s="56">
        <f>ROUND(AC30/AB30,8)</f>
        <v>4.1118262300000001</v>
      </c>
      <c r="AF30" s="45">
        <v>13677.8</v>
      </c>
      <c r="AG30" s="54">
        <v>54622.77</v>
      </c>
      <c r="AH30" s="55">
        <f>AG30-(AI30*AF30)</f>
        <v>-1.3884004147257656E-5</v>
      </c>
      <c r="AI30" s="56">
        <f>ROUND(AG30/AF30,8)</f>
        <v>3.9935347800000001</v>
      </c>
      <c r="AJ30" s="45">
        <v>15798.57</v>
      </c>
      <c r="AK30" s="54">
        <v>69503.8</v>
      </c>
      <c r="AL30" s="55">
        <f>AK30-(AM30*AJ30)</f>
        <v>7.3175513534806669E-5</v>
      </c>
      <c r="AM30" s="56">
        <f>ROUND(AK30/AJ30,8)</f>
        <v>4.3993728499999998</v>
      </c>
      <c r="AN30" s="45">
        <v>13490.12</v>
      </c>
      <c r="AO30" s="54">
        <v>58073.97</v>
      </c>
      <c r="AP30" s="55">
        <f>AO30-(AQ30*AN30)</f>
        <v>5.0065595132764429E-5</v>
      </c>
      <c r="AQ30" s="56">
        <f>ROUND(AO30/AN30,8)</f>
        <v>4.3049261200000002</v>
      </c>
      <c r="AR30" s="45">
        <v>13060.09</v>
      </c>
      <c r="AS30" s="54">
        <v>56428.07</v>
      </c>
      <c r="AT30" s="55">
        <f>AS30-(AU30*AR30)</f>
        <v>-2.2445994545705616E-5</v>
      </c>
      <c r="AU30" s="56">
        <f>ROUND(AS30/AR30,8)</f>
        <v>4.3206493999999998</v>
      </c>
      <c r="AV30" s="45">
        <v>13344.04</v>
      </c>
      <c r="AW30" s="54">
        <v>55688.75</v>
      </c>
      <c r="AX30" s="55">
        <f>AW30-(AY30*AV30)</f>
        <v>-5.3163610573392361E-5</v>
      </c>
      <c r="AY30" s="56">
        <f>ROUND(AW30/AV30,8)</f>
        <v>4.1733050900000004</v>
      </c>
      <c r="AZ30" s="49"/>
      <c r="BA30" s="49"/>
      <c r="BB30" s="57"/>
    </row>
    <row r="31" spans="1:54" x14ac:dyDescent="0.55000000000000004">
      <c r="A31" s="50">
        <v>2</v>
      </c>
      <c r="B31" s="70" t="s">
        <v>59</v>
      </c>
      <c r="C31" s="71" t="s">
        <v>60</v>
      </c>
      <c r="D31" s="45">
        <v>3816</v>
      </c>
      <c r="E31" s="54">
        <v>15765.25</v>
      </c>
      <c r="F31" s="55">
        <f>E31-(G31*D31)</f>
        <v>6.8799981818301603E-6</v>
      </c>
      <c r="G31" s="56">
        <f>ROUND(E31/D31,8)</f>
        <v>4.1313548200000003</v>
      </c>
      <c r="H31" s="45">
        <v>3972</v>
      </c>
      <c r="I31" s="54">
        <v>17438.14</v>
      </c>
      <c r="J31" s="55">
        <f>I31-(K31*H31)</f>
        <v>-7.6399992394726723E-6</v>
      </c>
      <c r="K31" s="56">
        <f>ROUND(I31/H31,8)</f>
        <v>4.3902668699999996</v>
      </c>
      <c r="L31" s="45">
        <v>4740</v>
      </c>
      <c r="M31" s="54">
        <v>21172.35</v>
      </c>
      <c r="N31" s="55">
        <f>M31-(O31*L31)</f>
        <v>-1.7400001524947584E-5</v>
      </c>
      <c r="O31" s="56">
        <f>ROUND(M31/L31,8)</f>
        <v>4.4667405100000002</v>
      </c>
      <c r="P31" s="45">
        <v>4320</v>
      </c>
      <c r="Q31" s="54">
        <v>17928.7</v>
      </c>
      <c r="R31" s="55">
        <f>Q31-(S31*P31)</f>
        <v>-1.2799999240087345E-5</v>
      </c>
      <c r="S31" s="56">
        <f>ROUND(Q31/P31,8)</f>
        <v>4.1501620399999997</v>
      </c>
      <c r="T31" s="45">
        <v>4332</v>
      </c>
      <c r="U31" s="54">
        <v>19411.689999999999</v>
      </c>
      <c r="V31" s="55">
        <f>U31-(W31*T31)</f>
        <v>-7.2800030466169119E-6</v>
      </c>
      <c r="W31" s="56">
        <f>ROUND(U31/T31,8)</f>
        <v>4.48099954</v>
      </c>
      <c r="X31" s="45">
        <v>4452</v>
      </c>
      <c r="Y31" s="54">
        <v>19631.560000000001</v>
      </c>
      <c r="Z31" s="55">
        <f>Y31-(AA31*X31)</f>
        <v>9.1600013547576964E-6</v>
      </c>
      <c r="AA31" s="56">
        <f>ROUND(Y31/X31,8)</f>
        <v>4.4096046700000002</v>
      </c>
      <c r="AB31" s="45">
        <v>5508</v>
      </c>
      <c r="AC31" s="54">
        <v>23455.47</v>
      </c>
      <c r="AD31" s="55">
        <f>AC31-(AE31*AB31)</f>
        <v>-4.559999069897458E-6</v>
      </c>
      <c r="AE31" s="56">
        <f>ROUND(AC31/AB31,8)</f>
        <v>4.25843682</v>
      </c>
      <c r="AF31" s="45">
        <v>5412</v>
      </c>
      <c r="AG31" s="54">
        <v>24088.080000000002</v>
      </c>
      <c r="AH31" s="55">
        <f>AG31-(AI31*AF31)</f>
        <v>-2.6999998226528987E-5</v>
      </c>
      <c r="AI31" s="56">
        <f>ROUND(AG31/AF31,8)</f>
        <v>4.45086475</v>
      </c>
      <c r="AJ31" s="45">
        <v>5389</v>
      </c>
      <c r="AK31" s="54">
        <v>24399.81</v>
      </c>
      <c r="AL31" s="55">
        <f>AK31-(AM31*AJ31)</f>
        <v>-5.1600000006146729E-6</v>
      </c>
      <c r="AM31" s="56">
        <f>ROUND(AK31/AJ31,8)</f>
        <v>4.5277064400000002</v>
      </c>
      <c r="AN31" s="45">
        <v>3792</v>
      </c>
      <c r="AO31" s="54">
        <v>16189.69</v>
      </c>
      <c r="AP31" s="55">
        <f>AO31-(AQ31*AN31)</f>
        <v>-1.1840000297524966E-5</v>
      </c>
      <c r="AQ31" s="56">
        <f>ROUND(AO31/AN31,8)</f>
        <v>4.2694330200000001</v>
      </c>
      <c r="AR31" s="45">
        <v>4128</v>
      </c>
      <c r="AS31" s="54">
        <v>18742.89</v>
      </c>
      <c r="AT31" s="55">
        <f>AS31-(AU31*AR31)</f>
        <v>-3.8399994082283229E-6</v>
      </c>
      <c r="AU31" s="56">
        <f>ROUND(AS31/AR31,8)</f>
        <v>4.5404287800000001</v>
      </c>
      <c r="AV31" s="45">
        <v>4224</v>
      </c>
      <c r="AW31" s="54">
        <v>17696.86</v>
      </c>
      <c r="AX31" s="55">
        <f>AW31-(AY31*AV31)</f>
        <v>-8.9599998318590224E-6</v>
      </c>
      <c r="AY31" s="56">
        <f>ROUND(AW31/AV31,8)</f>
        <v>4.1895975400000003</v>
      </c>
      <c r="AZ31" s="49"/>
      <c r="BA31" s="49"/>
      <c r="BB31" s="57"/>
    </row>
    <row r="32" spans="1:54" x14ac:dyDescent="0.55000000000000004">
      <c r="A32" s="50">
        <v>3</v>
      </c>
      <c r="B32" s="70" t="s">
        <v>59</v>
      </c>
      <c r="C32" s="71" t="s">
        <v>61</v>
      </c>
      <c r="D32" s="45">
        <v>6430.4</v>
      </c>
      <c r="E32" s="54">
        <v>24661.57</v>
      </c>
      <c r="F32" s="55">
        <f>E32-(G32*D32)</f>
        <v>2.6768000680021942E-5</v>
      </c>
      <c r="G32" s="56">
        <f>ROUND(E32/D32,8)</f>
        <v>3.8351533299999998</v>
      </c>
      <c r="H32" s="45">
        <v>7067.2</v>
      </c>
      <c r="I32" s="54">
        <v>27070.720000000001</v>
      </c>
      <c r="J32" s="55">
        <f>I32-(K32*H32)</f>
        <v>1.2976001016795635E-5</v>
      </c>
      <c r="K32" s="56">
        <f>ROUND(I32/H32,8)</f>
        <v>3.8304731699999999</v>
      </c>
      <c r="L32" s="45">
        <v>8315.2000000000007</v>
      </c>
      <c r="M32" s="54">
        <v>31792.15</v>
      </c>
      <c r="N32" s="55">
        <f>M32-(O32*L32)</f>
        <v>-1.5840014384593815E-6</v>
      </c>
      <c r="O32" s="56">
        <f>ROUND(M32/L32,8)</f>
        <v>3.8233776700000002</v>
      </c>
      <c r="P32" s="45">
        <v>5153.6000000000004</v>
      </c>
      <c r="Q32" s="54">
        <v>19831.189999999999</v>
      </c>
      <c r="R32" s="55">
        <f>Q32-(S32*P32)</f>
        <v>1.1167994671268389E-5</v>
      </c>
      <c r="S32" s="56">
        <f>ROUND(Q32/P32,8)</f>
        <v>3.8480266200000002</v>
      </c>
      <c r="T32" s="45">
        <v>3340</v>
      </c>
      <c r="U32" s="54">
        <v>1417.43</v>
      </c>
      <c r="V32" s="55">
        <f>U32-(W32*T32)</f>
        <v>-1.5999999050109182E-6</v>
      </c>
      <c r="W32" s="56">
        <f>ROUND(U32/T32,8)</f>
        <v>0.42438024000000002</v>
      </c>
      <c r="X32" s="45">
        <v>5971.2</v>
      </c>
      <c r="Y32" s="54">
        <v>23724.25</v>
      </c>
      <c r="Z32" s="55">
        <f>Y32-(AA32*X32)</f>
        <v>-1.683199661783874E-5</v>
      </c>
      <c r="AA32" s="56">
        <f>ROUND(Y32/X32,8)</f>
        <v>3.9731126099999998</v>
      </c>
      <c r="AB32" s="45">
        <v>8310.4</v>
      </c>
      <c r="AC32" s="54">
        <v>32887.279999999999</v>
      </c>
      <c r="AD32" s="55">
        <f>AC32-(AE32*AB32)</f>
        <v>-2.9407994588837028E-5</v>
      </c>
      <c r="AE32" s="56">
        <f>ROUND(AC32/AB32,8)</f>
        <v>3.9573642699999998</v>
      </c>
      <c r="AF32" s="45">
        <v>8025.6</v>
      </c>
      <c r="AG32" s="54">
        <v>31771.68</v>
      </c>
      <c r="AH32" s="55">
        <f>AG32-(AI32*AF32)</f>
        <v>-3.1872001272859052E-5</v>
      </c>
      <c r="AI32" s="56">
        <f>ROUND(AG32/AF32,8)</f>
        <v>3.9587918700000002</v>
      </c>
      <c r="AJ32" s="45">
        <v>8109.6</v>
      </c>
      <c r="AK32" s="54">
        <v>32870.39</v>
      </c>
      <c r="AL32" s="55">
        <f>AK32-(AM32*AJ32)</f>
        <v>-3.911200474249199E-5</v>
      </c>
      <c r="AM32" s="56">
        <f>ROUND(AK32/AJ32,8)</f>
        <v>4.0532689700000004</v>
      </c>
      <c r="AN32" s="45">
        <v>6052</v>
      </c>
      <c r="AO32" s="54">
        <v>24615.16</v>
      </c>
      <c r="AP32" s="55">
        <f>AO32-(AQ32*AN32)</f>
        <v>1.9639999663922936E-5</v>
      </c>
      <c r="AQ32" s="56">
        <f>ROUND(AO32/AN32,8)</f>
        <v>4.0672769300000002</v>
      </c>
      <c r="AR32" s="45">
        <v>6394.4</v>
      </c>
      <c r="AS32" s="54">
        <v>25988.89</v>
      </c>
      <c r="AT32" s="55">
        <f>AS32-(AU32*AR32)</f>
        <v>1.7903999832924455E-5</v>
      </c>
      <c r="AU32" s="56">
        <f>ROUND(AS32/AR32,8)</f>
        <v>4.0643203400000001</v>
      </c>
      <c r="AV32" s="45">
        <v>7369.6</v>
      </c>
      <c r="AW32" s="54">
        <v>29901.46</v>
      </c>
      <c r="AX32" s="55">
        <f>AW32-(AY32*AV32)</f>
        <v>5.4400006774812937E-6</v>
      </c>
      <c r="AY32" s="56">
        <f>ROUND(AW32/AV32,8)</f>
        <v>4.0574060999999997</v>
      </c>
      <c r="AZ32" s="49"/>
      <c r="BA32" s="49"/>
      <c r="BB32" s="57"/>
    </row>
    <row r="33" spans="1:54" x14ac:dyDescent="0.55000000000000004">
      <c r="A33" s="50">
        <v>4</v>
      </c>
      <c r="B33" s="70" t="s">
        <v>62</v>
      </c>
      <c r="C33" s="71" t="s">
        <v>63</v>
      </c>
      <c r="D33" s="45">
        <v>4525</v>
      </c>
      <c r="E33" s="54">
        <v>17453.080000000002</v>
      </c>
      <c r="F33" s="55">
        <f>E33-(G33*D33)</f>
        <v>1.8750000890577212E-5</v>
      </c>
      <c r="G33" s="56">
        <f>ROUND(E33/D33,8)</f>
        <v>3.8570342499999999</v>
      </c>
      <c r="H33" s="45">
        <v>4467.5</v>
      </c>
      <c r="I33" s="54">
        <v>17235.54</v>
      </c>
      <c r="J33" s="55">
        <f>I33-(K33*H33)</f>
        <v>9.325001883553341E-6</v>
      </c>
      <c r="K33" s="56">
        <f>ROUND(I33/H33,8)</f>
        <v>3.85798321</v>
      </c>
      <c r="L33" s="45">
        <v>5747.5</v>
      </c>
      <c r="M33" s="54">
        <v>22078.04</v>
      </c>
      <c r="N33" s="55">
        <f>M33-(O33*L33)</f>
        <v>2.0675000996561721E-5</v>
      </c>
      <c r="O33" s="56">
        <f>ROUND(M33/L33,8)</f>
        <v>3.8413292700000001</v>
      </c>
      <c r="P33" s="45">
        <v>4558.5</v>
      </c>
      <c r="Q33" s="54">
        <v>17579.810000000001</v>
      </c>
      <c r="R33" s="55">
        <f>Q33-(S33*P33)</f>
        <v>1.5904999600024894E-5</v>
      </c>
      <c r="S33" s="56">
        <f>ROUND(Q33/P33,8)</f>
        <v>3.85649007</v>
      </c>
      <c r="T33" s="45">
        <v>5258.5</v>
      </c>
      <c r="U33" s="54">
        <v>20932.5</v>
      </c>
      <c r="V33" s="55">
        <f>U33-(W33*T33)</f>
        <v>-1.2320000678300858E-5</v>
      </c>
      <c r="W33" s="56">
        <f>ROUND(U33/T33,8)</f>
        <v>3.9806979199999999</v>
      </c>
      <c r="X33" s="45">
        <v>5057.5</v>
      </c>
      <c r="Y33" s="54">
        <v>20145.150000000001</v>
      </c>
      <c r="Z33" s="55">
        <f>Y33-(AA33*X33)</f>
        <v>-1.9049999536946416E-5</v>
      </c>
      <c r="AA33" s="56">
        <f>ROUND(Y33/X33,8)</f>
        <v>3.9832229400000001</v>
      </c>
      <c r="AB33" s="45">
        <v>5201.5</v>
      </c>
      <c r="AC33" s="54">
        <v>20709.22</v>
      </c>
      <c r="AD33" s="55">
        <f>AC33-(AE33*AB33)</f>
        <v>-6.7449982452671975E-6</v>
      </c>
      <c r="AE33" s="56">
        <f>ROUND(AC33/AB33,8)</f>
        <v>3.98139383</v>
      </c>
      <c r="AF33" s="45">
        <v>5212.5</v>
      </c>
      <c r="AG33" s="54">
        <v>20752.3</v>
      </c>
      <c r="AH33" s="55">
        <f>AG33-(AI33*AF33)</f>
        <v>2.4624998332001269E-5</v>
      </c>
      <c r="AI33" s="56">
        <f>ROUND(AG33/AF33,8)</f>
        <v>3.9812565900000001</v>
      </c>
      <c r="AJ33" s="45">
        <v>5956.5</v>
      </c>
      <c r="AK33" s="54">
        <v>24232.01</v>
      </c>
      <c r="AL33" s="55">
        <f>AK33-(AM33*AJ33)</f>
        <v>9.1850015451200306E-6</v>
      </c>
      <c r="AM33" s="56">
        <f>ROUND(AK33/AJ33,8)</f>
        <v>4.0681625099999996</v>
      </c>
      <c r="AN33" s="45">
        <v>5453</v>
      </c>
      <c r="AO33" s="54">
        <v>22211.93</v>
      </c>
      <c r="AP33" s="55">
        <f>AO33-(AQ33*AN33)</f>
        <v>1.5999830793589354E-7</v>
      </c>
      <c r="AQ33" s="56">
        <f>ROUND(AO33/AN33,8)</f>
        <v>4.0733412800000002</v>
      </c>
      <c r="AR33" s="45">
        <v>5082</v>
      </c>
      <c r="AS33" s="54">
        <v>20723.45</v>
      </c>
      <c r="AT33" s="55">
        <f>AS33-(AU33*AR33)</f>
        <v>1.4299999747890979E-5</v>
      </c>
      <c r="AU33" s="56">
        <f>ROUND(AS33/AR33,8)</f>
        <v>4.0778138500000001</v>
      </c>
      <c r="AV33" s="45">
        <v>5721</v>
      </c>
      <c r="AW33" s="54">
        <v>23287.16</v>
      </c>
      <c r="AX33" s="55">
        <f>AW33-(AY33*AV33)</f>
        <v>-1.4199998986441642E-5</v>
      </c>
      <c r="AY33" s="56">
        <f>ROUND(AW33/AV33,8)</f>
        <v>4.0704701999999999</v>
      </c>
      <c r="AZ33" s="49"/>
      <c r="BA33" s="49"/>
      <c r="BB33" s="57"/>
    </row>
    <row r="34" spans="1:54" hidden="1" x14ac:dyDescent="0.55000000000000004">
      <c r="A34" s="50">
        <v>5</v>
      </c>
      <c r="B34" s="70" t="s">
        <v>59</v>
      </c>
      <c r="C34" s="71" t="s">
        <v>64</v>
      </c>
      <c r="D34" s="45" t="s">
        <v>36</v>
      </c>
      <c r="E34" s="45" t="s">
        <v>36</v>
      </c>
      <c r="F34" s="45" t="s">
        <v>36</v>
      </c>
      <c r="G34" s="45" t="s">
        <v>36</v>
      </c>
      <c r="H34" s="45" t="s">
        <v>36</v>
      </c>
      <c r="I34" s="45" t="s">
        <v>36</v>
      </c>
      <c r="J34" s="45" t="s">
        <v>36</v>
      </c>
      <c r="K34" s="45" t="s">
        <v>36</v>
      </c>
      <c r="L34" s="45" t="s">
        <v>36</v>
      </c>
      <c r="M34" s="45" t="s">
        <v>36</v>
      </c>
      <c r="N34" s="45" t="s">
        <v>36</v>
      </c>
      <c r="O34" s="45" t="s">
        <v>36</v>
      </c>
      <c r="P34" s="45" t="s">
        <v>36</v>
      </c>
      <c r="Q34" s="45" t="s">
        <v>36</v>
      </c>
      <c r="R34" s="45" t="s">
        <v>36</v>
      </c>
      <c r="S34" s="45" t="s">
        <v>36</v>
      </c>
      <c r="T34" s="45" t="s">
        <v>36</v>
      </c>
      <c r="U34" s="45" t="s">
        <v>36</v>
      </c>
      <c r="V34" s="45" t="s">
        <v>36</v>
      </c>
      <c r="W34" s="45" t="s">
        <v>36</v>
      </c>
      <c r="X34" s="45" t="s">
        <v>36</v>
      </c>
      <c r="Y34" s="45" t="s">
        <v>36</v>
      </c>
      <c r="Z34" s="45" t="s">
        <v>36</v>
      </c>
      <c r="AA34" s="45" t="s">
        <v>36</v>
      </c>
      <c r="AB34" s="45" t="s">
        <v>36</v>
      </c>
      <c r="AC34" s="45" t="s">
        <v>36</v>
      </c>
      <c r="AD34" s="45" t="s">
        <v>36</v>
      </c>
      <c r="AE34" s="45" t="s">
        <v>36</v>
      </c>
      <c r="AF34" s="45" t="s">
        <v>36</v>
      </c>
      <c r="AG34" s="45" t="s">
        <v>36</v>
      </c>
      <c r="AH34" s="45" t="s">
        <v>36</v>
      </c>
      <c r="AI34" s="45" t="s">
        <v>36</v>
      </c>
      <c r="AJ34" s="45" t="s">
        <v>36</v>
      </c>
      <c r="AK34" s="45" t="s">
        <v>36</v>
      </c>
      <c r="AL34" s="45" t="s">
        <v>36</v>
      </c>
      <c r="AM34" s="45" t="s">
        <v>36</v>
      </c>
      <c r="AN34" s="45" t="s">
        <v>36</v>
      </c>
      <c r="AO34" s="45" t="s">
        <v>36</v>
      </c>
      <c r="AP34" s="45" t="s">
        <v>36</v>
      </c>
      <c r="AQ34" s="45" t="s">
        <v>36</v>
      </c>
      <c r="AR34" s="45" t="s">
        <v>36</v>
      </c>
      <c r="AS34" s="45" t="s">
        <v>36</v>
      </c>
      <c r="AT34" s="45" t="s">
        <v>36</v>
      </c>
      <c r="AU34" s="45" t="s">
        <v>36</v>
      </c>
      <c r="AV34" s="45" t="s">
        <v>36</v>
      </c>
      <c r="AW34" s="45" t="s">
        <v>36</v>
      </c>
      <c r="AX34" s="45" t="s">
        <v>36</v>
      </c>
      <c r="AY34" s="45" t="s">
        <v>36</v>
      </c>
      <c r="AZ34" s="49"/>
      <c r="BA34" s="49"/>
      <c r="BB34" s="49"/>
    </row>
    <row r="35" spans="1:54" x14ac:dyDescent="0.55000000000000004">
      <c r="A35" s="58" t="s">
        <v>35</v>
      </c>
      <c r="B35" s="59"/>
      <c r="C35" s="60"/>
      <c r="D35" s="65">
        <f>SUM(D30:D33)</f>
        <v>25350.03</v>
      </c>
      <c r="E35" s="48">
        <f t="shared" ref="E35" si="15">SUM(E30:E33)</f>
        <v>99517.28</v>
      </c>
      <c r="F35" s="45" t="s">
        <v>36</v>
      </c>
      <c r="G35" s="66" t="s">
        <v>36</v>
      </c>
      <c r="H35" s="65">
        <f t="shared" ref="H35:I35" si="16">SUM(H30:H33)</f>
        <v>27517.4</v>
      </c>
      <c r="I35" s="48">
        <f t="shared" si="16"/>
        <v>109792.51000000001</v>
      </c>
      <c r="J35" s="45" t="s">
        <v>36</v>
      </c>
      <c r="K35" s="66" t="s">
        <v>36</v>
      </c>
      <c r="L35" s="65">
        <f t="shared" ref="L35:M35" si="17">SUM(L30:L33)</f>
        <v>33582.089999999997</v>
      </c>
      <c r="M35" s="48">
        <f t="shared" si="17"/>
        <v>132833.05000000002</v>
      </c>
      <c r="N35" s="45" t="s">
        <v>36</v>
      </c>
      <c r="O35" s="66" t="s">
        <v>36</v>
      </c>
      <c r="P35" s="65">
        <f t="shared" ref="P35:U35" si="18">SUM(P30:P33)</f>
        <v>25887.760000000002</v>
      </c>
      <c r="Q35" s="48">
        <f t="shared" si="18"/>
        <v>103163.11</v>
      </c>
      <c r="R35" s="55"/>
      <c r="S35" s="66" t="s">
        <v>36</v>
      </c>
      <c r="T35" s="47">
        <f t="shared" si="18"/>
        <v>27153.379999999997</v>
      </c>
      <c r="U35" s="48">
        <f t="shared" si="18"/>
        <v>98530.76999999999</v>
      </c>
      <c r="V35" s="55"/>
      <c r="W35" s="66" t="s">
        <v>36</v>
      </c>
      <c r="X35" s="65">
        <f>SUM(X30:X33)</f>
        <v>28956.12</v>
      </c>
      <c r="Y35" s="48">
        <f t="shared" ref="Y35:AW35" si="19">SUM(Y30:Y33)</f>
        <v>121126.97</v>
      </c>
      <c r="Z35" s="55"/>
      <c r="AA35" s="66" t="s">
        <v>36</v>
      </c>
      <c r="AB35" s="65">
        <f t="shared" si="19"/>
        <v>34670.79</v>
      </c>
      <c r="AC35" s="48">
        <f t="shared" si="19"/>
        <v>141405.71</v>
      </c>
      <c r="AD35" s="55"/>
      <c r="AE35" s="66" t="s">
        <v>36</v>
      </c>
      <c r="AF35" s="65">
        <f t="shared" si="19"/>
        <v>32327.9</v>
      </c>
      <c r="AG35" s="48">
        <f t="shared" si="19"/>
        <v>131234.82999999999</v>
      </c>
      <c r="AH35" s="55"/>
      <c r="AI35" s="66" t="s">
        <v>36</v>
      </c>
      <c r="AJ35" s="65">
        <f t="shared" si="19"/>
        <v>35253.67</v>
      </c>
      <c r="AK35" s="48">
        <f t="shared" si="19"/>
        <v>151006.01</v>
      </c>
      <c r="AL35" s="55"/>
      <c r="AM35" s="66" t="s">
        <v>36</v>
      </c>
      <c r="AN35" s="47">
        <f t="shared" si="19"/>
        <v>28787.120000000003</v>
      </c>
      <c r="AO35" s="48">
        <f t="shared" si="19"/>
        <v>121090.75</v>
      </c>
      <c r="AP35" s="55"/>
      <c r="AQ35" s="66" t="s">
        <v>36</v>
      </c>
      <c r="AR35" s="65">
        <f t="shared" si="19"/>
        <v>28664.489999999998</v>
      </c>
      <c r="AS35" s="48">
        <f t="shared" si="19"/>
        <v>121883.29999999999</v>
      </c>
      <c r="AT35" s="55"/>
      <c r="AU35" s="66" t="s">
        <v>36</v>
      </c>
      <c r="AV35" s="47">
        <f t="shared" si="19"/>
        <v>30658.639999999999</v>
      </c>
      <c r="AW35" s="48">
        <f t="shared" si="19"/>
        <v>126574.23000000001</v>
      </c>
      <c r="AX35" s="55"/>
      <c r="AY35" s="66" t="s">
        <v>36</v>
      </c>
      <c r="AZ35" s="47">
        <f>D35+H35+L35+P35+T35+X35+AB35+AF35+AJ35+AN35+AR35+AV35</f>
        <v>358809.39</v>
      </c>
      <c r="BA35" s="48">
        <f>E35+I35+M35+Q35+U35+Y35+AC35+AG35+AK35+AO35+AS35+AW35</f>
        <v>1458158.5199999998</v>
      </c>
      <c r="BB35" s="57"/>
    </row>
    <row r="36" spans="1:54" x14ac:dyDescent="0.55000000000000004">
      <c r="A36" s="7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Y36" s="56"/>
      <c r="AZ36" s="49"/>
      <c r="BA36" s="49"/>
    </row>
    <row r="37" spans="1:54" x14ac:dyDescent="0.55000000000000004">
      <c r="A37" s="58" t="s">
        <v>65</v>
      </c>
      <c r="B37" s="59"/>
      <c r="C37" s="60"/>
      <c r="D37" s="65">
        <f>D8+D10+D12+D14+D19+D23+D28+D35</f>
        <v>1017156.26</v>
      </c>
      <c r="E37" s="48">
        <f>E8+E10+E12+E14+E19+E23+E28+E35</f>
        <v>3624038.6199999992</v>
      </c>
      <c r="G37" s="66" t="s">
        <v>36</v>
      </c>
      <c r="H37" s="65">
        <f>H8+H10+H12+H14+H19+H23+H28+H35</f>
        <v>1061223.7699999998</v>
      </c>
      <c r="I37" s="48">
        <f>I8+I10+I12+I14+I19+I23+I28+I35</f>
        <v>3810687.08</v>
      </c>
      <c r="K37" s="66" t="s">
        <v>36</v>
      </c>
      <c r="L37" s="65">
        <f>L8+L10+L12+L14+L19+L23+L28+L35</f>
        <v>1450230.1000000003</v>
      </c>
      <c r="M37" s="48">
        <f>M8+M10+M12+M14+M19+M23+M28+M35</f>
        <v>5349992.1500000013</v>
      </c>
      <c r="O37" s="66" t="s">
        <v>36</v>
      </c>
      <c r="P37" s="65">
        <f>P8+P10+P12+P14+P19+P23+P28+P35</f>
        <v>1282254.18</v>
      </c>
      <c r="Q37" s="48">
        <f>Q8+Q10+Q12+Q14+Q19+Q23+Q28+Q35</f>
        <v>4681456.1700000009</v>
      </c>
      <c r="R37" s="55"/>
      <c r="S37" s="66" t="s">
        <v>36</v>
      </c>
      <c r="T37" s="65">
        <f>T8+T10+T12+T14+T19+T23+T28+T35</f>
        <v>1361140.19</v>
      </c>
      <c r="U37" s="48">
        <f>U8+U10+U12+U14+U19+U23+U28+U35</f>
        <v>5048036.9799999995</v>
      </c>
      <c r="V37" s="55"/>
      <c r="W37" s="66" t="s">
        <v>36</v>
      </c>
      <c r="X37" s="65">
        <f>X8+X10+X12+X14+X19+X23+X28+X35</f>
        <v>1434395.7200000002</v>
      </c>
      <c r="Y37" s="48">
        <f>Y8+Y10+Y12+Y14+Y19+Y23+Y28+Y35</f>
        <v>5469152.4099999992</v>
      </c>
      <c r="Z37" s="55"/>
      <c r="AA37" s="66" t="s">
        <v>36</v>
      </c>
      <c r="AB37" s="65">
        <f>AB8+AB10+AB12+AB14+AB19+AB23+AB28+AB35</f>
        <v>1412077.1300000001</v>
      </c>
      <c r="AC37" s="48">
        <f>AC8+AC10+AC12+AC14+AC19+AC23+AC28+AC35</f>
        <v>5268266.7299999995</v>
      </c>
      <c r="AD37" s="55"/>
      <c r="AE37" s="66" t="s">
        <v>36</v>
      </c>
      <c r="AF37" s="65">
        <f>AF8+AF10+AF12+AF14+AF19+AF23+AF28+AF35</f>
        <v>1456407.3499999999</v>
      </c>
      <c r="AG37" s="48">
        <f>AG8+AG10+AG12+AG14+AG19+AG23+AG28+AG35</f>
        <v>5510462.5300000003</v>
      </c>
      <c r="AH37" s="55"/>
      <c r="AI37" s="66" t="s">
        <v>36</v>
      </c>
      <c r="AJ37" s="65">
        <f>AJ8+AJ10+AJ12+AJ14+AJ19+AJ23+AJ28+AJ35</f>
        <v>1483768.8499999999</v>
      </c>
      <c r="AK37" s="48">
        <f>AK8+AK10+AK12+AK14+AK19+AK23+AK28+AK35</f>
        <v>5768095.0200000005</v>
      </c>
      <c r="AL37" s="55"/>
      <c r="AM37" s="66" t="s">
        <v>36</v>
      </c>
      <c r="AN37" s="65">
        <f>AN8+AN10+AN12+AN14+AN19+AN23+AN28+AN35</f>
        <v>1114510.8900000001</v>
      </c>
      <c r="AO37" s="48">
        <f>AO8+AO10+AO12+AO14+AO19+AO23+AO28+AO35</f>
        <v>4259593.4499999993</v>
      </c>
      <c r="AP37" s="55"/>
      <c r="AQ37" s="66" t="s">
        <v>36</v>
      </c>
      <c r="AR37" s="65">
        <f>AR8+AR10+AR12+AR14+AR19+AR23+AR28+AR35</f>
        <v>1210815.9999999998</v>
      </c>
      <c r="AS37" s="48">
        <f>AS8+AS10+AS12+AS14+AS19+AS23+AS28+AS35</f>
        <v>4712765.78</v>
      </c>
      <c r="AT37" s="55"/>
      <c r="AU37" s="66" t="s">
        <v>36</v>
      </c>
      <c r="AV37" s="65">
        <f>AV8+AV10+AV12+AV14+AV19+AV23+AV28+AV35</f>
        <v>1051414.8899999999</v>
      </c>
      <c r="AW37" s="48">
        <f>AW8+AW10+AW12+AW14+AW19+AW23+AW28+AW35</f>
        <v>3994857.31</v>
      </c>
      <c r="AX37" s="55"/>
      <c r="AY37" s="66" t="s">
        <v>36</v>
      </c>
      <c r="AZ37" s="47">
        <f>D37+H37+L37+P37+T37+X37+AB37+AF37+AJ37+AN37+AR37+AV37</f>
        <v>15335395.330000002</v>
      </c>
      <c r="BA37" s="48">
        <f>E37+I37+M37+Q37+U37+Y37+AC37+AG37+AK37+AO37+AS37+AW37</f>
        <v>57497404.230000004</v>
      </c>
      <c r="BB37" s="57"/>
    </row>
    <row r="38" spans="1:54" x14ac:dyDescent="0.55000000000000004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49"/>
      <c r="BA38" s="49"/>
      <c r="BB38" s="2"/>
    </row>
    <row r="39" spans="1:54" x14ac:dyDescent="0.55000000000000004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Z39" s="12"/>
      <c r="AA39" s="12"/>
      <c r="AD39" s="12"/>
      <c r="AE39" s="12"/>
      <c r="AH39" s="12"/>
      <c r="AI39" s="12"/>
      <c r="AL39" s="12"/>
      <c r="AM39" s="12"/>
      <c r="AP39" s="12"/>
      <c r="AQ39" s="12"/>
      <c r="AT39" s="12"/>
      <c r="AU39" s="12"/>
      <c r="AX39" s="12"/>
      <c r="AY39" s="12"/>
      <c r="AZ39" s="49"/>
      <c r="BA39" s="49"/>
    </row>
    <row r="40" spans="1:54" x14ac:dyDescent="0.55000000000000004">
      <c r="AZ40" s="49"/>
      <c r="BA40" s="49"/>
    </row>
  </sheetData>
  <autoFilter ref="A3:M3"/>
  <pageMargins left="0.55118110236220474" right="0.15748031496062992" top="0.51181102362204722" bottom="0.78740157480314965" header="0.51181102362204722" footer="0.51181102362204722"/>
  <pageSetup paperSize="9" orientation="landscape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2560-บิลค่าไฟฟ้า</vt:lpstr>
      <vt:lpstr>'2560-บิลค่าไฟฟ้า'!Print_Titles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2022-04-21T06:14:37Z</dcterms:created>
  <dcterms:modified xsi:type="dcterms:W3CDTF">2022-05-30T02:14:38Z</dcterms:modified>
</cp:coreProperties>
</file>