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3040" windowHeight="8676" tabRatio="578" firstSheet="2" activeTab="2"/>
  </bookViews>
  <sheets>
    <sheet name="2563-อาคาร-หักร้านค้าภายในอาคาร" sheetId="5" r:id="rId1"/>
    <sheet name="2563-คณะ,สำนัก" sheetId="2" r:id="rId2"/>
    <sheet name="2563-บิลค่าไฟฟ้า2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vg" localSheetId="1">#REF!</definedName>
    <definedName name="_1vg" localSheetId="2">#REF!</definedName>
    <definedName name="_1vg" localSheetId="0">#REF!</definedName>
    <definedName name="_1vg">#REF!</definedName>
    <definedName name="_xlnm._FilterDatabase" localSheetId="1" hidden="1">'2563-คณะ,สำนัก'!$A$3:$H$27</definedName>
    <definedName name="_xlnm._FilterDatabase" localSheetId="2" hidden="1">'2563-บิลค่าไฟฟ้า2'!$A$3:$M$3</definedName>
    <definedName name="_xlnm._FilterDatabase" localSheetId="0" hidden="1">'2563-อาคาร-หักร้านค้าภายในอาคาร'!$A$3:$AD$154</definedName>
    <definedName name="_Flu40">50</definedName>
    <definedName name="_sss2" localSheetId="1">[1]DATA!#REF!</definedName>
    <definedName name="_sss2" localSheetId="2">[1]DATA!#REF!</definedName>
    <definedName name="_sss2" localSheetId="0">[1]DATA!#REF!</definedName>
    <definedName name="_sss2">[1]DATA!#REF!</definedName>
    <definedName name="_sss4" localSheetId="1">[1]RE_DATA!#REF!</definedName>
    <definedName name="_sss4" localSheetId="2">[1]RE_DATA!#REF!</definedName>
    <definedName name="_sss4" localSheetId="0">[1]RE_DATA!#REF!</definedName>
    <definedName name="_sss4">[1]RE_DATA!#REF!</definedName>
    <definedName name="af_flu" localSheetId="1">#REF!</definedName>
    <definedName name="af_flu" localSheetId="2">#REF!</definedName>
    <definedName name="af_flu" localSheetId="0">#REF!</definedName>
    <definedName name="af_flu">#REF!</definedName>
    <definedName name="Baht" localSheetId="1">#REF!</definedName>
    <definedName name="Baht" localSheetId="2">#REF!</definedName>
    <definedName name="Baht" localSheetId="0">#REF!</definedName>
    <definedName name="Baht">#REF!</definedName>
    <definedName name="be_flu" localSheetId="1">#REF!</definedName>
    <definedName name="be_flu" localSheetId="2">#REF!</definedName>
    <definedName name="be_flu" localSheetId="0">#REF!</definedName>
    <definedName name="be_flu">#REF!</definedName>
    <definedName name="c_watt" localSheetId="1">#REF!</definedName>
    <definedName name="c_watt" localSheetId="2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1">[3]!hhind</definedName>
    <definedName name="hhind" localSheetId="2">[3]!hhind</definedName>
    <definedName name="hhind">[3]!hhind</definedName>
    <definedName name="HideDataBOQ" localSheetId="1">#REF!</definedName>
    <definedName name="HideDataBOQ" localSheetId="2">#REF!</definedName>
    <definedName name="HideDataBOQ" localSheetId="0">#REF!</definedName>
    <definedName name="HideDataBOQ">#REF!</definedName>
    <definedName name="High_lf" localSheetId="1">[1]DATA!#REF!</definedName>
    <definedName name="High_lf" localSheetId="2">[1]DATA!#REF!</definedName>
    <definedName name="High_lf" localSheetId="0">[1]DATA!#REF!</definedName>
    <definedName name="High_lf">[1]DATA!#REF!</definedName>
    <definedName name="i_watt" localSheetId="1">#REF!</definedName>
    <definedName name="i_watt" localSheetId="2">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1">[1]RE_DATA!#REF!</definedName>
    <definedName name="L.F." localSheetId="2">[1]RE_DATA!#REF!</definedName>
    <definedName name="L.F." localSheetId="0">[1]RE_DATA!#REF!</definedName>
    <definedName name="L.F.">[1]RE_DATA!#REF!</definedName>
    <definedName name="l_mainair" localSheetId="1">'[2]eirr-a (บท4)'!#REF!</definedName>
    <definedName name="l_mainair" localSheetId="2">'[2]eirr-a (บท4)'!#REF!</definedName>
    <definedName name="l_mainair" localSheetId="0">'[2]eirr-a (บท4)'!#REF!</definedName>
    <definedName name="l_mainair">'[2]eirr-a (บท4)'!#REF!</definedName>
    <definedName name="maintain_air4" localSheetId="1">'[2]eirr-a (บท4)'!#REF!</definedName>
    <definedName name="maintain_air4" localSheetId="2">'[2]eirr-a (บท4)'!#REF!</definedName>
    <definedName name="maintain_air4" localSheetId="0">'[2]eirr-a (บท4)'!#REF!</definedName>
    <definedName name="maintain_air4">'[2]eirr-a (บท4)'!#REF!</definedName>
    <definedName name="ohind" localSheetId="1">[3]!ohind</definedName>
    <definedName name="ohind" localSheetId="2">[3]!ohind</definedName>
    <definedName name="ohind">[3]!ohind</definedName>
    <definedName name="Peak" localSheetId="1">[1]RE_DATA!#REF!</definedName>
    <definedName name="Peak" localSheetId="2">[1]RE_DATA!#REF!</definedName>
    <definedName name="Peak" localSheetId="0">[1]RE_DATA!#REF!</definedName>
    <definedName name="Peak">[1]RE_DATA!#REF!</definedName>
    <definedName name="_xlnm.Print_Titles" localSheetId="1">'2563-คณะ,สำนัก'!$2:$3</definedName>
    <definedName name="_xlnm.Print_Titles" localSheetId="2">'2563-บิลค่าไฟฟ้า2'!$2:$3</definedName>
    <definedName name="_xlnm.Print_Titles" localSheetId="0">'2563-อาคาร-หักร้านค้าภายในอาคาร'!$2:$3</definedName>
    <definedName name="save" localSheetId="1">#REF!</definedName>
    <definedName name="save" localSheetId="2">#REF!</definedName>
    <definedName name="save" localSheetId="0">#REF!</definedName>
    <definedName name="save">#REF!</definedName>
    <definedName name="unit">'[2]eirr-a (บท5)'!$G$9</definedName>
    <definedName name="vg0" localSheetId="1">#REF!</definedName>
    <definedName name="vg0" localSheetId="2">#REF!</definedName>
    <definedName name="vg0" localSheetId="0">#REF!</definedName>
    <definedName name="vg0">#REF!</definedName>
    <definedName name="xxx10" localSheetId="1">[4]RE_DATA!#REF!</definedName>
    <definedName name="xxx10" localSheetId="2">[4]RE_DATA!#REF!</definedName>
    <definedName name="xxx10" localSheetId="0">[4]RE_DATA!#REF!</definedName>
    <definedName name="xxx10">[4]RE_DATA!#REF!</definedName>
    <definedName name="xxx14" localSheetId="1">[4]RE_DATA!#REF!</definedName>
    <definedName name="xxx14" localSheetId="2">[4]RE_DATA!#REF!</definedName>
    <definedName name="xxx14" localSheetId="0">[4]RE_DATA!#REF!</definedName>
    <definedName name="xxx14">[4]RE_DATA!#REF!</definedName>
    <definedName name="xxx6" localSheetId="1">[4]DATA!#REF!</definedName>
    <definedName name="xxx6" localSheetId="2">[4]DATA!#REF!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8" i="7" l="1"/>
  <c r="AZ38" i="7"/>
  <c r="BA36" i="7"/>
  <c r="AZ36" i="7"/>
  <c r="BA29" i="7"/>
  <c r="AZ29" i="7"/>
  <c r="BA24" i="7"/>
  <c r="AZ24" i="7"/>
  <c r="BA20" i="7"/>
  <c r="AZ20" i="7"/>
  <c r="BA18" i="7"/>
  <c r="AZ18" i="7"/>
  <c r="BA16" i="7"/>
  <c r="AZ16" i="7"/>
  <c r="BA11" i="7"/>
  <c r="AZ11" i="7"/>
  <c r="BA9" i="7"/>
  <c r="AZ9" i="7"/>
  <c r="BA7" i="7"/>
  <c r="AZ7" i="7"/>
  <c r="BA5" i="7"/>
  <c r="AZ5" i="7"/>
  <c r="AB151" i="5" l="1"/>
  <c r="Z151" i="5"/>
  <c r="X151" i="5"/>
  <c r="V151" i="5"/>
  <c r="T151" i="5"/>
  <c r="R151" i="5"/>
  <c r="P151" i="5"/>
  <c r="N151" i="5"/>
  <c r="L151" i="5"/>
  <c r="J151" i="5"/>
  <c r="H151" i="5"/>
  <c r="F151" i="5"/>
  <c r="AB147" i="5"/>
  <c r="AB145" i="5"/>
  <c r="AB143" i="5"/>
  <c r="Z147" i="5"/>
  <c r="Z145" i="5"/>
  <c r="Z143" i="5"/>
  <c r="X147" i="5"/>
  <c r="X145" i="5"/>
  <c r="X143" i="5"/>
  <c r="V147" i="5"/>
  <c r="V145" i="5"/>
  <c r="V143" i="5"/>
  <c r="T147" i="5"/>
  <c r="T145" i="5"/>
  <c r="T143" i="5"/>
  <c r="R147" i="5"/>
  <c r="R145" i="5"/>
  <c r="R143" i="5"/>
  <c r="P147" i="5"/>
  <c r="P145" i="5"/>
  <c r="P143" i="5"/>
  <c r="N147" i="5"/>
  <c r="N145" i="5"/>
  <c r="N143" i="5"/>
  <c r="L147" i="5"/>
  <c r="L145" i="5"/>
  <c r="L143" i="5"/>
  <c r="J147" i="5"/>
  <c r="J145" i="5"/>
  <c r="J143" i="5"/>
  <c r="H147" i="5"/>
  <c r="H145" i="5"/>
  <c r="H143" i="5"/>
  <c r="F147" i="5"/>
  <c r="F145" i="5"/>
  <c r="F143" i="5"/>
  <c r="AB106" i="5"/>
  <c r="AB102" i="5"/>
  <c r="AB101" i="5"/>
  <c r="Z106" i="5"/>
  <c r="Z102" i="5"/>
  <c r="Z101" i="5"/>
  <c r="X106" i="5"/>
  <c r="X102" i="5"/>
  <c r="X101" i="5"/>
  <c r="V106" i="5"/>
  <c r="V102" i="5"/>
  <c r="V101" i="5"/>
  <c r="T106" i="5"/>
  <c r="T102" i="5"/>
  <c r="T101" i="5"/>
  <c r="R106" i="5"/>
  <c r="R102" i="5"/>
  <c r="R101" i="5"/>
  <c r="P106" i="5"/>
  <c r="P102" i="5"/>
  <c r="P101" i="5"/>
  <c r="N106" i="5"/>
  <c r="N102" i="5"/>
  <c r="N101" i="5"/>
  <c r="L106" i="5"/>
  <c r="L102" i="5"/>
  <c r="L101" i="5"/>
  <c r="J106" i="5"/>
  <c r="J102" i="5"/>
  <c r="J101" i="5"/>
  <c r="H106" i="5"/>
  <c r="H102" i="5"/>
  <c r="H101" i="5"/>
  <c r="F106" i="5"/>
  <c r="F102" i="5"/>
  <c r="F101" i="5"/>
  <c r="AB96" i="5" l="1"/>
  <c r="AB94" i="5"/>
  <c r="AB92" i="5"/>
  <c r="Z96" i="5"/>
  <c r="Z94" i="5"/>
  <c r="Z92" i="5"/>
  <c r="X96" i="5"/>
  <c r="X94" i="5"/>
  <c r="X92" i="5"/>
  <c r="V96" i="5"/>
  <c r="V94" i="5"/>
  <c r="V92" i="5"/>
  <c r="T96" i="5"/>
  <c r="T94" i="5"/>
  <c r="T92" i="5"/>
  <c r="R96" i="5"/>
  <c r="R94" i="5"/>
  <c r="R92" i="5"/>
  <c r="P96" i="5"/>
  <c r="P94" i="5"/>
  <c r="P92" i="5"/>
  <c r="N96" i="5"/>
  <c r="N94" i="5"/>
  <c r="N92" i="5"/>
  <c r="L96" i="5"/>
  <c r="L94" i="5"/>
  <c r="L92" i="5"/>
  <c r="J96" i="5"/>
  <c r="J94" i="5"/>
  <c r="J92" i="5"/>
  <c r="H96" i="5"/>
  <c r="H94" i="5"/>
  <c r="H92" i="5"/>
  <c r="F96" i="5"/>
  <c r="F94" i="5"/>
  <c r="F92" i="5"/>
  <c r="F87" i="5"/>
  <c r="H87" i="5"/>
  <c r="J87" i="5"/>
  <c r="L87" i="5"/>
  <c r="N87" i="5"/>
  <c r="P87" i="5"/>
  <c r="R86" i="5"/>
  <c r="R87" i="5"/>
  <c r="T87" i="5"/>
  <c r="T86" i="5"/>
  <c r="V87" i="5"/>
  <c r="V86" i="5"/>
  <c r="X87" i="5"/>
  <c r="X86" i="5"/>
  <c r="Z87" i="5"/>
  <c r="Z86" i="5"/>
  <c r="AB87" i="5"/>
  <c r="AB86" i="5"/>
  <c r="AB84" i="5"/>
  <c r="Z84" i="5"/>
  <c r="X84" i="5"/>
  <c r="V85" i="5"/>
  <c r="T84" i="5"/>
  <c r="R84" i="5"/>
  <c r="P84" i="5"/>
  <c r="N84" i="5"/>
  <c r="L84" i="5"/>
  <c r="J84" i="5"/>
  <c r="H84" i="5"/>
  <c r="F84" i="5"/>
  <c r="AB75" i="5" l="1"/>
  <c r="Z75" i="5"/>
  <c r="X75" i="5"/>
  <c r="X74" i="5"/>
  <c r="V75" i="5"/>
  <c r="V74" i="5"/>
  <c r="AB71" i="5"/>
  <c r="Z71" i="5"/>
  <c r="X71" i="5"/>
  <c r="V71" i="5"/>
  <c r="T71" i="5"/>
  <c r="R71" i="5"/>
  <c r="P71" i="5"/>
  <c r="N71" i="5"/>
  <c r="H71" i="5"/>
  <c r="F71" i="5"/>
  <c r="AB68" i="5" l="1"/>
  <c r="AB63" i="5"/>
  <c r="Z68" i="5"/>
  <c r="Z63" i="5"/>
  <c r="X68" i="5"/>
  <c r="X63" i="5"/>
  <c r="V68" i="5"/>
  <c r="V63" i="5"/>
  <c r="T68" i="5"/>
  <c r="T63" i="5"/>
  <c r="R68" i="5"/>
  <c r="R63" i="5"/>
  <c r="P68" i="5"/>
  <c r="P63" i="5"/>
  <c r="J68" i="5"/>
  <c r="H68" i="5"/>
  <c r="F68" i="5"/>
  <c r="N63" i="5"/>
  <c r="L63" i="5"/>
  <c r="J63" i="5"/>
  <c r="H63" i="5"/>
  <c r="F63" i="5"/>
  <c r="AB60" i="5"/>
  <c r="AB59" i="5"/>
  <c r="AB58" i="5"/>
  <c r="AB57" i="5"/>
  <c r="Z60" i="5"/>
  <c r="Z59" i="5"/>
  <c r="Z58" i="5"/>
  <c r="Z57" i="5"/>
  <c r="X60" i="5"/>
  <c r="X59" i="5"/>
  <c r="X58" i="5"/>
  <c r="X57" i="5"/>
  <c r="V60" i="5"/>
  <c r="V59" i="5"/>
  <c r="V58" i="5"/>
  <c r="V57" i="5"/>
  <c r="T60" i="5"/>
  <c r="T59" i="5"/>
  <c r="T58" i="5"/>
  <c r="T57" i="5"/>
  <c r="L60" i="5"/>
  <c r="L58" i="5"/>
  <c r="L57" i="5"/>
  <c r="J60" i="5"/>
  <c r="J59" i="5"/>
  <c r="J58" i="5"/>
  <c r="J57" i="5"/>
  <c r="H60" i="5"/>
  <c r="H59" i="5"/>
  <c r="H58" i="5"/>
  <c r="H57" i="5"/>
  <c r="F60" i="5"/>
  <c r="F59" i="5"/>
  <c r="F58" i="5"/>
  <c r="F57" i="5"/>
  <c r="AB56" i="5"/>
  <c r="AB55" i="5"/>
  <c r="AB53" i="5"/>
  <c r="Z56" i="5"/>
  <c r="Z55" i="5"/>
  <c r="Z53" i="5"/>
  <c r="X56" i="5"/>
  <c r="X55" i="5"/>
  <c r="X53" i="5"/>
  <c r="V56" i="5" l="1"/>
  <c r="V55" i="5"/>
  <c r="V53" i="5"/>
  <c r="T56" i="5"/>
  <c r="T55" i="5"/>
  <c r="T53" i="5"/>
  <c r="R55" i="5"/>
  <c r="R53" i="5"/>
  <c r="P56" i="5"/>
  <c r="P55" i="5"/>
  <c r="P53" i="5"/>
  <c r="N56" i="5"/>
  <c r="N55" i="5"/>
  <c r="N53" i="5"/>
  <c r="L56" i="5"/>
  <c r="L55" i="5"/>
  <c r="L53" i="5"/>
  <c r="J56" i="5"/>
  <c r="J55" i="5"/>
  <c r="J53" i="5"/>
  <c r="H55" i="5"/>
  <c r="F56" i="5"/>
  <c r="F55" i="5"/>
  <c r="F53" i="5"/>
  <c r="AB51" i="5"/>
  <c r="Z51" i="5"/>
  <c r="X51" i="5"/>
  <c r="V51" i="5"/>
  <c r="T51" i="5"/>
  <c r="R51" i="5"/>
  <c r="P51" i="5"/>
  <c r="N51" i="5"/>
  <c r="L51" i="5"/>
  <c r="J51" i="5"/>
  <c r="H51" i="5"/>
  <c r="F51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E52" i="5" l="1"/>
  <c r="A52" i="5"/>
  <c r="A53" i="5"/>
  <c r="A54" i="5"/>
  <c r="A55" i="5"/>
  <c r="F52" i="5"/>
  <c r="G52" i="5"/>
  <c r="B52" i="5"/>
  <c r="AB48" i="5"/>
  <c r="Z48" i="5"/>
  <c r="X48" i="5"/>
  <c r="V48" i="5"/>
  <c r="T48" i="5"/>
  <c r="N48" i="5"/>
  <c r="L48" i="5"/>
  <c r="J48" i="5"/>
  <c r="H48" i="5"/>
  <c r="F48" i="5"/>
  <c r="AB46" i="5"/>
  <c r="Z46" i="5"/>
  <c r="X46" i="5"/>
  <c r="V46" i="5"/>
  <c r="T46" i="5"/>
  <c r="R46" i="5"/>
  <c r="P46" i="5"/>
  <c r="N46" i="5"/>
  <c r="L46" i="5"/>
  <c r="J46" i="5"/>
  <c r="H46" i="5"/>
  <c r="F46" i="5"/>
  <c r="AB33" i="5"/>
  <c r="Z33" i="5"/>
  <c r="Z74" i="5" l="1"/>
  <c r="AB74" i="5"/>
  <c r="J71" i="5"/>
  <c r="L71" i="5"/>
  <c r="R56" i="5"/>
  <c r="H56" i="5"/>
  <c r="L59" i="5"/>
  <c r="H53" i="5"/>
  <c r="R48" i="5"/>
  <c r="AA34" i="5" l="1"/>
  <c r="AA35" i="5"/>
  <c r="V33" i="5"/>
  <c r="V31" i="5"/>
  <c r="X31" i="5"/>
  <c r="Z31" i="5"/>
  <c r="AB31" i="5"/>
  <c r="AB30" i="5"/>
  <c r="Z30" i="5"/>
  <c r="X30" i="5"/>
  <c r="V30" i="5"/>
  <c r="T30" i="5"/>
  <c r="R30" i="5"/>
  <c r="P30" i="5"/>
  <c r="N30" i="5"/>
  <c r="L30" i="5"/>
  <c r="J30" i="5"/>
  <c r="H30" i="5"/>
  <c r="F30" i="5"/>
  <c r="AB21" i="5"/>
  <c r="Z21" i="5"/>
  <c r="X21" i="5"/>
  <c r="AB18" i="5"/>
  <c r="Z18" i="5"/>
  <c r="X18" i="5"/>
  <c r="V18" i="5"/>
  <c r="T18" i="5"/>
  <c r="R18" i="5"/>
  <c r="P18" i="5"/>
  <c r="N18" i="5"/>
  <c r="L18" i="5"/>
  <c r="J18" i="5"/>
  <c r="H18" i="5"/>
  <c r="F18" i="5"/>
  <c r="G13" i="5"/>
  <c r="AB13" i="5"/>
  <c r="Z13" i="5"/>
  <c r="I13" i="5"/>
  <c r="K13" i="5"/>
  <c r="M13" i="5"/>
  <c r="O13" i="5"/>
  <c r="Q13" i="5"/>
  <c r="S13" i="5"/>
  <c r="U13" i="5"/>
  <c r="W13" i="5"/>
  <c r="Y13" i="5"/>
  <c r="AC31" i="5" l="1"/>
  <c r="AC13" i="5"/>
  <c r="U30" i="5"/>
  <c r="AC18" i="5"/>
  <c r="O18" i="5"/>
  <c r="AC21" i="5"/>
  <c r="G18" i="5"/>
  <c r="I18" i="5"/>
  <c r="O30" i="5"/>
  <c r="AA31" i="5"/>
  <c r="AA21" i="5"/>
  <c r="K30" i="5"/>
  <c r="AA30" i="5"/>
  <c r="K18" i="5"/>
  <c r="AA18" i="5"/>
  <c r="M30" i="5"/>
  <c r="AC3" i="5"/>
  <c r="AA3" i="5"/>
  <c r="Y3" i="5"/>
  <c r="Y31" i="5" s="1"/>
  <c r="W3" i="5"/>
  <c r="U3" i="5"/>
  <c r="S3" i="5"/>
  <c r="Q3" i="5"/>
  <c r="O3" i="5"/>
  <c r="M3" i="5"/>
  <c r="K3" i="5"/>
  <c r="I3" i="5"/>
  <c r="G3" i="5"/>
  <c r="S101" i="5" l="1"/>
  <c r="S143" i="5"/>
  <c r="S145" i="5"/>
  <c r="S102" i="5"/>
  <c r="S147" i="5"/>
  <c r="S84" i="5"/>
  <c r="S151" i="5"/>
  <c r="S106" i="5"/>
  <c r="S92" i="5"/>
  <c r="S86" i="5"/>
  <c r="S94" i="5"/>
  <c r="S87" i="5"/>
  <c r="S96" i="5"/>
  <c r="S71" i="5"/>
  <c r="S68" i="5"/>
  <c r="S63" i="5"/>
  <c r="S53" i="5"/>
  <c r="S51" i="5"/>
  <c r="S55" i="5"/>
  <c r="S46" i="5"/>
  <c r="S56" i="5"/>
  <c r="S48" i="5"/>
  <c r="Q143" i="5"/>
  <c r="Q101" i="5"/>
  <c r="Q102" i="5"/>
  <c r="Q145" i="5"/>
  <c r="Q151" i="5"/>
  <c r="Q96" i="5"/>
  <c r="Q106" i="5"/>
  <c r="Q147" i="5"/>
  <c r="Q87" i="5"/>
  <c r="Q94" i="5"/>
  <c r="Q92" i="5"/>
  <c r="Q84" i="5"/>
  <c r="Q71" i="5"/>
  <c r="Q63" i="5"/>
  <c r="Q68" i="5"/>
  <c r="Q55" i="5"/>
  <c r="Q56" i="5"/>
  <c r="Q53" i="5"/>
  <c r="Q51" i="5"/>
  <c r="Q46" i="5"/>
  <c r="Q18" i="5"/>
  <c r="W147" i="5"/>
  <c r="W106" i="5"/>
  <c r="W145" i="5"/>
  <c r="W102" i="5"/>
  <c r="W101" i="5"/>
  <c r="W87" i="5"/>
  <c r="W96" i="5"/>
  <c r="W143" i="5"/>
  <c r="W151" i="5"/>
  <c r="W94" i="5"/>
  <c r="W92" i="5"/>
  <c r="W85" i="5"/>
  <c r="W86" i="5"/>
  <c r="W75" i="5"/>
  <c r="W71" i="5"/>
  <c r="W74" i="5"/>
  <c r="W57" i="5"/>
  <c r="W60" i="5"/>
  <c r="W63" i="5"/>
  <c r="W68" i="5"/>
  <c r="W59" i="5"/>
  <c r="W58" i="5"/>
  <c r="W51" i="5"/>
  <c r="W55" i="5"/>
  <c r="W56" i="5"/>
  <c r="W53" i="5"/>
  <c r="W48" i="5"/>
  <c r="W46" i="5"/>
  <c r="AA143" i="5"/>
  <c r="AA94" i="5"/>
  <c r="AA106" i="5"/>
  <c r="AA145" i="5"/>
  <c r="AA151" i="5"/>
  <c r="AA147" i="5"/>
  <c r="AA101" i="5"/>
  <c r="AA102" i="5"/>
  <c r="AA96" i="5"/>
  <c r="AA86" i="5"/>
  <c r="AA92" i="5"/>
  <c r="AA87" i="5"/>
  <c r="AA84" i="5"/>
  <c r="AA71" i="5"/>
  <c r="AA75" i="5"/>
  <c r="AA57" i="5"/>
  <c r="AA60" i="5"/>
  <c r="AA68" i="5"/>
  <c r="AA53" i="5"/>
  <c r="AA63" i="5"/>
  <c r="AA55" i="5"/>
  <c r="AA59" i="5"/>
  <c r="AA58" i="5"/>
  <c r="AA56" i="5"/>
  <c r="AA51" i="5"/>
  <c r="AA48" i="5"/>
  <c r="AA33" i="5"/>
  <c r="AA46" i="5"/>
  <c r="AA74" i="5"/>
  <c r="W30" i="5"/>
  <c r="S18" i="5"/>
  <c r="U151" i="5"/>
  <c r="U147" i="5"/>
  <c r="U101" i="5"/>
  <c r="U143" i="5"/>
  <c r="U145" i="5"/>
  <c r="U102" i="5"/>
  <c r="U106" i="5"/>
  <c r="U92" i="5"/>
  <c r="U86" i="5"/>
  <c r="U96" i="5"/>
  <c r="U94" i="5"/>
  <c r="U87" i="5"/>
  <c r="U84" i="5"/>
  <c r="U71" i="5"/>
  <c r="U60" i="5"/>
  <c r="U58" i="5"/>
  <c r="U57" i="5"/>
  <c r="U63" i="5"/>
  <c r="U59" i="5"/>
  <c r="U68" i="5"/>
  <c r="U56" i="5"/>
  <c r="U55" i="5"/>
  <c r="U51" i="5"/>
  <c r="U53" i="5"/>
  <c r="U48" i="5"/>
  <c r="U46" i="5"/>
  <c r="S30" i="5"/>
  <c r="G145" i="5"/>
  <c r="G101" i="5"/>
  <c r="G143" i="5"/>
  <c r="G94" i="5"/>
  <c r="G147" i="5"/>
  <c r="G87" i="5"/>
  <c r="G102" i="5"/>
  <c r="G151" i="5"/>
  <c r="G106" i="5"/>
  <c r="G96" i="5"/>
  <c r="G84" i="5"/>
  <c r="G92" i="5"/>
  <c r="G71" i="5"/>
  <c r="G68" i="5"/>
  <c r="G57" i="5"/>
  <c r="G60" i="5"/>
  <c r="G63" i="5"/>
  <c r="G59" i="5"/>
  <c r="G58" i="5"/>
  <c r="G55" i="5"/>
  <c r="G56" i="5"/>
  <c r="G53" i="5"/>
  <c r="G51" i="5"/>
  <c r="G46" i="5"/>
  <c r="G48" i="5"/>
  <c r="Q30" i="5"/>
  <c r="I151" i="5"/>
  <c r="I147" i="5"/>
  <c r="I143" i="5"/>
  <c r="I101" i="5"/>
  <c r="I145" i="5"/>
  <c r="I106" i="5"/>
  <c r="I96" i="5"/>
  <c r="I102" i="5"/>
  <c r="I87" i="5"/>
  <c r="I94" i="5"/>
  <c r="I92" i="5"/>
  <c r="I84" i="5"/>
  <c r="I71" i="5"/>
  <c r="I60" i="5"/>
  <c r="I59" i="5"/>
  <c r="I68" i="5"/>
  <c r="I58" i="5"/>
  <c r="I57" i="5"/>
  <c r="I63" i="5"/>
  <c r="I51" i="5"/>
  <c r="I55" i="5"/>
  <c r="I48" i="5"/>
  <c r="I46" i="5"/>
  <c r="I53" i="5"/>
  <c r="I56" i="5"/>
  <c r="Y101" i="5"/>
  <c r="Y151" i="5"/>
  <c r="Y147" i="5"/>
  <c r="Y143" i="5"/>
  <c r="Y96" i="5"/>
  <c r="Y86" i="5"/>
  <c r="Y106" i="5"/>
  <c r="Y87" i="5"/>
  <c r="Y145" i="5"/>
  <c r="Y102" i="5"/>
  <c r="Y94" i="5"/>
  <c r="Y84" i="5"/>
  <c r="Y92" i="5"/>
  <c r="Y74" i="5"/>
  <c r="Y75" i="5"/>
  <c r="Y71" i="5"/>
  <c r="Y68" i="5"/>
  <c r="Y55" i="5"/>
  <c r="Y63" i="5"/>
  <c r="Y56" i="5"/>
  <c r="Y59" i="5"/>
  <c r="Y57" i="5"/>
  <c r="Y60" i="5"/>
  <c r="Y58" i="5"/>
  <c r="Y53" i="5"/>
  <c r="Y51" i="5"/>
  <c r="Y48" i="5"/>
  <c r="Y46" i="5"/>
  <c r="Y18" i="5"/>
  <c r="M143" i="5"/>
  <c r="M101" i="5"/>
  <c r="M102" i="5"/>
  <c r="M106" i="5"/>
  <c r="M151" i="5"/>
  <c r="M92" i="5"/>
  <c r="M147" i="5"/>
  <c r="M145" i="5"/>
  <c r="M87" i="5"/>
  <c r="M94" i="5"/>
  <c r="M84" i="5"/>
  <c r="M96" i="5"/>
  <c r="M58" i="5"/>
  <c r="M57" i="5"/>
  <c r="M60" i="5"/>
  <c r="M63" i="5"/>
  <c r="M56" i="5"/>
  <c r="M53" i="5"/>
  <c r="M55" i="5"/>
  <c r="M51" i="5"/>
  <c r="M46" i="5"/>
  <c r="M48" i="5"/>
  <c r="M59" i="5"/>
  <c r="M71" i="5"/>
  <c r="AC151" i="5"/>
  <c r="AC101" i="5"/>
  <c r="AC147" i="5"/>
  <c r="AC143" i="5"/>
  <c r="AC102" i="5"/>
  <c r="AC145" i="5"/>
  <c r="AC96" i="5"/>
  <c r="AC106" i="5"/>
  <c r="AC92" i="5"/>
  <c r="AC94" i="5"/>
  <c r="AC84" i="5"/>
  <c r="AC87" i="5"/>
  <c r="AC86" i="5"/>
  <c r="AC71" i="5"/>
  <c r="AC75" i="5"/>
  <c r="AC60" i="5"/>
  <c r="AC68" i="5"/>
  <c r="AC59" i="5"/>
  <c r="AC53" i="5"/>
  <c r="AC63" i="5"/>
  <c r="AC55" i="5"/>
  <c r="AC57" i="5"/>
  <c r="AC58" i="5"/>
  <c r="AC56" i="5"/>
  <c r="AC51" i="5"/>
  <c r="AC46" i="5"/>
  <c r="AC48" i="5"/>
  <c r="AC33" i="5"/>
  <c r="AC74" i="5"/>
  <c r="W18" i="5"/>
  <c r="Y30" i="5"/>
  <c r="G30" i="5"/>
  <c r="Y21" i="5"/>
  <c r="K147" i="5"/>
  <c r="K145" i="5"/>
  <c r="K143" i="5"/>
  <c r="K101" i="5"/>
  <c r="K102" i="5"/>
  <c r="K151" i="5"/>
  <c r="K106" i="5"/>
  <c r="K96" i="5"/>
  <c r="K92" i="5"/>
  <c r="K94" i="5"/>
  <c r="K87" i="5"/>
  <c r="K84" i="5"/>
  <c r="K59" i="5"/>
  <c r="K63" i="5"/>
  <c r="K58" i="5"/>
  <c r="K57" i="5"/>
  <c r="K60" i="5"/>
  <c r="K68" i="5"/>
  <c r="K53" i="5"/>
  <c r="K51" i="5"/>
  <c r="K55" i="5"/>
  <c r="K56" i="5"/>
  <c r="K46" i="5"/>
  <c r="K48" i="5"/>
  <c r="K71" i="5"/>
  <c r="AA13" i="5"/>
  <c r="O106" i="5"/>
  <c r="O145" i="5"/>
  <c r="O151" i="5"/>
  <c r="O102" i="5"/>
  <c r="O147" i="5"/>
  <c r="O143" i="5"/>
  <c r="O101" i="5"/>
  <c r="O84" i="5"/>
  <c r="O92" i="5"/>
  <c r="O94" i="5"/>
  <c r="O96" i="5"/>
  <c r="O87" i="5"/>
  <c r="O71" i="5"/>
  <c r="O63" i="5"/>
  <c r="O51" i="5"/>
  <c r="O53" i="5"/>
  <c r="O56" i="5"/>
  <c r="O55" i="5"/>
  <c r="O48" i="5"/>
  <c r="O46" i="5"/>
  <c r="AC30" i="5"/>
  <c r="W31" i="5"/>
  <c r="I30" i="5"/>
  <c r="U18" i="5"/>
  <c r="M18" i="5"/>
  <c r="X115" i="5"/>
  <c r="Y115" i="5"/>
  <c r="Z115" i="5"/>
  <c r="AA115" i="5"/>
  <c r="AB115" i="5"/>
  <c r="AC120" i="5"/>
  <c r="AI160" i="5" l="1"/>
  <c r="AH160" i="5"/>
  <c r="AG160" i="5"/>
  <c r="AF160" i="5"/>
  <c r="AI158" i="5"/>
  <c r="AH158" i="5"/>
  <c r="AG158" i="5"/>
  <c r="AF158" i="5"/>
  <c r="AI156" i="5"/>
  <c r="AH156" i="5"/>
  <c r="AG156" i="5"/>
  <c r="AF156" i="5"/>
  <c r="C52" i="5" l="1"/>
  <c r="AE160" i="5" l="1"/>
  <c r="AE158" i="5"/>
  <c r="AD158" i="5"/>
  <c r="AD156" i="5"/>
  <c r="AB153" i="5" l="1"/>
  <c r="AB152" i="5"/>
  <c r="AE156" i="5" l="1"/>
  <c r="F152" i="5" l="1"/>
  <c r="G152" i="5"/>
  <c r="H152" i="5"/>
  <c r="I152" i="5"/>
  <c r="J152" i="5"/>
  <c r="K152" i="5"/>
  <c r="L152" i="5"/>
  <c r="M152" i="5"/>
  <c r="N152" i="5"/>
  <c r="O152" i="5"/>
  <c r="P152" i="5"/>
  <c r="Q152" i="5"/>
  <c r="R152" i="5"/>
  <c r="T152" i="5"/>
  <c r="V152" i="5"/>
  <c r="X152" i="5"/>
  <c r="Z152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C153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C141" i="5"/>
  <c r="AB141" i="5"/>
  <c r="AA141" i="5"/>
  <c r="Z141" i="5"/>
  <c r="Y141" i="5"/>
  <c r="X141" i="5"/>
  <c r="W141" i="5"/>
  <c r="V141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AF140" i="5" s="1"/>
  <c r="AC139" i="5"/>
  <c r="AB139" i="5"/>
  <c r="AA139" i="5"/>
  <c r="Z139" i="5"/>
  <c r="Y139" i="5"/>
  <c r="X139" i="5"/>
  <c r="W139" i="5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AI138" i="5" l="1"/>
  <c r="AI140" i="5"/>
  <c r="AE140" i="5"/>
  <c r="AG140" i="5"/>
  <c r="AH138" i="5"/>
  <c r="AH140" i="5"/>
  <c r="AD140" i="5"/>
  <c r="AE148" i="5"/>
  <c r="AD148" i="5"/>
  <c r="G139" i="5"/>
  <c r="F139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C132" i="5"/>
  <c r="AB132" i="5"/>
  <c r="AA132" i="5"/>
  <c r="Z132" i="5"/>
  <c r="Y132" i="5"/>
  <c r="X132" i="5"/>
  <c r="W132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AC115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B85" i="5"/>
  <c r="AC85" i="5"/>
  <c r="AB88" i="5"/>
  <c r="AC88" i="5"/>
  <c r="AB89" i="5"/>
  <c r="AC89" i="5"/>
  <c r="X85" i="5"/>
  <c r="Y85" i="5"/>
  <c r="Z85" i="5"/>
  <c r="AA85" i="5"/>
  <c r="X88" i="5"/>
  <c r="Y88" i="5"/>
  <c r="Z88" i="5"/>
  <c r="AA88" i="5"/>
  <c r="X89" i="5"/>
  <c r="Y89" i="5"/>
  <c r="Z89" i="5"/>
  <c r="AA89" i="5"/>
  <c r="V88" i="5"/>
  <c r="W88" i="5"/>
  <c r="V89" i="5"/>
  <c r="W89" i="5"/>
  <c r="R85" i="5"/>
  <c r="S85" i="5"/>
  <c r="T85" i="5"/>
  <c r="U85" i="5"/>
  <c r="R88" i="5"/>
  <c r="S88" i="5"/>
  <c r="T88" i="5"/>
  <c r="U88" i="5"/>
  <c r="R89" i="5"/>
  <c r="S89" i="5"/>
  <c r="T89" i="5"/>
  <c r="U89" i="5"/>
  <c r="P85" i="5"/>
  <c r="Q85" i="5"/>
  <c r="P86" i="5"/>
  <c r="Q86" i="5"/>
  <c r="P88" i="5"/>
  <c r="Q88" i="5"/>
  <c r="P89" i="5"/>
  <c r="Q89" i="5"/>
  <c r="N85" i="5"/>
  <c r="O85" i="5"/>
  <c r="N86" i="5"/>
  <c r="O86" i="5"/>
  <c r="N88" i="5"/>
  <c r="O88" i="5"/>
  <c r="N89" i="5"/>
  <c r="O89" i="5"/>
  <c r="L85" i="5"/>
  <c r="M85" i="5"/>
  <c r="L86" i="5"/>
  <c r="M86" i="5"/>
  <c r="L88" i="5"/>
  <c r="M88" i="5"/>
  <c r="L89" i="5"/>
  <c r="M89" i="5"/>
  <c r="J85" i="5"/>
  <c r="K85" i="5"/>
  <c r="J86" i="5"/>
  <c r="K86" i="5"/>
  <c r="J88" i="5"/>
  <c r="K88" i="5"/>
  <c r="J89" i="5"/>
  <c r="K89" i="5"/>
  <c r="H85" i="5"/>
  <c r="I85" i="5"/>
  <c r="H86" i="5"/>
  <c r="I86" i="5"/>
  <c r="H88" i="5"/>
  <c r="I88" i="5"/>
  <c r="H89" i="5"/>
  <c r="I89" i="5"/>
  <c r="G85" i="5"/>
  <c r="G86" i="5"/>
  <c r="G88" i="5"/>
  <c r="G89" i="5"/>
  <c r="F85" i="5"/>
  <c r="F86" i="5"/>
  <c r="F88" i="5"/>
  <c r="F89" i="5"/>
  <c r="AD84" i="5" l="1"/>
  <c r="AG91" i="5"/>
  <c r="AI91" i="5"/>
  <c r="AI93" i="5"/>
  <c r="AG93" i="5"/>
  <c r="AE138" i="5"/>
  <c r="AG138" i="5"/>
  <c r="AF91" i="5"/>
  <c r="AH91" i="5"/>
  <c r="AH93" i="5"/>
  <c r="AF93" i="5"/>
  <c r="AD138" i="5"/>
  <c r="AF138" i="5"/>
  <c r="AE86" i="5"/>
  <c r="AE85" i="5"/>
  <c r="AE93" i="5"/>
  <c r="AD86" i="5"/>
  <c r="AD91" i="5"/>
  <c r="AE91" i="5"/>
  <c r="AD85" i="5"/>
  <c r="AD93" i="5"/>
  <c r="C136" i="5"/>
  <c r="D136" i="5"/>
  <c r="E136" i="5"/>
  <c r="B136" i="5"/>
  <c r="AC81" i="5"/>
  <c r="AB81" i="5"/>
  <c r="AA81" i="5"/>
  <c r="Z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F81" i="5"/>
  <c r="E81" i="5"/>
  <c r="D81" i="5"/>
  <c r="B80" i="5"/>
  <c r="B81" i="5"/>
  <c r="A81" i="5"/>
  <c r="Q5" i="5" l="1"/>
  <c r="P5" i="5"/>
  <c r="H35" i="5" l="1"/>
  <c r="H34" i="5"/>
  <c r="H33" i="5"/>
  <c r="H32" i="5"/>
  <c r="H31" i="5"/>
  <c r="H11" i="5"/>
  <c r="H27" i="5"/>
  <c r="H26" i="5"/>
  <c r="H25" i="5"/>
  <c r="H24" i="5"/>
  <c r="H23" i="5"/>
  <c r="H22" i="5"/>
  <c r="H21" i="5"/>
  <c r="H20" i="5"/>
  <c r="H19" i="5"/>
  <c r="H17" i="5"/>
  <c r="H16" i="5"/>
  <c r="H15" i="5"/>
  <c r="H14" i="5"/>
  <c r="H13" i="5"/>
  <c r="H12" i="5"/>
  <c r="H10" i="5"/>
  <c r="H9" i="5"/>
  <c r="H8" i="5"/>
  <c r="I31" i="5" l="1"/>
  <c r="J31" i="5"/>
  <c r="K31" i="5"/>
  <c r="L31" i="5"/>
  <c r="M31" i="5"/>
  <c r="N31" i="5"/>
  <c r="O31" i="5"/>
  <c r="P31" i="5"/>
  <c r="Q31" i="5"/>
  <c r="R31" i="5"/>
  <c r="S31" i="5"/>
  <c r="T31" i="5"/>
  <c r="U31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Z32" i="5"/>
  <c r="AA32" i="5"/>
  <c r="AB32" i="5"/>
  <c r="AC32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Z34" i="5"/>
  <c r="AB34" i="5"/>
  <c r="AC34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Z35" i="5"/>
  <c r="AB35" i="5"/>
  <c r="AC3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Z6" i="5"/>
  <c r="AA6" i="5"/>
  <c r="AB6" i="5"/>
  <c r="AC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X7" i="5"/>
  <c r="Y7" i="5"/>
  <c r="Z7" i="5"/>
  <c r="AA7" i="5"/>
  <c r="AB7" i="5"/>
  <c r="AC7" i="5"/>
  <c r="I8" i="5"/>
  <c r="J8" i="5"/>
  <c r="K8" i="5"/>
  <c r="L8" i="5"/>
  <c r="M8" i="5"/>
  <c r="N8" i="5"/>
  <c r="O8" i="5"/>
  <c r="P8" i="5"/>
  <c r="Q8" i="5"/>
  <c r="R8" i="5"/>
  <c r="S8" i="5"/>
  <c r="T8" i="5"/>
  <c r="U8" i="5"/>
  <c r="Z8" i="5"/>
  <c r="AA8" i="5"/>
  <c r="AB8" i="5"/>
  <c r="AC8" i="5"/>
  <c r="I9" i="5"/>
  <c r="J9" i="5"/>
  <c r="K9" i="5"/>
  <c r="L9" i="5"/>
  <c r="M9" i="5"/>
  <c r="N9" i="5"/>
  <c r="O9" i="5"/>
  <c r="P9" i="5"/>
  <c r="Q9" i="5"/>
  <c r="R9" i="5"/>
  <c r="S9" i="5"/>
  <c r="T9" i="5"/>
  <c r="U9" i="5"/>
  <c r="Z9" i="5"/>
  <c r="AA9" i="5"/>
  <c r="AB9" i="5"/>
  <c r="AC9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Z10" i="5"/>
  <c r="AA10" i="5"/>
  <c r="AB10" i="5"/>
  <c r="AC10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Z11" i="5"/>
  <c r="AA11" i="5"/>
  <c r="AB11" i="5"/>
  <c r="AC11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X12" i="5"/>
  <c r="Y12" i="5"/>
  <c r="Z12" i="5"/>
  <c r="AA12" i="5"/>
  <c r="AB12" i="5"/>
  <c r="AC12" i="5"/>
  <c r="J13" i="5"/>
  <c r="L13" i="5"/>
  <c r="N13" i="5"/>
  <c r="P13" i="5"/>
  <c r="R13" i="5"/>
  <c r="T13" i="5"/>
  <c r="X13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X14" i="5"/>
  <c r="Y14" i="5"/>
  <c r="Z14" i="5"/>
  <c r="AA14" i="5"/>
  <c r="AB14" i="5"/>
  <c r="AC14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Z15" i="5"/>
  <c r="AA15" i="5"/>
  <c r="AB15" i="5"/>
  <c r="AC15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Z16" i="5"/>
  <c r="AA16" i="5"/>
  <c r="AB16" i="5"/>
  <c r="AC16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Z17" i="5"/>
  <c r="AA17" i="5"/>
  <c r="AB17" i="5"/>
  <c r="AC17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X19" i="5"/>
  <c r="Y19" i="5"/>
  <c r="Z19" i="5"/>
  <c r="AA19" i="5"/>
  <c r="AB19" i="5"/>
  <c r="AC19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Z20" i="5"/>
  <c r="AA20" i="5"/>
  <c r="AB20" i="5"/>
  <c r="AC20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Z22" i="5"/>
  <c r="AA22" i="5"/>
  <c r="AB22" i="5"/>
  <c r="AC22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Z23" i="5"/>
  <c r="AA23" i="5"/>
  <c r="AB23" i="5"/>
  <c r="AC23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X24" i="5"/>
  <c r="Y24" i="5"/>
  <c r="Z24" i="5"/>
  <c r="AA24" i="5"/>
  <c r="AB24" i="5"/>
  <c r="AC24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Z25" i="5"/>
  <c r="AA25" i="5"/>
  <c r="AB25" i="5"/>
  <c r="AC25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Z26" i="5"/>
  <c r="AA26" i="5"/>
  <c r="AB26" i="5"/>
  <c r="AC26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Z27" i="5"/>
  <c r="AA27" i="5"/>
  <c r="AB27" i="5"/>
  <c r="AC27" i="5"/>
  <c r="AC5" i="5"/>
  <c r="AB5" i="5"/>
  <c r="AA5" i="5"/>
  <c r="Z5" i="5"/>
  <c r="U5" i="5"/>
  <c r="T5" i="5"/>
  <c r="S5" i="5"/>
  <c r="R5" i="5"/>
  <c r="O5" i="5"/>
  <c r="N5" i="5"/>
  <c r="M5" i="5"/>
  <c r="L5" i="5"/>
  <c r="K5" i="5"/>
  <c r="J5" i="5"/>
  <c r="I5" i="5"/>
  <c r="H5" i="5"/>
  <c r="AC28" i="5" l="1"/>
  <c r="AA28" i="5"/>
  <c r="U28" i="5"/>
  <c r="S28" i="5"/>
  <c r="Q28" i="5"/>
  <c r="O28" i="5"/>
  <c r="H28" i="5"/>
  <c r="P28" i="5"/>
  <c r="I28" i="5"/>
  <c r="J28" i="5"/>
  <c r="R28" i="5"/>
  <c r="Z28" i="5"/>
  <c r="K28" i="5"/>
  <c r="AB28" i="5"/>
  <c r="L28" i="5"/>
  <c r="M28" i="5"/>
  <c r="T28" i="5"/>
  <c r="N28" i="5"/>
  <c r="AC164" i="5"/>
  <c r="AB164" i="5"/>
  <c r="AA164" i="5"/>
  <c r="Z164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AD160" i="5" s="1"/>
  <c r="K164" i="5"/>
  <c r="J164" i="5"/>
  <c r="I164" i="5"/>
  <c r="H164" i="5"/>
  <c r="G164" i="5"/>
  <c r="F164" i="5"/>
  <c r="F31" i="5" l="1"/>
  <c r="G31" i="5"/>
  <c r="F32" i="5"/>
  <c r="G32" i="5"/>
  <c r="F33" i="5"/>
  <c r="G33" i="5"/>
  <c r="F34" i="5"/>
  <c r="G34" i="5"/>
  <c r="F35" i="5"/>
  <c r="G35" i="5"/>
  <c r="F27" i="5" l="1"/>
  <c r="F12" i="5"/>
  <c r="G12" i="5"/>
  <c r="F13" i="5"/>
  <c r="F14" i="5"/>
  <c r="G14" i="5"/>
  <c r="F15" i="5"/>
  <c r="G15" i="5"/>
  <c r="F16" i="5"/>
  <c r="G16" i="5"/>
  <c r="F17" i="5"/>
  <c r="G17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G27" i="5"/>
  <c r="F6" i="5"/>
  <c r="G6" i="5"/>
  <c r="F7" i="5"/>
  <c r="G7" i="5"/>
  <c r="F8" i="5"/>
  <c r="G8" i="5"/>
  <c r="F9" i="5"/>
  <c r="G9" i="5"/>
  <c r="F10" i="5"/>
  <c r="G10" i="5"/>
  <c r="F11" i="5"/>
  <c r="G11" i="5"/>
  <c r="G5" i="5"/>
  <c r="F5" i="5"/>
  <c r="F28" i="5" l="1"/>
  <c r="G28" i="5"/>
  <c r="AF434" i="2"/>
  <c r="AF418" i="2"/>
  <c r="AF402" i="2"/>
  <c r="AF386" i="2"/>
  <c r="AF370" i="2"/>
  <c r="AF354" i="2"/>
  <c r="AF338" i="2"/>
  <c r="A4" i="5" l="1"/>
  <c r="B5" i="2" s="1"/>
  <c r="Z5" i="2"/>
  <c r="Y5" i="2"/>
  <c r="X5" i="2"/>
  <c r="R5" i="2"/>
  <c r="Q5" i="2"/>
  <c r="P5" i="2"/>
  <c r="N5" i="2"/>
  <c r="M5" i="2"/>
  <c r="L5" i="2"/>
  <c r="J5" i="2"/>
  <c r="I5" i="2"/>
  <c r="H5" i="2"/>
  <c r="F5" i="2"/>
  <c r="E5" i="2"/>
  <c r="B13" i="5"/>
  <c r="E153" i="5"/>
  <c r="C153" i="5"/>
  <c r="B153" i="5"/>
  <c r="A153" i="5"/>
  <c r="E152" i="5"/>
  <c r="C152" i="5"/>
  <c r="B152" i="5"/>
  <c r="A152" i="5"/>
  <c r="E151" i="5"/>
  <c r="C151" i="5"/>
  <c r="B151" i="5"/>
  <c r="A151" i="5"/>
  <c r="A150" i="5"/>
  <c r="B45" i="2" s="1"/>
  <c r="E148" i="5"/>
  <c r="C148" i="5"/>
  <c r="B148" i="5"/>
  <c r="A148" i="5"/>
  <c r="E147" i="5"/>
  <c r="C147" i="5"/>
  <c r="B147" i="5"/>
  <c r="A147" i="5"/>
  <c r="E146" i="5"/>
  <c r="C146" i="5"/>
  <c r="B146" i="5"/>
  <c r="A146" i="5"/>
  <c r="E145" i="5"/>
  <c r="C145" i="5"/>
  <c r="B145" i="5"/>
  <c r="A145" i="5"/>
  <c r="E144" i="5"/>
  <c r="B144" i="5"/>
  <c r="A144" i="5"/>
  <c r="E143" i="5"/>
  <c r="C143" i="5"/>
  <c r="B143" i="5"/>
  <c r="A143" i="5"/>
  <c r="A142" i="5"/>
  <c r="B43" i="2" s="1"/>
  <c r="E141" i="5"/>
  <c r="C141" i="5"/>
  <c r="B141" i="5"/>
  <c r="A141" i="5"/>
  <c r="A140" i="5"/>
  <c r="A40" i="2" s="1"/>
  <c r="AF290" i="2" s="1"/>
  <c r="E139" i="5"/>
  <c r="C139" i="5"/>
  <c r="B139" i="5"/>
  <c r="A139" i="5"/>
  <c r="A138" i="5"/>
  <c r="B39" i="2" s="1"/>
  <c r="E135" i="5"/>
  <c r="C135" i="5"/>
  <c r="B135" i="5"/>
  <c r="A135" i="5"/>
  <c r="E134" i="5"/>
  <c r="C134" i="5"/>
  <c r="B134" i="5"/>
  <c r="A134" i="5"/>
  <c r="E133" i="5"/>
  <c r="C133" i="5"/>
  <c r="B133" i="5"/>
  <c r="A133" i="5"/>
  <c r="E132" i="5"/>
  <c r="C132" i="5"/>
  <c r="B132" i="5"/>
  <c r="A132" i="5"/>
  <c r="A131" i="5"/>
  <c r="B37" i="2" s="1"/>
  <c r="E129" i="5"/>
  <c r="C129" i="5"/>
  <c r="B129" i="5"/>
  <c r="A129" i="5"/>
  <c r="E128" i="5"/>
  <c r="C128" i="5"/>
  <c r="B128" i="5"/>
  <c r="A128" i="5"/>
  <c r="E127" i="5"/>
  <c r="C127" i="5"/>
  <c r="B127" i="5"/>
  <c r="A127" i="5"/>
  <c r="E126" i="5"/>
  <c r="C126" i="5"/>
  <c r="B126" i="5"/>
  <c r="A126" i="5"/>
  <c r="E125" i="5"/>
  <c r="C125" i="5"/>
  <c r="B125" i="5"/>
  <c r="A125" i="5"/>
  <c r="E124" i="5"/>
  <c r="C124" i="5"/>
  <c r="B124" i="5"/>
  <c r="A124" i="5"/>
  <c r="E123" i="5"/>
  <c r="C123" i="5"/>
  <c r="B123" i="5"/>
  <c r="A123" i="5"/>
  <c r="E122" i="5"/>
  <c r="C122" i="5"/>
  <c r="B122" i="5"/>
  <c r="A122" i="5"/>
  <c r="E121" i="5"/>
  <c r="C121" i="5"/>
  <c r="B121" i="5"/>
  <c r="A121" i="5"/>
  <c r="E120" i="5"/>
  <c r="C120" i="5"/>
  <c r="B120" i="5"/>
  <c r="A120" i="5"/>
  <c r="E119" i="5"/>
  <c r="C119" i="5"/>
  <c r="B119" i="5"/>
  <c r="A119" i="5"/>
  <c r="E118" i="5"/>
  <c r="C118" i="5"/>
  <c r="B118" i="5"/>
  <c r="A118" i="5"/>
  <c r="E117" i="5"/>
  <c r="C117" i="5"/>
  <c r="B117" i="5"/>
  <c r="A117" i="5"/>
  <c r="E116" i="5"/>
  <c r="C116" i="5"/>
  <c r="B116" i="5"/>
  <c r="A116" i="5"/>
  <c r="E115" i="5"/>
  <c r="C115" i="5"/>
  <c r="B115" i="5"/>
  <c r="A115" i="5"/>
  <c r="E114" i="5"/>
  <c r="C114" i="5"/>
  <c r="B114" i="5"/>
  <c r="A114" i="5"/>
  <c r="E113" i="5"/>
  <c r="C113" i="5"/>
  <c r="B113" i="5"/>
  <c r="A113" i="5"/>
  <c r="E112" i="5"/>
  <c r="C112" i="5"/>
  <c r="B112" i="5"/>
  <c r="A112" i="5"/>
  <c r="E111" i="5"/>
  <c r="C111" i="5"/>
  <c r="B111" i="5"/>
  <c r="A111" i="5"/>
  <c r="E110" i="5"/>
  <c r="C110" i="5"/>
  <c r="B110" i="5"/>
  <c r="A110" i="5"/>
  <c r="E109" i="5"/>
  <c r="C109" i="5"/>
  <c r="B109" i="5"/>
  <c r="A109" i="5"/>
  <c r="E108" i="5"/>
  <c r="C108" i="5"/>
  <c r="B108" i="5"/>
  <c r="A108" i="5"/>
  <c r="E107" i="5"/>
  <c r="C107" i="5"/>
  <c r="B107" i="5"/>
  <c r="A107" i="5"/>
  <c r="E106" i="5"/>
  <c r="C106" i="5"/>
  <c r="B106" i="5"/>
  <c r="A106" i="5"/>
  <c r="E105" i="5"/>
  <c r="C105" i="5"/>
  <c r="B105" i="5"/>
  <c r="A105" i="5"/>
  <c r="E104" i="5"/>
  <c r="C104" i="5"/>
  <c r="B104" i="5"/>
  <c r="A104" i="5"/>
  <c r="E103" i="5"/>
  <c r="C103" i="5"/>
  <c r="B103" i="5"/>
  <c r="A103" i="5"/>
  <c r="E102" i="5"/>
  <c r="C102" i="5"/>
  <c r="B102" i="5"/>
  <c r="A102" i="5"/>
  <c r="E101" i="5"/>
  <c r="C101" i="5"/>
  <c r="B101" i="5"/>
  <c r="A101" i="5"/>
  <c r="E100" i="5"/>
  <c r="C100" i="5"/>
  <c r="B100" i="5"/>
  <c r="A100" i="5"/>
  <c r="A99" i="5"/>
  <c r="B35" i="2" s="1"/>
  <c r="E97" i="5"/>
  <c r="C97" i="5"/>
  <c r="B97" i="5"/>
  <c r="A97" i="5"/>
  <c r="E96" i="5"/>
  <c r="C96" i="5"/>
  <c r="B96" i="5"/>
  <c r="A96" i="5"/>
  <c r="A95" i="5"/>
  <c r="B33" i="2" s="1"/>
  <c r="E94" i="5"/>
  <c r="C94" i="5"/>
  <c r="B94" i="5"/>
  <c r="A94" i="5"/>
  <c r="A93" i="5"/>
  <c r="B31" i="2" s="1"/>
  <c r="E92" i="5"/>
  <c r="C92" i="5"/>
  <c r="B92" i="5"/>
  <c r="A92" i="5"/>
  <c r="A91" i="5"/>
  <c r="B29" i="2" s="1"/>
  <c r="E89" i="5"/>
  <c r="C89" i="5"/>
  <c r="B89" i="5"/>
  <c r="A89" i="5"/>
  <c r="E88" i="5"/>
  <c r="C88" i="5"/>
  <c r="B88" i="5"/>
  <c r="A88" i="5"/>
  <c r="E87" i="5"/>
  <c r="C87" i="5"/>
  <c r="B87" i="5"/>
  <c r="A87" i="5"/>
  <c r="E86" i="5"/>
  <c r="C86" i="5"/>
  <c r="B86" i="5"/>
  <c r="A86" i="5"/>
  <c r="E85" i="5"/>
  <c r="C85" i="5"/>
  <c r="B85" i="5"/>
  <c r="A85" i="5"/>
  <c r="E84" i="5"/>
  <c r="C84" i="5"/>
  <c r="B84" i="5"/>
  <c r="A84" i="5"/>
  <c r="A83" i="5"/>
  <c r="B27" i="2" s="1"/>
  <c r="E80" i="5"/>
  <c r="C80" i="5"/>
  <c r="A80" i="5"/>
  <c r="A79" i="5"/>
  <c r="B25" i="2" s="1"/>
  <c r="E78" i="5"/>
  <c r="C78" i="5"/>
  <c r="B78" i="5"/>
  <c r="A78" i="5"/>
  <c r="A77" i="5"/>
  <c r="B23" i="2" s="1"/>
  <c r="E75" i="5"/>
  <c r="C75" i="5"/>
  <c r="B75" i="5"/>
  <c r="A75" i="5"/>
  <c r="E74" i="5"/>
  <c r="C74" i="5"/>
  <c r="B74" i="5"/>
  <c r="A74" i="5"/>
  <c r="A73" i="5"/>
  <c r="B21" i="2" s="1"/>
  <c r="E71" i="5"/>
  <c r="C71" i="5"/>
  <c r="B71" i="5"/>
  <c r="A71" i="5"/>
  <c r="E70" i="5"/>
  <c r="C70" i="5"/>
  <c r="B70" i="5"/>
  <c r="A70" i="5"/>
  <c r="A69" i="5"/>
  <c r="B19" i="2" s="1"/>
  <c r="E68" i="5"/>
  <c r="C68" i="5"/>
  <c r="B68" i="5"/>
  <c r="A68" i="5"/>
  <c r="A67" i="5"/>
  <c r="B17" i="2" s="1"/>
  <c r="E65" i="5"/>
  <c r="C65" i="5"/>
  <c r="B65" i="5"/>
  <c r="A65" i="5"/>
  <c r="E64" i="5"/>
  <c r="C64" i="5"/>
  <c r="B64" i="5"/>
  <c r="A64" i="5"/>
  <c r="E63" i="5"/>
  <c r="C63" i="5"/>
  <c r="B63" i="5"/>
  <c r="A63" i="5"/>
  <c r="A62" i="5"/>
  <c r="B15" i="2" s="1"/>
  <c r="E60" i="5"/>
  <c r="C60" i="5"/>
  <c r="B60" i="5"/>
  <c r="A60" i="5"/>
  <c r="E59" i="5"/>
  <c r="C59" i="5"/>
  <c r="B59" i="5"/>
  <c r="A59" i="5"/>
  <c r="E58" i="5"/>
  <c r="C58" i="5"/>
  <c r="B58" i="5"/>
  <c r="A58" i="5"/>
  <c r="E57" i="5"/>
  <c r="C57" i="5"/>
  <c r="B57" i="5"/>
  <c r="A57" i="5"/>
  <c r="E56" i="5"/>
  <c r="C56" i="5"/>
  <c r="B56" i="5"/>
  <c r="A56" i="5"/>
  <c r="E55" i="5"/>
  <c r="C55" i="5"/>
  <c r="B55" i="5"/>
  <c r="E54" i="5"/>
  <c r="C54" i="5"/>
  <c r="B54" i="5"/>
  <c r="E53" i="5"/>
  <c r="C53" i="5"/>
  <c r="B53" i="5"/>
  <c r="E51" i="5"/>
  <c r="C51" i="5"/>
  <c r="B51" i="5"/>
  <c r="A51" i="5"/>
  <c r="E50" i="5"/>
  <c r="C50" i="5"/>
  <c r="B50" i="5"/>
  <c r="A50" i="5"/>
  <c r="A49" i="5"/>
  <c r="B13" i="2" s="1"/>
  <c r="E48" i="5"/>
  <c r="C48" i="5"/>
  <c r="B48" i="5"/>
  <c r="A48" i="5"/>
  <c r="A47" i="5"/>
  <c r="B11" i="2" s="1"/>
  <c r="E46" i="5"/>
  <c r="C46" i="5"/>
  <c r="B46" i="5"/>
  <c r="A46" i="5"/>
  <c r="A45" i="5"/>
  <c r="B9" i="2" s="1"/>
  <c r="E43" i="5"/>
  <c r="C43" i="5"/>
  <c r="B43" i="5"/>
  <c r="A43" i="5"/>
  <c r="E42" i="5"/>
  <c r="C42" i="5"/>
  <c r="B42" i="5"/>
  <c r="A42" i="5"/>
  <c r="E41" i="5"/>
  <c r="C41" i="5"/>
  <c r="B41" i="5"/>
  <c r="A41" i="5"/>
  <c r="E40" i="5"/>
  <c r="C40" i="5"/>
  <c r="B40" i="5"/>
  <c r="A40" i="5"/>
  <c r="E39" i="5"/>
  <c r="C39" i="5"/>
  <c r="B39" i="5"/>
  <c r="A39" i="5"/>
  <c r="E38" i="5"/>
  <c r="C38" i="5"/>
  <c r="B38" i="5"/>
  <c r="A38" i="5"/>
  <c r="E37" i="5"/>
  <c r="C37" i="5"/>
  <c r="B37" i="5"/>
  <c r="A37" i="5"/>
  <c r="E36" i="5"/>
  <c r="C36" i="5"/>
  <c r="B36" i="5"/>
  <c r="A36" i="5"/>
  <c r="E35" i="5"/>
  <c r="C35" i="5"/>
  <c r="B35" i="5"/>
  <c r="A35" i="5"/>
  <c r="E34" i="5"/>
  <c r="C34" i="5"/>
  <c r="B34" i="5"/>
  <c r="A34" i="5"/>
  <c r="E33" i="5"/>
  <c r="C33" i="5"/>
  <c r="B33" i="5"/>
  <c r="A33" i="5"/>
  <c r="E32" i="5"/>
  <c r="C32" i="5"/>
  <c r="B32" i="5"/>
  <c r="A32" i="5"/>
  <c r="E31" i="5"/>
  <c r="C31" i="5"/>
  <c r="B31" i="5"/>
  <c r="A31" i="5"/>
  <c r="E30" i="5"/>
  <c r="C30" i="5"/>
  <c r="B30" i="5"/>
  <c r="A30" i="5"/>
  <c r="A29" i="5"/>
  <c r="B7" i="2" s="1"/>
  <c r="E27" i="5"/>
  <c r="C27" i="5"/>
  <c r="B27" i="5"/>
  <c r="A27" i="5"/>
  <c r="E26" i="5"/>
  <c r="C26" i="5"/>
  <c r="B26" i="5"/>
  <c r="A26" i="5"/>
  <c r="E25" i="5"/>
  <c r="C25" i="5"/>
  <c r="B25" i="5"/>
  <c r="A25" i="5"/>
  <c r="E24" i="5"/>
  <c r="C24" i="5"/>
  <c r="B24" i="5"/>
  <c r="A24" i="5"/>
  <c r="E23" i="5"/>
  <c r="C23" i="5"/>
  <c r="B23" i="5"/>
  <c r="A23" i="5"/>
  <c r="E22" i="5"/>
  <c r="C22" i="5"/>
  <c r="B22" i="5"/>
  <c r="A22" i="5"/>
  <c r="E21" i="5"/>
  <c r="C21" i="5"/>
  <c r="B21" i="5"/>
  <c r="A21" i="5"/>
  <c r="E20" i="5"/>
  <c r="C20" i="5"/>
  <c r="B20" i="5"/>
  <c r="A20" i="5"/>
  <c r="E19" i="5"/>
  <c r="B19" i="5"/>
  <c r="A19" i="5"/>
  <c r="E18" i="5"/>
  <c r="C18" i="5"/>
  <c r="B18" i="5"/>
  <c r="A18" i="5"/>
  <c r="E17" i="5"/>
  <c r="C17" i="5"/>
  <c r="B17" i="5"/>
  <c r="A17" i="5"/>
  <c r="E16" i="5"/>
  <c r="C16" i="5"/>
  <c r="B16" i="5"/>
  <c r="A16" i="5"/>
  <c r="E15" i="5"/>
  <c r="C15" i="5"/>
  <c r="B15" i="5"/>
  <c r="A15" i="5"/>
  <c r="E14" i="5"/>
  <c r="C14" i="5"/>
  <c r="B14" i="5"/>
  <c r="A14" i="5"/>
  <c r="E13" i="5"/>
  <c r="C13" i="5"/>
  <c r="A13" i="5"/>
  <c r="E12" i="5"/>
  <c r="C12" i="5"/>
  <c r="B12" i="5"/>
  <c r="A12" i="5"/>
  <c r="E11" i="5"/>
  <c r="C11" i="5"/>
  <c r="B11" i="5"/>
  <c r="A11" i="5"/>
  <c r="E10" i="5"/>
  <c r="C10" i="5"/>
  <c r="B10" i="5"/>
  <c r="A10" i="5"/>
  <c r="E9" i="5"/>
  <c r="C9" i="5"/>
  <c r="B9" i="5"/>
  <c r="A9" i="5"/>
  <c r="E8" i="5"/>
  <c r="C8" i="5"/>
  <c r="B8" i="5"/>
  <c r="A8" i="5"/>
  <c r="E7" i="5"/>
  <c r="C7" i="5"/>
  <c r="B7" i="5"/>
  <c r="A7" i="5"/>
  <c r="E6" i="5"/>
  <c r="C6" i="5"/>
  <c r="B6" i="5"/>
  <c r="A6" i="5"/>
  <c r="E5" i="5"/>
  <c r="C5" i="5"/>
  <c r="B5" i="5"/>
  <c r="A5" i="5"/>
  <c r="AF5" i="2" l="1"/>
  <c r="D5" i="2"/>
  <c r="A24" i="2"/>
  <c r="AF162" i="2" s="1"/>
  <c r="A12" i="2"/>
  <c r="AF66" i="2" s="1"/>
  <c r="B41" i="2"/>
  <c r="A30" i="2"/>
  <c r="AF210" i="2" s="1"/>
  <c r="A4" i="2"/>
  <c r="AF2" i="2" s="1"/>
  <c r="A14" i="2"/>
  <c r="AF82" i="2" s="1"/>
  <c r="A18" i="2"/>
  <c r="AF114" i="2" s="1"/>
  <c r="A26" i="2"/>
  <c r="AF178" i="2" s="1"/>
  <c r="A36" i="2"/>
  <c r="AF258" i="2" s="1"/>
  <c r="A6" i="2"/>
  <c r="AF18" i="2" s="1"/>
  <c r="A16" i="2"/>
  <c r="AF98" i="2" s="1"/>
  <c r="A20" i="2"/>
  <c r="AF130" i="2" s="1"/>
  <c r="A28" i="2"/>
  <c r="AF194" i="2" s="1"/>
  <c r="A32" i="2"/>
  <c r="AF226" i="2" s="1"/>
  <c r="A38" i="2"/>
  <c r="AF274" i="2" s="1"/>
  <c r="A42" i="2"/>
  <c r="AF306" i="2" s="1"/>
  <c r="A8" i="2"/>
  <c r="AF34" i="2" s="1"/>
  <c r="A22" i="2"/>
  <c r="AF146" i="2" s="1"/>
  <c r="A34" i="2"/>
  <c r="AF242" i="2" s="1"/>
  <c r="A44" i="2"/>
  <c r="AF322" i="2" s="1"/>
  <c r="A10" i="2"/>
  <c r="AF50" i="2" s="1"/>
  <c r="K5" i="2"/>
  <c r="G5" i="2"/>
  <c r="O5" i="2"/>
  <c r="W5" i="2"/>
  <c r="AF8" i="2" l="1"/>
  <c r="C5" i="2"/>
  <c r="D51" i="2" l="1"/>
  <c r="E51" i="2"/>
  <c r="AF373" i="2" s="1"/>
  <c r="F51" i="2"/>
  <c r="AG373" i="2" s="1"/>
  <c r="G51" i="2"/>
  <c r="AF374" i="2" s="1"/>
  <c r="H51" i="2"/>
  <c r="AG374" i="2" s="1"/>
  <c r="I51" i="2"/>
  <c r="AF375" i="2" s="1"/>
  <c r="J51" i="2"/>
  <c r="AG375" i="2" s="1"/>
  <c r="K51" i="2"/>
  <c r="AF376" i="2" s="1"/>
  <c r="L51" i="2"/>
  <c r="AG376" i="2" s="1"/>
  <c r="M51" i="2"/>
  <c r="AF377" i="2" s="1"/>
  <c r="N51" i="2"/>
  <c r="AG377" i="2" s="1"/>
  <c r="O51" i="2"/>
  <c r="AF378" i="2" s="1"/>
  <c r="P51" i="2"/>
  <c r="AG378" i="2" s="1"/>
  <c r="Q51" i="2"/>
  <c r="R51" i="2"/>
  <c r="S51" i="2"/>
  <c r="T51" i="2"/>
  <c r="U51" i="2"/>
  <c r="V51" i="2"/>
  <c r="W51" i="2"/>
  <c r="AF382" i="2" s="1"/>
  <c r="X51" i="2"/>
  <c r="AG382" i="2" s="1"/>
  <c r="Y51" i="2"/>
  <c r="Z51" i="2"/>
  <c r="C51" i="2"/>
  <c r="I59" i="2"/>
  <c r="I57" i="2"/>
  <c r="AF423" i="2" s="1"/>
  <c r="I55" i="2"/>
  <c r="AF407" i="2" s="1"/>
  <c r="M47" i="2"/>
  <c r="N47" i="2"/>
  <c r="AG345" i="2" s="1"/>
  <c r="O47" i="2"/>
  <c r="AF346" i="2" s="1"/>
  <c r="P47" i="2"/>
  <c r="AG346" i="2" s="1"/>
  <c r="Q47" i="2"/>
  <c r="R47" i="2"/>
  <c r="S47" i="2"/>
  <c r="T47" i="2"/>
  <c r="U47" i="2"/>
  <c r="V47" i="2"/>
  <c r="W47" i="2"/>
  <c r="AF350" i="2" s="1"/>
  <c r="X47" i="2"/>
  <c r="AG350" i="2" s="1"/>
  <c r="Y47" i="2"/>
  <c r="Z47" i="2"/>
  <c r="M49" i="2"/>
  <c r="AF361" i="2" s="1"/>
  <c r="N49" i="2"/>
  <c r="AG361" i="2" s="1"/>
  <c r="O49" i="2"/>
  <c r="AF362" i="2" s="1"/>
  <c r="P49" i="2"/>
  <c r="AG362" i="2" s="1"/>
  <c r="Q49" i="2"/>
  <c r="R49" i="2"/>
  <c r="S49" i="2"/>
  <c r="T49" i="2"/>
  <c r="U49" i="2"/>
  <c r="V49" i="2"/>
  <c r="W49" i="2"/>
  <c r="AF366" i="2" s="1"/>
  <c r="X49" i="2"/>
  <c r="AG366" i="2" s="1"/>
  <c r="Y49" i="2"/>
  <c r="Z49" i="2"/>
  <c r="AG383" i="2" l="1"/>
  <c r="AB51" i="2"/>
  <c r="AF383" i="2"/>
  <c r="AA51" i="2"/>
  <c r="AG367" i="2"/>
  <c r="AB49" i="2"/>
  <c r="AF367" i="2"/>
  <c r="AG351" i="2"/>
  <c r="AF351" i="2"/>
  <c r="AG372" i="2"/>
  <c r="AF372" i="2"/>
  <c r="AG381" i="2"/>
  <c r="AF381" i="2"/>
  <c r="AG365" i="2"/>
  <c r="AF365" i="2"/>
  <c r="AG349" i="2"/>
  <c r="AF349" i="2"/>
  <c r="AG380" i="2"/>
  <c r="AF380" i="2"/>
  <c r="AG348" i="2"/>
  <c r="AF348" i="2"/>
  <c r="AG364" i="2"/>
  <c r="AF364" i="2"/>
  <c r="AG379" i="2"/>
  <c r="AF379" i="2"/>
  <c r="AG363" i="2"/>
  <c r="AF363" i="2"/>
  <c r="AG347" i="2"/>
  <c r="AF347" i="2"/>
  <c r="K55" i="2"/>
  <c r="AF408" i="2" s="1"/>
  <c r="L55" i="2"/>
  <c r="AG408" i="2" s="1"/>
  <c r="C59" i="2"/>
  <c r="AF436" i="2" s="1"/>
  <c r="C57" i="2"/>
  <c r="C55" i="2"/>
  <c r="AF404" i="2" s="1"/>
  <c r="D55" i="2"/>
  <c r="AG404" i="2" s="1"/>
  <c r="E55" i="2"/>
  <c r="AF405" i="2" s="1"/>
  <c r="F55" i="2"/>
  <c r="AG405" i="2" s="1"/>
  <c r="H55" i="2"/>
  <c r="AG406" i="2" s="1"/>
  <c r="G55" i="2"/>
  <c r="AF406" i="2" s="1"/>
  <c r="J55" i="2"/>
  <c r="AG407" i="2" s="1"/>
  <c r="AF439" i="2"/>
  <c r="AF345" i="2"/>
  <c r="Z55" i="2"/>
  <c r="Y55" i="2"/>
  <c r="X55" i="2"/>
  <c r="W55" i="2"/>
  <c r="V55" i="2"/>
  <c r="U55" i="2"/>
  <c r="T55" i="2"/>
  <c r="S55" i="2"/>
  <c r="R55" i="2"/>
  <c r="Q55" i="2"/>
  <c r="AF14" i="2"/>
  <c r="AG14" i="2"/>
  <c r="AF15" i="2"/>
  <c r="AG15" i="2"/>
  <c r="P55" i="2"/>
  <c r="AG410" i="2" s="1"/>
  <c r="O55" i="2"/>
  <c r="AF410" i="2" s="1"/>
  <c r="M57" i="2"/>
  <c r="M59" i="2"/>
  <c r="N55" i="2"/>
  <c r="AG409" i="2" s="1"/>
  <c r="M55" i="2"/>
  <c r="AF409" i="2" s="1"/>
  <c r="M53" i="2"/>
  <c r="AF393" i="2" s="1"/>
  <c r="D57" i="2"/>
  <c r="L57" i="2"/>
  <c r="T57" i="2"/>
  <c r="D59" i="2"/>
  <c r="L59" i="2"/>
  <c r="T59" i="2"/>
  <c r="V53" i="2"/>
  <c r="E57" i="2"/>
  <c r="AF421" i="2" s="1"/>
  <c r="U57" i="2"/>
  <c r="E59" i="2"/>
  <c r="U59" i="2"/>
  <c r="K57" i="2"/>
  <c r="N53" i="2"/>
  <c r="AG393" i="2" s="1"/>
  <c r="P53" i="2"/>
  <c r="AG394" i="2" s="1"/>
  <c r="X53" i="2"/>
  <c r="AG398" i="2" s="1"/>
  <c r="F57" i="2"/>
  <c r="AG421" i="2" s="1"/>
  <c r="N57" i="2"/>
  <c r="V57" i="2"/>
  <c r="F59" i="2"/>
  <c r="N59" i="2"/>
  <c r="V59" i="2"/>
  <c r="S57" i="2"/>
  <c r="K59" i="2"/>
  <c r="Y53" i="2"/>
  <c r="G57" i="2"/>
  <c r="AF422" i="2" s="1"/>
  <c r="O57" i="2"/>
  <c r="AF426" i="2" s="1"/>
  <c r="W57" i="2"/>
  <c r="AF430" i="2" s="1"/>
  <c r="G59" i="2"/>
  <c r="O59" i="2"/>
  <c r="W59" i="2"/>
  <c r="S59" i="2"/>
  <c r="R53" i="2"/>
  <c r="Z53" i="2"/>
  <c r="H57" i="2"/>
  <c r="AG422" i="2" s="1"/>
  <c r="P57" i="2"/>
  <c r="AG426" i="2" s="1"/>
  <c r="X57" i="2"/>
  <c r="AG430" i="2" s="1"/>
  <c r="H59" i="2"/>
  <c r="P59" i="2"/>
  <c r="X59" i="2"/>
  <c r="O53" i="2"/>
  <c r="AF394" i="2" s="1"/>
  <c r="S53" i="2"/>
  <c r="Q57" i="2"/>
  <c r="Y57" i="2"/>
  <c r="Q59" i="2"/>
  <c r="Y59" i="2"/>
  <c r="U53" i="2"/>
  <c r="W53" i="2"/>
  <c r="AF398" i="2" s="1"/>
  <c r="Q53" i="2"/>
  <c r="T53" i="2"/>
  <c r="J57" i="2"/>
  <c r="AG423" i="2" s="1"/>
  <c r="R57" i="2"/>
  <c r="Z57" i="2"/>
  <c r="J59" i="2"/>
  <c r="R59" i="2"/>
  <c r="Z59" i="2"/>
  <c r="D47" i="2"/>
  <c r="AB47" i="2" s="1"/>
  <c r="E47" i="2"/>
  <c r="F47" i="2"/>
  <c r="G47" i="2"/>
  <c r="H47" i="2"/>
  <c r="I47" i="2"/>
  <c r="J47" i="2"/>
  <c r="K47" i="2"/>
  <c r="L47" i="2"/>
  <c r="D49" i="2"/>
  <c r="E49" i="2"/>
  <c r="AF357" i="2" s="1"/>
  <c r="F49" i="2"/>
  <c r="AG357" i="2" s="1"/>
  <c r="G49" i="2"/>
  <c r="AF358" i="2" s="1"/>
  <c r="H49" i="2"/>
  <c r="AG358" i="2" s="1"/>
  <c r="I49" i="2"/>
  <c r="AF359" i="2" s="1"/>
  <c r="J49" i="2"/>
  <c r="AG359" i="2" s="1"/>
  <c r="K49" i="2"/>
  <c r="AF360" i="2" s="1"/>
  <c r="L49" i="2"/>
  <c r="AG360" i="2" s="1"/>
  <c r="C49" i="2"/>
  <c r="C47" i="2"/>
  <c r="AA47" i="2" s="1"/>
  <c r="I53" i="2"/>
  <c r="AF391" i="2" s="1"/>
  <c r="AA49" i="2" l="1"/>
  <c r="AA59" i="2"/>
  <c r="AB59" i="2"/>
  <c r="AG431" i="2"/>
  <c r="AB57" i="2"/>
  <c r="AF431" i="2"/>
  <c r="AA57" i="2"/>
  <c r="AG415" i="2"/>
  <c r="AB55" i="2"/>
  <c r="AF415" i="2"/>
  <c r="AA55" i="2"/>
  <c r="AG399" i="2"/>
  <c r="AF399" i="2"/>
  <c r="AG420" i="2"/>
  <c r="AF420" i="2"/>
  <c r="AF356" i="2"/>
  <c r="AG356" i="2"/>
  <c r="AG414" i="2"/>
  <c r="AF414" i="2"/>
  <c r="AG429" i="2"/>
  <c r="AF429" i="2"/>
  <c r="AG413" i="2"/>
  <c r="AF413" i="2"/>
  <c r="AG397" i="2"/>
  <c r="AF397" i="2"/>
  <c r="AG428" i="2"/>
  <c r="AF428" i="2"/>
  <c r="AG412" i="2"/>
  <c r="AF412" i="2"/>
  <c r="AG396" i="2"/>
  <c r="AF396" i="2"/>
  <c r="AG427" i="2"/>
  <c r="AF427" i="2"/>
  <c r="AG395" i="2"/>
  <c r="AF395" i="2"/>
  <c r="AG411" i="2"/>
  <c r="AF411" i="2"/>
  <c r="AG425" i="2"/>
  <c r="AF425" i="2"/>
  <c r="AG424" i="2"/>
  <c r="AF424" i="2"/>
  <c r="C53" i="2"/>
  <c r="AA53" i="2" s="1"/>
  <c r="AG442" i="2"/>
  <c r="AF446" i="2"/>
  <c r="AF440" i="2"/>
  <c r="AG440" i="2"/>
  <c r="AG437" i="2"/>
  <c r="AG439" i="2"/>
  <c r="AF443" i="2"/>
  <c r="AG438" i="2"/>
  <c r="AF442" i="2"/>
  <c r="AF441" i="2"/>
  <c r="AF447" i="2"/>
  <c r="AG436" i="2"/>
  <c r="AF438" i="2"/>
  <c r="AG445" i="2"/>
  <c r="AF445" i="2"/>
  <c r="AG443" i="2"/>
  <c r="AF444" i="2"/>
  <c r="AG447" i="2"/>
  <c r="AG446" i="2"/>
  <c r="AG441" i="2"/>
  <c r="AF437" i="2"/>
  <c r="AG444" i="2"/>
  <c r="AG342" i="2"/>
  <c r="AF344" i="2"/>
  <c r="AG341" i="2"/>
  <c r="AG343" i="2"/>
  <c r="AF343" i="2"/>
  <c r="AF340" i="2"/>
  <c r="AF342" i="2"/>
  <c r="AF341" i="2"/>
  <c r="AG344" i="2"/>
  <c r="AG340" i="2"/>
  <c r="D53" i="2"/>
  <c r="AB53" i="2" s="1"/>
  <c r="F53" i="2"/>
  <c r="AG389" i="2" s="1"/>
  <c r="E53" i="2"/>
  <c r="AF389" i="2" s="1"/>
  <c r="G53" i="2"/>
  <c r="AF390" i="2" s="1"/>
  <c r="H53" i="2"/>
  <c r="AG390" i="2" s="1"/>
  <c r="J53" i="2"/>
  <c r="AG391" i="2" s="1"/>
  <c r="L53" i="2"/>
  <c r="AG392" i="2" s="1"/>
  <c r="K53" i="2"/>
  <c r="AF392" i="2" s="1"/>
  <c r="AF388" i="2" l="1"/>
  <c r="AG388" i="2"/>
  <c r="AF11" i="2"/>
  <c r="AF7" i="2"/>
  <c r="AF6" i="2"/>
  <c r="AF4" i="2"/>
  <c r="AG8" i="2" l="1"/>
  <c r="AG4" i="2"/>
  <c r="AG10" i="2"/>
  <c r="AF10" i="2"/>
  <c r="AG9" i="2"/>
  <c r="AG5" i="2"/>
  <c r="AG11" i="2"/>
  <c r="AG7" i="2"/>
  <c r="AF9" i="2"/>
  <c r="AG6" i="2"/>
  <c r="Z42" i="5" l="1"/>
  <c r="Z43" i="5"/>
  <c r="AB42" i="5"/>
  <c r="AB43" i="5"/>
  <c r="Y41" i="2"/>
  <c r="Y39" i="2"/>
  <c r="Y31" i="2"/>
  <c r="Y29" i="2"/>
  <c r="AB80" i="5"/>
  <c r="AB78" i="5"/>
  <c r="Y23" i="2" s="1"/>
  <c r="AB70" i="5"/>
  <c r="Y17" i="2"/>
  <c r="AB65" i="5"/>
  <c r="AB64" i="5"/>
  <c r="AB54" i="5"/>
  <c r="AB50" i="5"/>
  <c r="Y11" i="2"/>
  <c r="Y9" i="2"/>
  <c r="AB41" i="5"/>
  <c r="AB40" i="5"/>
  <c r="AB39" i="5"/>
  <c r="AB38" i="5"/>
  <c r="AB37" i="5"/>
  <c r="AB36" i="5"/>
  <c r="W41" i="2"/>
  <c r="W39" i="2"/>
  <c r="W31" i="2"/>
  <c r="W29" i="2"/>
  <c r="Z80" i="5"/>
  <c r="Z78" i="5"/>
  <c r="W23" i="2" s="1"/>
  <c r="Z70" i="5"/>
  <c r="W17" i="2"/>
  <c r="Z65" i="5"/>
  <c r="Z64" i="5"/>
  <c r="Z54" i="5"/>
  <c r="Z50" i="5"/>
  <c r="W11" i="2"/>
  <c r="W9" i="2"/>
  <c r="Z41" i="5"/>
  <c r="Z40" i="5"/>
  <c r="Z39" i="5"/>
  <c r="Z38" i="5"/>
  <c r="Z37" i="5"/>
  <c r="Z36" i="5"/>
  <c r="U41" i="2"/>
  <c r="U29" i="2"/>
  <c r="X80" i="5"/>
  <c r="X78" i="5"/>
  <c r="X36" i="5"/>
  <c r="Q41" i="2"/>
  <c r="Q29" i="2"/>
  <c r="T80" i="5"/>
  <c r="T78" i="5"/>
  <c r="Q23" i="2" s="1"/>
  <c r="T75" i="5"/>
  <c r="Q17" i="2"/>
  <c r="T36" i="5"/>
  <c r="F80" i="5"/>
  <c r="F82" i="5" s="1"/>
  <c r="F78" i="5"/>
  <c r="F75" i="5"/>
  <c r="F36" i="5"/>
  <c r="AF223" i="2" l="1"/>
  <c r="AF110" i="2"/>
  <c r="AF46" i="2"/>
  <c r="AF158" i="2"/>
  <c r="AF287" i="2"/>
  <c r="AF207" i="2"/>
  <c r="AF301" i="2"/>
  <c r="AF62" i="2"/>
  <c r="AF303" i="2"/>
  <c r="AF205" i="2"/>
  <c r="AF206" i="2"/>
  <c r="AF111" i="2"/>
  <c r="AF155" i="2"/>
  <c r="AF203" i="2"/>
  <c r="AF222" i="2"/>
  <c r="AF107" i="2"/>
  <c r="AF299" i="2"/>
  <c r="AF286" i="2"/>
  <c r="AF47" i="2"/>
  <c r="AF159" i="2"/>
  <c r="AF302" i="2"/>
  <c r="AF63" i="2"/>
  <c r="U23" i="2"/>
  <c r="AH77" i="5"/>
  <c r="AB61" i="5"/>
  <c r="Z61" i="5"/>
  <c r="U17" i="2"/>
  <c r="AH67" i="5"/>
  <c r="AB137" i="5"/>
  <c r="Y37" i="2" s="1"/>
  <c r="Z137" i="5"/>
  <c r="W37" i="2" s="1"/>
  <c r="Q25" i="2"/>
  <c r="T82" i="5"/>
  <c r="U25" i="2"/>
  <c r="X82" i="5"/>
  <c r="W25" i="2"/>
  <c r="Z82" i="5"/>
  <c r="Y25" i="2"/>
  <c r="AB82" i="5"/>
  <c r="Z72" i="5"/>
  <c r="W19" i="2" s="1"/>
  <c r="Z76" i="5"/>
  <c r="W21" i="2" s="1"/>
  <c r="AB76" i="5"/>
  <c r="Y21" i="2" s="1"/>
  <c r="AB66" i="5"/>
  <c r="Y15" i="2" s="1"/>
  <c r="Z154" i="5"/>
  <c r="W45" i="2" s="1"/>
  <c r="Z98" i="5"/>
  <c r="W33" i="2" s="1"/>
  <c r="AB154" i="5"/>
  <c r="Y45" i="2" s="1"/>
  <c r="AB44" i="5"/>
  <c r="Y7" i="2" s="1"/>
  <c r="Z44" i="5"/>
  <c r="W7" i="2" s="1"/>
  <c r="AB72" i="5"/>
  <c r="Y19" i="2" s="1"/>
  <c r="C17" i="2"/>
  <c r="Z66" i="5"/>
  <c r="W15" i="2" s="1"/>
  <c r="C23" i="2"/>
  <c r="AB90" i="5"/>
  <c r="Y27" i="2" s="1"/>
  <c r="C25" i="2"/>
  <c r="Z90" i="5"/>
  <c r="W27" i="2" s="1"/>
  <c r="AB149" i="5"/>
  <c r="Y43" i="2" s="1"/>
  <c r="AB130" i="5"/>
  <c r="Y35" i="2" s="1"/>
  <c r="AB98" i="5"/>
  <c r="Y33" i="2" s="1"/>
  <c r="C41" i="2"/>
  <c r="Z149" i="5"/>
  <c r="W43" i="2" s="1"/>
  <c r="C29" i="2"/>
  <c r="Z130" i="5"/>
  <c r="W35" i="2" s="1"/>
  <c r="AF239" i="2" l="1"/>
  <c r="AF173" i="2"/>
  <c r="AF334" i="2"/>
  <c r="AF94" i="2"/>
  <c r="AF255" i="2"/>
  <c r="AF318" i="2"/>
  <c r="AF109" i="2"/>
  <c r="AF319" i="2"/>
  <c r="AF171" i="2"/>
  <c r="AF157" i="2"/>
  <c r="AF254" i="2"/>
  <c r="AF174" i="2"/>
  <c r="AF95" i="2"/>
  <c r="AF190" i="2"/>
  <c r="AF270" i="2"/>
  <c r="AF335" i="2"/>
  <c r="AF175" i="2"/>
  <c r="AF271" i="2"/>
  <c r="AF191" i="2"/>
  <c r="AF238" i="2"/>
  <c r="AF143" i="2"/>
  <c r="AF142" i="2"/>
  <c r="AF127" i="2"/>
  <c r="AF126" i="2"/>
  <c r="AH79" i="5"/>
  <c r="AF31" i="2"/>
  <c r="AF30" i="2"/>
  <c r="AF100" i="2"/>
  <c r="AF164" i="2"/>
  <c r="AF148" i="2"/>
  <c r="AF196" i="2"/>
  <c r="AF292" i="2"/>
  <c r="R36" i="5" l="1"/>
  <c r="T37" i="5"/>
  <c r="T38" i="5"/>
  <c r="T39" i="5"/>
  <c r="T40" i="5"/>
  <c r="T41" i="5"/>
  <c r="T42" i="5"/>
  <c r="T43" i="5"/>
  <c r="Q9" i="2"/>
  <c r="Q11" i="2"/>
  <c r="T50" i="5"/>
  <c r="T54" i="5"/>
  <c r="T64" i="5"/>
  <c r="T65" i="5"/>
  <c r="O17" i="2"/>
  <c r="T70" i="5"/>
  <c r="T72" i="5" s="1"/>
  <c r="Q19" i="2" s="1"/>
  <c r="T74" i="5"/>
  <c r="T76" i="5" s="1"/>
  <c r="Q21" i="2" s="1"/>
  <c r="R75" i="5"/>
  <c r="R78" i="5"/>
  <c r="O23" i="2" s="1"/>
  <c r="R80" i="5"/>
  <c r="T90" i="5"/>
  <c r="Q27" i="2" s="1"/>
  <c r="O29" i="2"/>
  <c r="Q31" i="2"/>
  <c r="T98" i="5"/>
  <c r="Q33" i="2" s="1"/>
  <c r="Q39" i="2"/>
  <c r="O41" i="2"/>
  <c r="P36" i="5"/>
  <c r="R37" i="5"/>
  <c r="R38" i="5"/>
  <c r="R39" i="5"/>
  <c r="R40" i="5"/>
  <c r="R43" i="5"/>
  <c r="O9" i="2"/>
  <c r="O11" i="2"/>
  <c r="R50" i="5"/>
  <c r="R54" i="5"/>
  <c r="R57" i="5"/>
  <c r="S57" i="5" s="1"/>
  <c r="R58" i="5"/>
  <c r="S58" i="5" s="1"/>
  <c r="R59" i="5"/>
  <c r="S59" i="5" s="1"/>
  <c r="R60" i="5"/>
  <c r="S60" i="5" s="1"/>
  <c r="R64" i="5"/>
  <c r="R65" i="5"/>
  <c r="M17" i="2"/>
  <c r="R70" i="5"/>
  <c r="R74" i="5"/>
  <c r="P75" i="5"/>
  <c r="P78" i="5"/>
  <c r="M23" i="2" s="1"/>
  <c r="P80" i="5"/>
  <c r="M29" i="2"/>
  <c r="O39" i="2"/>
  <c r="M41" i="2"/>
  <c r="N36" i="5"/>
  <c r="P37" i="5"/>
  <c r="P38" i="5"/>
  <c r="P39" i="5"/>
  <c r="P40" i="5"/>
  <c r="P41" i="5"/>
  <c r="P42" i="5"/>
  <c r="P43" i="5"/>
  <c r="M9" i="2"/>
  <c r="P48" i="5"/>
  <c r="P50" i="5"/>
  <c r="P54" i="5"/>
  <c r="P57" i="5"/>
  <c r="Q57" i="5" s="1"/>
  <c r="P58" i="5"/>
  <c r="Q58" i="5" s="1"/>
  <c r="P59" i="5"/>
  <c r="Q59" i="5" s="1"/>
  <c r="P60" i="5"/>
  <c r="Q60" i="5" s="1"/>
  <c r="P64" i="5"/>
  <c r="P65" i="5"/>
  <c r="N68" i="5"/>
  <c r="P74" i="5"/>
  <c r="N75" i="5"/>
  <c r="N78" i="5"/>
  <c r="K23" i="2" s="1"/>
  <c r="N80" i="5"/>
  <c r="K29" i="2"/>
  <c r="M31" i="2"/>
  <c r="M39" i="2"/>
  <c r="K41" i="2"/>
  <c r="L36" i="5"/>
  <c r="N37" i="5"/>
  <c r="N38" i="5"/>
  <c r="N39" i="5"/>
  <c r="N40" i="5"/>
  <c r="N42" i="5"/>
  <c r="N43" i="5"/>
  <c r="K9" i="2"/>
  <c r="K11" i="2"/>
  <c r="N50" i="5"/>
  <c r="N57" i="5"/>
  <c r="O57" i="5" s="1"/>
  <c r="N58" i="5"/>
  <c r="O58" i="5" s="1"/>
  <c r="N59" i="5"/>
  <c r="O59" i="5" s="1"/>
  <c r="N60" i="5"/>
  <c r="O60" i="5" s="1"/>
  <c r="N65" i="5"/>
  <c r="L68" i="5"/>
  <c r="N70" i="5"/>
  <c r="N74" i="5"/>
  <c r="L75" i="5"/>
  <c r="L78" i="5"/>
  <c r="I23" i="2" s="1"/>
  <c r="L80" i="5"/>
  <c r="I29" i="2"/>
  <c r="K39" i="2"/>
  <c r="I41" i="2"/>
  <c r="J36" i="5"/>
  <c r="L37" i="5"/>
  <c r="L38" i="5"/>
  <c r="L39" i="5"/>
  <c r="L40" i="5"/>
  <c r="L41" i="5"/>
  <c r="L43" i="5"/>
  <c r="I11" i="2"/>
  <c r="L50" i="5"/>
  <c r="L54" i="5"/>
  <c r="G17" i="2"/>
  <c r="L70" i="5"/>
  <c r="L74" i="5"/>
  <c r="J75" i="5"/>
  <c r="J78" i="5"/>
  <c r="G23" i="2" s="1"/>
  <c r="J80" i="5"/>
  <c r="G29" i="2"/>
  <c r="I39" i="2"/>
  <c r="G41" i="2"/>
  <c r="H36" i="5"/>
  <c r="J41" i="5"/>
  <c r="J64" i="5"/>
  <c r="H75" i="5"/>
  <c r="H78" i="5"/>
  <c r="H80" i="5"/>
  <c r="H82" i="5" s="1"/>
  <c r="AF198" i="2" l="1"/>
  <c r="AF56" i="2"/>
  <c r="AF153" i="2"/>
  <c r="AF219" i="2"/>
  <c r="AF106" i="2"/>
  <c r="AF40" i="2"/>
  <c r="AF296" i="2"/>
  <c r="K17" i="2"/>
  <c r="O68" i="5"/>
  <c r="L17" i="2" s="1"/>
  <c r="AF202" i="2"/>
  <c r="AF150" i="2"/>
  <c r="AF280" i="2"/>
  <c r="AF281" i="2"/>
  <c r="AF187" i="2"/>
  <c r="I17" i="2"/>
  <c r="M68" i="5"/>
  <c r="J17" i="2" s="1"/>
  <c r="AF199" i="2"/>
  <c r="AF217" i="2"/>
  <c r="AF41" i="2"/>
  <c r="AF200" i="2"/>
  <c r="AF297" i="2"/>
  <c r="AF105" i="2"/>
  <c r="AF154" i="2"/>
  <c r="AF279" i="2"/>
  <c r="AF235" i="2"/>
  <c r="AF295" i="2"/>
  <c r="AF151" i="2"/>
  <c r="AF282" i="2"/>
  <c r="AF58" i="2"/>
  <c r="AF298" i="2"/>
  <c r="AF59" i="2"/>
  <c r="AF55" i="2"/>
  <c r="AF294" i="2"/>
  <c r="AF102" i="2"/>
  <c r="AF152" i="2"/>
  <c r="AF201" i="2"/>
  <c r="AF42" i="2"/>
  <c r="AF283" i="2"/>
  <c r="AF139" i="2"/>
  <c r="AF43" i="2"/>
  <c r="AF123" i="2"/>
  <c r="M11" i="2"/>
  <c r="Q48" i="5"/>
  <c r="N11" i="2" s="1"/>
  <c r="L61" i="5"/>
  <c r="P61" i="5"/>
  <c r="T61" i="5"/>
  <c r="P137" i="5"/>
  <c r="M37" i="2" s="1"/>
  <c r="T137" i="5"/>
  <c r="Q37" i="2" s="1"/>
  <c r="O25" i="2"/>
  <c r="R82" i="5"/>
  <c r="K25" i="2"/>
  <c r="N82" i="5"/>
  <c r="I25" i="2"/>
  <c r="L82" i="5"/>
  <c r="M25" i="2"/>
  <c r="P82" i="5"/>
  <c r="G25" i="2"/>
  <c r="J82" i="5"/>
  <c r="R98" i="5"/>
  <c r="O33" i="2" s="1"/>
  <c r="N98" i="5"/>
  <c r="K33" i="2" s="1"/>
  <c r="L72" i="5"/>
  <c r="I19" i="2" s="1"/>
  <c r="R72" i="5"/>
  <c r="O19" i="2" s="1"/>
  <c r="N90" i="5"/>
  <c r="K27" i="2" s="1"/>
  <c r="N72" i="5"/>
  <c r="K19" i="2" s="1"/>
  <c r="P90" i="5"/>
  <c r="M27" i="2" s="1"/>
  <c r="L90" i="5"/>
  <c r="I27" i="2" s="1"/>
  <c r="P98" i="5"/>
  <c r="M33" i="2" s="1"/>
  <c r="L76" i="5"/>
  <c r="I21" i="2" s="1"/>
  <c r="N76" i="5"/>
  <c r="K21" i="2" s="1"/>
  <c r="P76" i="5"/>
  <c r="M21" i="2" s="1"/>
  <c r="R76" i="5"/>
  <c r="O21" i="2" s="1"/>
  <c r="P44" i="5"/>
  <c r="M7" i="2" s="1"/>
  <c r="T44" i="5"/>
  <c r="Q7" i="2" s="1"/>
  <c r="P66" i="5"/>
  <c r="M15" i="2" s="1"/>
  <c r="R66" i="5"/>
  <c r="O15" i="2" s="1"/>
  <c r="T66" i="5"/>
  <c r="Q15" i="2" s="1"/>
  <c r="E17" i="2"/>
  <c r="E23" i="2"/>
  <c r="N154" i="5"/>
  <c r="K45" i="2" s="1"/>
  <c r="P154" i="5"/>
  <c r="M45" i="2" s="1"/>
  <c r="R154" i="5"/>
  <c r="O45" i="2" s="1"/>
  <c r="T154" i="5"/>
  <c r="E25" i="2"/>
  <c r="L154" i="5"/>
  <c r="I45" i="2" s="1"/>
  <c r="E29" i="2"/>
  <c r="P149" i="5"/>
  <c r="M43" i="2" s="1"/>
  <c r="E41" i="2"/>
  <c r="P130" i="5"/>
  <c r="M35" i="2" s="1"/>
  <c r="T149" i="5"/>
  <c r="Q43" i="2" s="1"/>
  <c r="R149" i="5"/>
  <c r="O43" i="2" s="1"/>
  <c r="R137" i="5"/>
  <c r="O31" i="2"/>
  <c r="R90" i="5"/>
  <c r="O27" i="2" s="1"/>
  <c r="R61" i="5"/>
  <c r="R42" i="5"/>
  <c r="R41" i="5"/>
  <c r="N137" i="5"/>
  <c r="N54" i="5"/>
  <c r="N61" i="5" s="1"/>
  <c r="N41" i="5"/>
  <c r="N44" i="5" s="1"/>
  <c r="K7" i="2" s="1"/>
  <c r="L137" i="5"/>
  <c r="I31" i="2"/>
  <c r="L65" i="5"/>
  <c r="L64" i="5"/>
  <c r="N64" i="5"/>
  <c r="I9" i="2"/>
  <c r="L42" i="5"/>
  <c r="L44" i="5" s="1"/>
  <c r="I7" i="2" s="1"/>
  <c r="G39" i="2"/>
  <c r="E39" i="2"/>
  <c r="H74" i="5"/>
  <c r="H76" i="5" s="1"/>
  <c r="E21" i="2" s="1"/>
  <c r="J70" i="5"/>
  <c r="J72" i="5" s="1"/>
  <c r="G19" i="2" s="1"/>
  <c r="H70" i="5"/>
  <c r="H72" i="5" s="1"/>
  <c r="E19" i="2" s="1"/>
  <c r="J65" i="5"/>
  <c r="H54" i="5"/>
  <c r="J50" i="5"/>
  <c r="E11" i="2"/>
  <c r="E9" i="2"/>
  <c r="H43" i="5"/>
  <c r="J43" i="5"/>
  <c r="H42" i="5"/>
  <c r="J42" i="5"/>
  <c r="H40" i="5"/>
  <c r="J39" i="5"/>
  <c r="J38" i="5"/>
  <c r="H38" i="5"/>
  <c r="AC149" i="5"/>
  <c r="Z43" i="2" s="1"/>
  <c r="Z29" i="2"/>
  <c r="AA80" i="5"/>
  <c r="AA130" i="5"/>
  <c r="X35" i="2" s="1"/>
  <c r="K75" i="5"/>
  <c r="F29" i="2"/>
  <c r="I78" i="5"/>
  <c r="F23" i="2" s="1"/>
  <c r="I54" i="5"/>
  <c r="G36" i="5"/>
  <c r="U70" i="5"/>
  <c r="V41" i="2"/>
  <c r="I43" i="5"/>
  <c r="U41" i="5"/>
  <c r="G80" i="5"/>
  <c r="G82" i="5" s="1"/>
  <c r="U54" i="5"/>
  <c r="AA38" i="5"/>
  <c r="AA149" i="5"/>
  <c r="X43" i="2" s="1"/>
  <c r="Y36" i="5"/>
  <c r="AC154" i="5"/>
  <c r="Z45" i="2" s="1"/>
  <c r="U78" i="5"/>
  <c r="R23" i="2" s="1"/>
  <c r="K38" i="5"/>
  <c r="O64" i="5"/>
  <c r="Q54" i="5"/>
  <c r="Q50" i="5"/>
  <c r="AA50" i="5"/>
  <c r="M43" i="5"/>
  <c r="Q80" i="5"/>
  <c r="Q43" i="5"/>
  <c r="U65" i="5"/>
  <c r="AA41" i="5"/>
  <c r="U37" i="5"/>
  <c r="U64" i="5"/>
  <c r="U36" i="5"/>
  <c r="U38" i="5"/>
  <c r="Q40" i="5"/>
  <c r="Q78" i="5"/>
  <c r="N23" i="2" s="1"/>
  <c r="O42" i="5"/>
  <c r="O43" i="5"/>
  <c r="K36" i="5"/>
  <c r="G78" i="5"/>
  <c r="I75" i="5"/>
  <c r="I38" i="5"/>
  <c r="K50" i="5"/>
  <c r="H17" i="2"/>
  <c r="M78" i="5"/>
  <c r="J23" i="2" s="1"/>
  <c r="X41" i="2"/>
  <c r="AC42" i="5"/>
  <c r="F9" i="2"/>
  <c r="F17" i="2"/>
  <c r="I80" i="5"/>
  <c r="H41" i="2"/>
  <c r="M41" i="5"/>
  <c r="M80" i="5"/>
  <c r="U42" i="5"/>
  <c r="G75" i="5"/>
  <c r="M64" i="5"/>
  <c r="I70" i="5"/>
  <c r="M36" i="5"/>
  <c r="Q36" i="5"/>
  <c r="K41" i="5"/>
  <c r="O41" i="5"/>
  <c r="O54" i="5"/>
  <c r="Q37" i="5"/>
  <c r="AA43" i="5"/>
  <c r="I36" i="5"/>
  <c r="I42" i="5"/>
  <c r="K42" i="5"/>
  <c r="K80" i="5"/>
  <c r="M37" i="5"/>
  <c r="F41" i="2"/>
  <c r="K64" i="5"/>
  <c r="O70" i="5"/>
  <c r="K70" i="5"/>
  <c r="J9" i="2"/>
  <c r="J39" i="2"/>
  <c r="O36" i="5"/>
  <c r="L9" i="2"/>
  <c r="N17" i="2"/>
  <c r="N39" i="2"/>
  <c r="R9" i="2"/>
  <c r="U75" i="5"/>
  <c r="AA42" i="5"/>
  <c r="AC70" i="5"/>
  <c r="J41" i="2"/>
  <c r="O50" i="5"/>
  <c r="O75" i="5"/>
  <c r="L29" i="2"/>
  <c r="Q41" i="5"/>
  <c r="U50" i="5"/>
  <c r="Z9" i="2"/>
  <c r="M38" i="5"/>
  <c r="M70" i="5"/>
  <c r="O78" i="5"/>
  <c r="L23" i="2" s="1"/>
  <c r="L39" i="2"/>
  <c r="Q42" i="5"/>
  <c r="N29" i="2"/>
  <c r="AC36" i="5"/>
  <c r="AC50" i="5"/>
  <c r="H29" i="2"/>
  <c r="M40" i="5"/>
  <c r="O38" i="5"/>
  <c r="O80" i="5"/>
  <c r="L41" i="2"/>
  <c r="Q75" i="5"/>
  <c r="K43" i="5"/>
  <c r="K78" i="5"/>
  <c r="H23" i="2" s="1"/>
  <c r="M75" i="5"/>
  <c r="J29" i="2"/>
  <c r="O40" i="5"/>
  <c r="N9" i="2"/>
  <c r="AA78" i="5"/>
  <c r="X23" i="2" s="1"/>
  <c r="N41" i="2"/>
  <c r="U43" i="5"/>
  <c r="R29" i="2"/>
  <c r="AA40" i="5"/>
  <c r="X29" i="2"/>
  <c r="AC43" i="5"/>
  <c r="Z17" i="2"/>
  <c r="U39" i="5"/>
  <c r="U80" i="5"/>
  <c r="AA64" i="5"/>
  <c r="AC37" i="5"/>
  <c r="U40" i="5"/>
  <c r="AA54" i="5"/>
  <c r="AC38" i="5"/>
  <c r="AC78" i="5"/>
  <c r="Z23" i="2" s="1"/>
  <c r="R39" i="2"/>
  <c r="Y78" i="5"/>
  <c r="AA36" i="5"/>
  <c r="X9" i="2"/>
  <c r="X17" i="2"/>
  <c r="AA154" i="5"/>
  <c r="AC40" i="5"/>
  <c r="AC80" i="5"/>
  <c r="Z39" i="2"/>
  <c r="R17" i="2"/>
  <c r="R41" i="2"/>
  <c r="Y80" i="5"/>
  <c r="V29" i="2"/>
  <c r="AA37" i="5"/>
  <c r="AA70" i="5"/>
  <c r="X39" i="2"/>
  <c r="AC41" i="5"/>
  <c r="AC54" i="5"/>
  <c r="AC64" i="5"/>
  <c r="AC130" i="5"/>
  <c r="Z35" i="2" s="1"/>
  <c r="Z41" i="2"/>
  <c r="Z31" i="2"/>
  <c r="AC65" i="5"/>
  <c r="Z11" i="2"/>
  <c r="AC39" i="5"/>
  <c r="X31" i="2"/>
  <c r="AA65" i="5"/>
  <c r="X11" i="2"/>
  <c r="AA39" i="5"/>
  <c r="R11" i="2"/>
  <c r="U74" i="5"/>
  <c r="R31" i="2"/>
  <c r="Q39" i="5"/>
  <c r="Q38" i="5"/>
  <c r="Q74" i="5"/>
  <c r="Q64" i="5"/>
  <c r="N31" i="2"/>
  <c r="Q65" i="5"/>
  <c r="O74" i="5"/>
  <c r="O65" i="5"/>
  <c r="L11" i="2"/>
  <c r="O39" i="5"/>
  <c r="J31" i="2"/>
  <c r="M74" i="5"/>
  <c r="M65" i="5"/>
  <c r="J11" i="2"/>
  <c r="M39" i="5"/>
  <c r="K65" i="5"/>
  <c r="K39" i="5"/>
  <c r="I74" i="5"/>
  <c r="X45" i="2" l="1"/>
  <c r="AI150" i="5"/>
  <c r="AG55" i="2"/>
  <c r="AG59" i="2"/>
  <c r="AG223" i="2"/>
  <c r="AG334" i="2"/>
  <c r="AG206" i="2"/>
  <c r="AG199" i="2"/>
  <c r="AG295" i="2"/>
  <c r="AG302" i="2"/>
  <c r="AG149" i="2"/>
  <c r="AF53" i="2"/>
  <c r="AF278" i="2"/>
  <c r="AF90" i="2"/>
  <c r="AF233" i="2"/>
  <c r="AF234" i="2"/>
  <c r="AF168" i="2"/>
  <c r="AG303" i="2"/>
  <c r="AG205" i="2"/>
  <c r="AG110" i="2"/>
  <c r="AG198" i="2"/>
  <c r="AG279" i="2"/>
  <c r="AG103" i="2"/>
  <c r="AG151" i="2"/>
  <c r="AG197" i="2"/>
  <c r="AF314" i="2"/>
  <c r="AF89" i="2"/>
  <c r="AF183" i="2"/>
  <c r="AF57" i="2"/>
  <c r="AF104" i="2"/>
  <c r="AG255" i="2"/>
  <c r="AG46" i="2"/>
  <c r="AG203" i="2"/>
  <c r="AG150" i="2"/>
  <c r="AG47" i="2"/>
  <c r="AG39" i="2"/>
  <c r="AG102" i="2"/>
  <c r="AG57" i="2"/>
  <c r="AF39" i="2"/>
  <c r="AF315" i="2"/>
  <c r="AF330" i="2"/>
  <c r="AF185" i="2"/>
  <c r="AF166" i="2"/>
  <c r="AF170" i="2"/>
  <c r="AG215" i="2"/>
  <c r="AG299" i="2"/>
  <c r="AG294" i="2"/>
  <c r="AG153" i="2"/>
  <c r="AG155" i="2"/>
  <c r="AG254" i="2"/>
  <c r="AF249" i="2"/>
  <c r="AF329" i="2"/>
  <c r="AF267" i="2"/>
  <c r="AG297" i="2"/>
  <c r="AG201" i="2"/>
  <c r="AG43" i="2"/>
  <c r="AG335" i="2"/>
  <c r="AG301" i="2"/>
  <c r="AF328" i="2"/>
  <c r="AF138" i="2"/>
  <c r="AF184" i="2"/>
  <c r="AF169" i="2"/>
  <c r="AF265" i="2"/>
  <c r="AG56" i="2"/>
  <c r="AG287" i="2"/>
  <c r="AG283" i="2"/>
  <c r="AG158" i="2"/>
  <c r="AG296" i="2"/>
  <c r="AG200" i="2"/>
  <c r="AG281" i="2"/>
  <c r="AG101" i="2"/>
  <c r="AG207" i="2"/>
  <c r="AF313" i="2"/>
  <c r="AF137" i="2"/>
  <c r="AF103" i="2"/>
  <c r="AG62" i="2"/>
  <c r="AG222" i="2"/>
  <c r="AG219" i="2"/>
  <c r="AG63" i="2"/>
  <c r="AG286" i="2"/>
  <c r="AG159" i="2"/>
  <c r="AG111" i="2"/>
  <c r="AG41" i="2"/>
  <c r="AG280" i="2"/>
  <c r="AG105" i="2"/>
  <c r="AG293" i="2"/>
  <c r="AG37" i="2"/>
  <c r="AG318" i="2"/>
  <c r="AG319" i="2"/>
  <c r="AF133" i="2"/>
  <c r="AF215" i="2"/>
  <c r="AF186" i="2"/>
  <c r="AF136" i="2"/>
  <c r="AF167" i="2"/>
  <c r="AG217" i="2"/>
  <c r="AG107" i="2"/>
  <c r="AG152" i="2"/>
  <c r="AG40" i="2"/>
  <c r="AG104" i="2"/>
  <c r="AF37" i="2"/>
  <c r="AF277" i="2"/>
  <c r="AF218" i="2"/>
  <c r="AF327" i="2"/>
  <c r="AF91" i="2"/>
  <c r="AF135" i="2"/>
  <c r="AF232" i="2"/>
  <c r="AF122" i="2"/>
  <c r="AF120" i="2"/>
  <c r="AF119" i="2"/>
  <c r="AF118" i="2"/>
  <c r="AF117" i="2"/>
  <c r="AF27" i="2"/>
  <c r="AF25" i="2"/>
  <c r="AF24" i="2"/>
  <c r="AF23" i="2"/>
  <c r="V17" i="2"/>
  <c r="AI67" i="5"/>
  <c r="V23" i="2"/>
  <c r="AI77" i="5"/>
  <c r="Q61" i="5"/>
  <c r="AA61" i="5"/>
  <c r="AC61" i="5"/>
  <c r="U61" i="5"/>
  <c r="AC76" i="5"/>
  <c r="Z21" i="2" s="1"/>
  <c r="AA76" i="5"/>
  <c r="X21" i="2" s="1"/>
  <c r="AC72" i="5"/>
  <c r="Z19" i="2" s="1"/>
  <c r="AC66" i="5"/>
  <c r="Z15" i="2" s="1"/>
  <c r="AC44" i="5"/>
  <c r="Z7" i="2" s="1"/>
  <c r="AA72" i="5"/>
  <c r="X19" i="2" s="1"/>
  <c r="AA44" i="5"/>
  <c r="X7" i="2" s="1"/>
  <c r="AA66" i="5"/>
  <c r="X15" i="2" s="1"/>
  <c r="U137" i="5"/>
  <c r="R37" i="2" s="1"/>
  <c r="U76" i="5"/>
  <c r="R21" i="2" s="1"/>
  <c r="AC137" i="5"/>
  <c r="Z37" i="2" s="1"/>
  <c r="Q137" i="5"/>
  <c r="N37" i="2" s="1"/>
  <c r="AA137" i="5"/>
  <c r="X37" i="2" s="1"/>
  <c r="V25" i="2"/>
  <c r="Y82" i="5"/>
  <c r="L25" i="2"/>
  <c r="O82" i="5"/>
  <c r="F25" i="2"/>
  <c r="I82" i="5"/>
  <c r="H25" i="2"/>
  <c r="K82" i="5"/>
  <c r="Z25" i="2"/>
  <c r="AC82" i="5"/>
  <c r="N25" i="2"/>
  <c r="Q82" i="5"/>
  <c r="R25" i="2"/>
  <c r="U82" i="5"/>
  <c r="J25" i="2"/>
  <c r="M82" i="5"/>
  <c r="X25" i="2"/>
  <c r="AA82" i="5"/>
  <c r="AA98" i="5"/>
  <c r="X33" i="2" s="1"/>
  <c r="AC98" i="5"/>
  <c r="Z33" i="2" s="1"/>
  <c r="AA90" i="5"/>
  <c r="X27" i="2" s="1"/>
  <c r="U98" i="5"/>
  <c r="R33" i="2" s="1"/>
  <c r="U66" i="5"/>
  <c r="R15" i="2" s="1"/>
  <c r="U90" i="5"/>
  <c r="R27" i="2" s="1"/>
  <c r="R44" i="5"/>
  <c r="O7" i="2" s="1"/>
  <c r="Q45" i="2"/>
  <c r="U72" i="5"/>
  <c r="R19" i="2" s="1"/>
  <c r="U154" i="5"/>
  <c r="U149" i="5"/>
  <c r="R43" i="2" s="1"/>
  <c r="U44" i="5"/>
  <c r="R7" i="2" s="1"/>
  <c r="K72" i="5"/>
  <c r="H19" i="2" s="1"/>
  <c r="F11" i="2"/>
  <c r="L66" i="5"/>
  <c r="I15" i="2" s="1"/>
  <c r="K37" i="2"/>
  <c r="I76" i="5"/>
  <c r="F21" i="2" s="1"/>
  <c r="I40" i="5"/>
  <c r="N66" i="5"/>
  <c r="K15" i="2" s="1"/>
  <c r="N149" i="5"/>
  <c r="K43" i="2" s="1"/>
  <c r="I72" i="5"/>
  <c r="F19" i="2" s="1"/>
  <c r="O154" i="5"/>
  <c r="L45" i="2" s="1"/>
  <c r="H9" i="2"/>
  <c r="G9" i="2"/>
  <c r="G38" i="5"/>
  <c r="F38" i="5"/>
  <c r="G42" i="5"/>
  <c r="F42" i="5"/>
  <c r="K40" i="5"/>
  <c r="J40" i="5"/>
  <c r="Q44" i="5"/>
  <c r="N7" i="2" s="1"/>
  <c r="I37" i="5"/>
  <c r="H37" i="5"/>
  <c r="K37" i="5"/>
  <c r="J37" i="5"/>
  <c r="G40" i="5"/>
  <c r="F40" i="5"/>
  <c r="G39" i="5"/>
  <c r="F39" i="5"/>
  <c r="G43" i="5"/>
  <c r="F43" i="5"/>
  <c r="G37" i="5"/>
  <c r="F37" i="5"/>
  <c r="G41" i="5"/>
  <c r="F41" i="5"/>
  <c r="I39" i="5"/>
  <c r="H39" i="5"/>
  <c r="M66" i="5"/>
  <c r="J15" i="2" s="1"/>
  <c r="G65" i="5"/>
  <c r="F65" i="5"/>
  <c r="O72" i="5"/>
  <c r="L19" i="2" s="1"/>
  <c r="G54" i="5"/>
  <c r="F54" i="5"/>
  <c r="K66" i="5"/>
  <c r="H15" i="2" s="1"/>
  <c r="J66" i="5"/>
  <c r="G15" i="2" s="1"/>
  <c r="G50" i="5"/>
  <c r="F50" i="5"/>
  <c r="G70" i="5"/>
  <c r="G72" i="5" s="1"/>
  <c r="F70" i="5"/>
  <c r="F72" i="5" s="1"/>
  <c r="G64" i="5"/>
  <c r="F64" i="5"/>
  <c r="I64" i="5"/>
  <c r="H64" i="5"/>
  <c r="H11" i="2"/>
  <c r="G11" i="2"/>
  <c r="O66" i="5"/>
  <c r="L15" i="2" s="1"/>
  <c r="K54" i="5"/>
  <c r="J54" i="5"/>
  <c r="AF101" i="2"/>
  <c r="M72" i="5"/>
  <c r="J19" i="2" s="1"/>
  <c r="D17" i="2"/>
  <c r="Q66" i="5"/>
  <c r="N15" i="2" s="1"/>
  <c r="I50" i="5"/>
  <c r="H50" i="5"/>
  <c r="I65" i="5"/>
  <c r="H65" i="5"/>
  <c r="P70" i="5"/>
  <c r="Q76" i="5"/>
  <c r="N21" i="2" s="1"/>
  <c r="G74" i="5"/>
  <c r="F74" i="5"/>
  <c r="M76" i="5"/>
  <c r="J21" i="2" s="1"/>
  <c r="K74" i="5"/>
  <c r="K76" i="5" s="1"/>
  <c r="H21" i="2" s="1"/>
  <c r="J74" i="5"/>
  <c r="J76" i="5" s="1"/>
  <c r="G21" i="2" s="1"/>
  <c r="O76" i="5"/>
  <c r="L21" i="2" s="1"/>
  <c r="O137" i="5"/>
  <c r="O37" i="2"/>
  <c r="AF165" i="2"/>
  <c r="H39" i="2"/>
  <c r="AF149" i="2"/>
  <c r="I37" i="2"/>
  <c r="O90" i="5"/>
  <c r="L27" i="2" s="1"/>
  <c r="R130" i="5"/>
  <c r="O35" i="2" s="1"/>
  <c r="Q90" i="5"/>
  <c r="N27" i="2" s="1"/>
  <c r="I90" i="5"/>
  <c r="F27" i="2" s="1"/>
  <c r="H90" i="5"/>
  <c r="E27" i="2" s="1"/>
  <c r="O149" i="5"/>
  <c r="L43" i="2" s="1"/>
  <c r="Q149" i="5"/>
  <c r="N43" i="2" s="1"/>
  <c r="M90" i="5"/>
  <c r="J27" i="2" s="1"/>
  <c r="K90" i="5"/>
  <c r="H27" i="2" s="1"/>
  <c r="J90" i="5"/>
  <c r="G27" i="2" s="1"/>
  <c r="G31" i="2"/>
  <c r="L130" i="5"/>
  <c r="I35" i="2" s="1"/>
  <c r="F90" i="5"/>
  <c r="F31" i="2"/>
  <c r="E31" i="2"/>
  <c r="D41" i="2"/>
  <c r="I98" i="5"/>
  <c r="F33" i="2" s="1"/>
  <c r="H98" i="5"/>
  <c r="E33" i="2" s="1"/>
  <c r="Q130" i="5"/>
  <c r="N35" i="2" s="1"/>
  <c r="G98" i="5"/>
  <c r="F98" i="5"/>
  <c r="K98" i="5"/>
  <c r="H33" i="2" s="1"/>
  <c r="J98" i="5"/>
  <c r="G33" i="2" s="1"/>
  <c r="I137" i="5"/>
  <c r="AF293" i="2"/>
  <c r="O98" i="5"/>
  <c r="L33" i="2" s="1"/>
  <c r="F39" i="2"/>
  <c r="Q154" i="5"/>
  <c r="N45" i="2" s="1"/>
  <c r="L31" i="2"/>
  <c r="K31" i="2"/>
  <c r="M98" i="5"/>
  <c r="J33" i="2" s="1"/>
  <c r="L98" i="5"/>
  <c r="I33" i="2" s="1"/>
  <c r="D23" i="2"/>
  <c r="Q98" i="5"/>
  <c r="N33" i="2" s="1"/>
  <c r="M154" i="5"/>
  <c r="J45" i="2" s="1"/>
  <c r="D29" i="2"/>
  <c r="D25" i="2"/>
  <c r="AF197" i="2"/>
  <c r="S64" i="5"/>
  <c r="S75" i="5"/>
  <c r="P39" i="2"/>
  <c r="S39" i="5"/>
  <c r="S54" i="5"/>
  <c r="S36" i="5"/>
  <c r="P11" i="2"/>
  <c r="S80" i="5"/>
  <c r="P41" i="2"/>
  <c r="P29" i="2"/>
  <c r="S43" i="5"/>
  <c r="S41" i="5"/>
  <c r="S50" i="5"/>
  <c r="P31" i="2"/>
  <c r="S78" i="5"/>
  <c r="P23" i="2" s="1"/>
  <c r="S65" i="5"/>
  <c r="P9" i="2"/>
  <c r="S74" i="5"/>
  <c r="S70" i="5"/>
  <c r="S42" i="5"/>
  <c r="S38" i="5"/>
  <c r="S37" i="5"/>
  <c r="P17" i="2"/>
  <c r="S40" i="5"/>
  <c r="O61" i="5"/>
  <c r="O37" i="5"/>
  <c r="O44" i="5" s="1"/>
  <c r="L7" i="2" s="1"/>
  <c r="M54" i="5"/>
  <c r="M137" i="5"/>
  <c r="M50" i="5"/>
  <c r="M42" i="5"/>
  <c r="M44" i="5" s="1"/>
  <c r="J7" i="2" s="1"/>
  <c r="H41" i="5"/>
  <c r="AG298" i="2" l="1"/>
  <c r="AF230" i="2"/>
  <c r="AF213" i="2"/>
  <c r="AG134" i="2"/>
  <c r="AG190" i="2"/>
  <c r="AG171" i="2"/>
  <c r="AG165" i="2"/>
  <c r="AG139" i="2"/>
  <c r="AG42" i="2"/>
  <c r="AG231" i="2"/>
  <c r="AG183" i="2"/>
  <c r="AF263" i="2"/>
  <c r="AG88" i="2"/>
  <c r="AF216" i="2"/>
  <c r="AG230" i="2"/>
  <c r="AG213" i="2"/>
  <c r="AG313" i="2"/>
  <c r="AG135" i="2"/>
  <c r="AF54" i="2"/>
  <c r="AG133" i="2"/>
  <c r="AG239" i="2"/>
  <c r="AG267" i="2"/>
  <c r="AG109" i="2"/>
  <c r="AG58" i="2"/>
  <c r="AG312" i="2"/>
  <c r="AG278" i="2"/>
  <c r="AG89" i="2"/>
  <c r="AG54" i="2"/>
  <c r="AG87" i="2"/>
  <c r="AF38" i="2"/>
  <c r="AF264" i="2"/>
  <c r="AF331" i="2"/>
  <c r="AG238" i="2"/>
  <c r="AG169" i="2"/>
  <c r="AG168" i="2"/>
  <c r="AG94" i="2"/>
  <c r="AG218" i="2"/>
  <c r="AG329" i="2"/>
  <c r="AF181" i="2"/>
  <c r="AF86" i="2"/>
  <c r="AG38" i="2"/>
  <c r="AF87" i="2"/>
  <c r="AG106" i="2"/>
  <c r="AG327" i="2"/>
  <c r="AG249" i="2"/>
  <c r="AG181" i="2"/>
  <c r="AG137" i="2"/>
  <c r="AG86" i="2"/>
  <c r="AG328" i="2"/>
  <c r="AG53" i="2"/>
  <c r="AG187" i="2"/>
  <c r="AG174" i="2"/>
  <c r="AG175" i="2"/>
  <c r="AG173" i="2"/>
  <c r="AG216" i="2"/>
  <c r="AG277" i="2"/>
  <c r="AF247" i="2"/>
  <c r="AF266" i="2"/>
  <c r="AG233" i="2"/>
  <c r="AG232" i="2"/>
  <c r="AF229" i="2"/>
  <c r="AG185" i="2"/>
  <c r="AG91" i="2"/>
  <c r="AG270" i="2"/>
  <c r="AG154" i="2"/>
  <c r="AF250" i="2"/>
  <c r="AG136" i="2"/>
  <c r="AF312" i="2"/>
  <c r="AG235" i="2"/>
  <c r="AG167" i="2"/>
  <c r="AG166" i="2"/>
  <c r="AG265" i="2"/>
  <c r="AG95" i="2"/>
  <c r="AG282" i="2"/>
  <c r="AG229" i="2"/>
  <c r="AF182" i="2"/>
  <c r="AG202" i="2"/>
  <c r="AF231" i="2"/>
  <c r="AG182" i="2"/>
  <c r="AG184" i="2"/>
  <c r="AF134" i="2"/>
  <c r="AF88" i="2"/>
  <c r="AG315" i="2"/>
  <c r="AG271" i="2"/>
  <c r="AG157" i="2"/>
  <c r="AG142" i="2"/>
  <c r="AG143" i="2"/>
  <c r="AG119" i="2"/>
  <c r="AG118" i="2"/>
  <c r="AG117" i="2"/>
  <c r="AG120" i="2"/>
  <c r="AG123" i="2"/>
  <c r="AG126" i="2"/>
  <c r="AG127" i="2"/>
  <c r="J61" i="5"/>
  <c r="M61" i="5"/>
  <c r="K61" i="5"/>
  <c r="AF26" i="2"/>
  <c r="AG30" i="2"/>
  <c r="AG31" i="2"/>
  <c r="AG27" i="2"/>
  <c r="AG24" i="2"/>
  <c r="AG25" i="2"/>
  <c r="AG23" i="2"/>
  <c r="H61" i="5"/>
  <c r="AI79" i="5"/>
  <c r="I61" i="5"/>
  <c r="G66" i="5"/>
  <c r="S61" i="5"/>
  <c r="F61" i="5"/>
  <c r="G61" i="5"/>
  <c r="F76" i="5"/>
  <c r="C21" i="2" s="1"/>
  <c r="G76" i="5"/>
  <c r="H137" i="5"/>
  <c r="E37" i="2" s="1"/>
  <c r="G137" i="5"/>
  <c r="S137" i="5"/>
  <c r="P37" i="2" s="1"/>
  <c r="F137" i="5"/>
  <c r="P25" i="2"/>
  <c r="S82" i="5"/>
  <c r="H154" i="5"/>
  <c r="E45" i="2" s="1"/>
  <c r="I154" i="5"/>
  <c r="F45" i="2" s="1"/>
  <c r="S72" i="5"/>
  <c r="P19" i="2" s="1"/>
  <c r="R45" i="2"/>
  <c r="C31" i="2"/>
  <c r="D31" i="2"/>
  <c r="L37" i="2"/>
  <c r="H66" i="5"/>
  <c r="E15" i="2" s="1"/>
  <c r="C9" i="2"/>
  <c r="D9" i="2"/>
  <c r="I149" i="5"/>
  <c r="F43" i="2" s="1"/>
  <c r="G149" i="5"/>
  <c r="S44" i="5"/>
  <c r="P7" i="2" s="1"/>
  <c r="F44" i="5"/>
  <c r="G44" i="5"/>
  <c r="J44" i="5"/>
  <c r="G7" i="2" s="1"/>
  <c r="K44" i="5"/>
  <c r="H7" i="2" s="1"/>
  <c r="H44" i="5"/>
  <c r="E7" i="2" s="1"/>
  <c r="P72" i="5"/>
  <c r="M19" i="2" s="1"/>
  <c r="I66" i="5"/>
  <c r="F15" i="2" s="1"/>
  <c r="F66" i="5"/>
  <c r="S66" i="5"/>
  <c r="P15" i="2" s="1"/>
  <c r="AG100" i="2"/>
  <c r="Q70" i="5"/>
  <c r="C11" i="2"/>
  <c r="C19" i="2"/>
  <c r="D11" i="2"/>
  <c r="D19" i="2"/>
  <c r="S76" i="5"/>
  <c r="P21" i="2" s="1"/>
  <c r="O130" i="5"/>
  <c r="L35" i="2" s="1"/>
  <c r="J37" i="2"/>
  <c r="H149" i="5"/>
  <c r="E43" i="2" s="1"/>
  <c r="K149" i="5"/>
  <c r="H43" i="2" s="1"/>
  <c r="S154" i="5"/>
  <c r="P45" i="2" s="1"/>
  <c r="J154" i="5"/>
  <c r="G45" i="2" s="1"/>
  <c r="I130" i="5"/>
  <c r="F35" i="2" s="1"/>
  <c r="S90" i="5"/>
  <c r="P27" i="2" s="1"/>
  <c r="F149" i="5"/>
  <c r="N130" i="5"/>
  <c r="K35" i="2" s="1"/>
  <c r="C33" i="2"/>
  <c r="AG292" i="2"/>
  <c r="AG148" i="2"/>
  <c r="M130" i="5"/>
  <c r="J35" i="2" s="1"/>
  <c r="L149" i="5"/>
  <c r="I43" i="2" s="1"/>
  <c r="D33" i="2"/>
  <c r="M149" i="5"/>
  <c r="J43" i="2" s="1"/>
  <c r="AG196" i="2"/>
  <c r="J149" i="5"/>
  <c r="G43" i="2" s="1"/>
  <c r="F130" i="5"/>
  <c r="S149" i="5"/>
  <c r="P43" i="2" s="1"/>
  <c r="S98" i="5"/>
  <c r="P33" i="2" s="1"/>
  <c r="S130" i="5"/>
  <c r="P35" i="2" s="1"/>
  <c r="G130" i="5"/>
  <c r="AG164" i="2"/>
  <c r="C39" i="2"/>
  <c r="J130" i="5"/>
  <c r="G35" i="2" s="1"/>
  <c r="F154" i="5"/>
  <c r="H31" i="2"/>
  <c r="D39" i="2"/>
  <c r="K130" i="5"/>
  <c r="H35" i="2" s="1"/>
  <c r="H130" i="5"/>
  <c r="E35" i="2" s="1"/>
  <c r="F37" i="2"/>
  <c r="C27" i="2"/>
  <c r="AF214" i="2"/>
  <c r="G154" i="5"/>
  <c r="AG266" i="2" l="1"/>
  <c r="AF310" i="2"/>
  <c r="AG310" i="2"/>
  <c r="AF325" i="2"/>
  <c r="AG261" i="2"/>
  <c r="AF248" i="2"/>
  <c r="AF309" i="2"/>
  <c r="AF85" i="2"/>
  <c r="AF245" i="2"/>
  <c r="AG263" i="2"/>
  <c r="AG264" i="2"/>
  <c r="AG170" i="2"/>
  <c r="AG246" i="2"/>
  <c r="AG250" i="2"/>
  <c r="AG248" i="2"/>
  <c r="AG90" i="2"/>
  <c r="AG311" i="2"/>
  <c r="AF311" i="2"/>
  <c r="AG247" i="2"/>
  <c r="AG245" i="2"/>
  <c r="AG85" i="2"/>
  <c r="AG331" i="2"/>
  <c r="AG186" i="2"/>
  <c r="AG314" i="2"/>
  <c r="AF326" i="2"/>
  <c r="AF261" i="2"/>
  <c r="AG234" i="2"/>
  <c r="AG138" i="2"/>
  <c r="AG309" i="2"/>
  <c r="AF246" i="2"/>
  <c r="AG330" i="2"/>
  <c r="AG325" i="2"/>
  <c r="AG122" i="2"/>
  <c r="AF121" i="2"/>
  <c r="AF22" i="2"/>
  <c r="AF21" i="2"/>
  <c r="AG22" i="2"/>
  <c r="AG26" i="2"/>
  <c r="D21" i="2"/>
  <c r="J137" i="5"/>
  <c r="G37" i="2" s="1"/>
  <c r="K137" i="5"/>
  <c r="H37" i="2" s="1"/>
  <c r="K154" i="5"/>
  <c r="H45" i="2" s="1"/>
  <c r="Q72" i="5"/>
  <c r="D37" i="2"/>
  <c r="AF212" i="2"/>
  <c r="D43" i="2"/>
  <c r="AG212" i="2"/>
  <c r="AF36" i="2"/>
  <c r="AG36" i="2"/>
  <c r="I41" i="5"/>
  <c r="I44" i="5" s="1"/>
  <c r="F7" i="2" s="1"/>
  <c r="D7" i="2"/>
  <c r="C7" i="2"/>
  <c r="AF116" i="2"/>
  <c r="AG52" i="2"/>
  <c r="AF52" i="2"/>
  <c r="C15" i="2"/>
  <c r="AG116" i="2"/>
  <c r="D15" i="2"/>
  <c r="AF132" i="2"/>
  <c r="C43" i="2"/>
  <c r="AF228" i="2"/>
  <c r="AF180" i="2"/>
  <c r="D45" i="2"/>
  <c r="AG276" i="2"/>
  <c r="C37" i="2"/>
  <c r="AG228" i="2"/>
  <c r="C45" i="2"/>
  <c r="C35" i="2"/>
  <c r="D35" i="2"/>
  <c r="AF276" i="2"/>
  <c r="AG214" i="2"/>
  <c r="AG326" i="2" l="1"/>
  <c r="AG262" i="2"/>
  <c r="AF262" i="2"/>
  <c r="AG132" i="2"/>
  <c r="AG21" i="2"/>
  <c r="N19" i="2"/>
  <c r="AG260" i="2"/>
  <c r="AG308" i="2"/>
  <c r="AG20" i="2"/>
  <c r="AF20" i="2"/>
  <c r="AG84" i="2"/>
  <c r="AF84" i="2"/>
  <c r="AG244" i="2"/>
  <c r="AF244" i="2"/>
  <c r="AF308" i="2"/>
  <c r="AF260" i="2"/>
  <c r="AF324" i="2"/>
  <c r="AG324" i="2"/>
  <c r="AG121" i="2" l="1"/>
  <c r="T130" i="5"/>
  <c r="Q35" i="2" l="1"/>
  <c r="U130" i="5"/>
  <c r="R35" i="2" l="1"/>
  <c r="AF251" i="2"/>
  <c r="AG251" i="2" l="1"/>
  <c r="X27" i="5" l="1"/>
  <c r="V27" i="5" l="1"/>
  <c r="X6" i="5"/>
  <c r="X8" i="5"/>
  <c r="X9" i="5"/>
  <c r="X10" i="5"/>
  <c r="X11" i="5"/>
  <c r="V12" i="5"/>
  <c r="AD12" i="5" s="1"/>
  <c r="V13" i="5"/>
  <c r="AD13" i="5" s="1"/>
  <c r="V14" i="5"/>
  <c r="X15" i="5"/>
  <c r="X16" i="5"/>
  <c r="X17" i="5"/>
  <c r="AD18" i="5"/>
  <c r="V19" i="5"/>
  <c r="X20" i="5"/>
  <c r="X22" i="5"/>
  <c r="X23" i="5"/>
  <c r="V24" i="5"/>
  <c r="X25" i="5"/>
  <c r="X26" i="5"/>
  <c r="X32" i="5"/>
  <c r="X33" i="5"/>
  <c r="X34" i="5"/>
  <c r="X35" i="5"/>
  <c r="V36" i="5"/>
  <c r="X37" i="5"/>
  <c r="X38" i="5"/>
  <c r="X39" i="5"/>
  <c r="X40" i="5"/>
  <c r="X41" i="5"/>
  <c r="X42" i="5"/>
  <c r="X43" i="5"/>
  <c r="X50" i="5"/>
  <c r="X54" i="5"/>
  <c r="X64" i="5"/>
  <c r="X65" i="5"/>
  <c r="X70" i="5"/>
  <c r="X72" i="5" s="1"/>
  <c r="X76" i="5"/>
  <c r="V78" i="5"/>
  <c r="V80" i="5"/>
  <c r="V82" i="5" s="1"/>
  <c r="X90" i="5"/>
  <c r="U31" i="2"/>
  <c r="X98" i="5"/>
  <c r="U39" i="2"/>
  <c r="V6" i="5"/>
  <c r="V8" i="5"/>
  <c r="V9" i="5"/>
  <c r="V10" i="5"/>
  <c r="V11" i="5"/>
  <c r="V15" i="5"/>
  <c r="V16" i="5"/>
  <c r="V17" i="5"/>
  <c r="V20" i="5"/>
  <c r="V21" i="5"/>
  <c r="V22" i="5"/>
  <c r="V23" i="5"/>
  <c r="V25" i="5"/>
  <c r="V26" i="5"/>
  <c r="V32" i="5"/>
  <c r="V34" i="5"/>
  <c r="V35" i="5"/>
  <c r="V37" i="5"/>
  <c r="V38" i="5"/>
  <c r="V39" i="5"/>
  <c r="V40" i="5"/>
  <c r="V41" i="5"/>
  <c r="V42" i="5"/>
  <c r="V43" i="5"/>
  <c r="V50" i="5"/>
  <c r="V54" i="5"/>
  <c r="V64" i="5"/>
  <c r="V65" i="5"/>
  <c r="V70" i="5"/>
  <c r="AF285" i="2" l="1"/>
  <c r="AF221" i="2"/>
  <c r="X61" i="5"/>
  <c r="U33" i="2"/>
  <c r="AH95" i="5"/>
  <c r="U19" i="2"/>
  <c r="AH69" i="5"/>
  <c r="AD77" i="5"/>
  <c r="AF77" i="5"/>
  <c r="U21" i="2"/>
  <c r="AH73" i="5"/>
  <c r="V61" i="5"/>
  <c r="U27" i="2"/>
  <c r="AH83" i="5"/>
  <c r="AD67" i="5"/>
  <c r="AF67" i="5"/>
  <c r="AD79" i="5"/>
  <c r="AF79" i="5"/>
  <c r="AD21" i="5"/>
  <c r="U11" i="2"/>
  <c r="AH47" i="5"/>
  <c r="AD45" i="5"/>
  <c r="AF45" i="5"/>
  <c r="U9" i="2"/>
  <c r="AH45" i="5"/>
  <c r="AD63" i="5"/>
  <c r="AD47" i="5"/>
  <c r="AF47" i="5"/>
  <c r="AD74" i="5"/>
  <c r="X137" i="5"/>
  <c r="V137" i="5"/>
  <c r="V98" i="5"/>
  <c r="V72" i="5"/>
  <c r="S9" i="2"/>
  <c r="S29" i="2"/>
  <c r="S23" i="2"/>
  <c r="S41" i="2"/>
  <c r="S39" i="2"/>
  <c r="S31" i="2"/>
  <c r="S17" i="2"/>
  <c r="V154" i="5"/>
  <c r="AF150" i="5" s="1"/>
  <c r="S11" i="2"/>
  <c r="S25" i="2"/>
  <c r="X149" i="5"/>
  <c r="V76" i="5"/>
  <c r="V149" i="5"/>
  <c r="AF142" i="5" s="1"/>
  <c r="V44" i="5"/>
  <c r="AF29" i="5" s="1"/>
  <c r="X154" i="5"/>
  <c r="X44" i="5"/>
  <c r="X130" i="5"/>
  <c r="V90" i="5"/>
  <c r="V130" i="5"/>
  <c r="AF99" i="5" s="1"/>
  <c r="V66" i="5"/>
  <c r="AF62" i="5" s="1"/>
  <c r="X66" i="5"/>
  <c r="Y76" i="5"/>
  <c r="W78" i="5"/>
  <c r="W27" i="5"/>
  <c r="Y27" i="5"/>
  <c r="W70" i="5"/>
  <c r="Y50" i="5"/>
  <c r="W50" i="5"/>
  <c r="Y25" i="5"/>
  <c r="Y41" i="5"/>
  <c r="W16" i="5"/>
  <c r="AE18" i="5"/>
  <c r="W10" i="5"/>
  <c r="Y8" i="5"/>
  <c r="W14" i="5"/>
  <c r="Y33" i="5"/>
  <c r="Y90" i="5"/>
  <c r="W12" i="5"/>
  <c r="AE12" i="5" s="1"/>
  <c r="W5" i="5"/>
  <c r="W15" i="5"/>
  <c r="W25" i="5"/>
  <c r="W37" i="5"/>
  <c r="Y9" i="5"/>
  <c r="Y17" i="5"/>
  <c r="Y26" i="5"/>
  <c r="W64" i="5"/>
  <c r="W43" i="5"/>
  <c r="Y35" i="5"/>
  <c r="W7" i="5"/>
  <c r="W17" i="5"/>
  <c r="W40" i="5"/>
  <c r="Y98" i="5"/>
  <c r="W8" i="5"/>
  <c r="W32" i="5"/>
  <c r="W41" i="5"/>
  <c r="Y15" i="5"/>
  <c r="Y23" i="5"/>
  <c r="Y42" i="5"/>
  <c r="Y70" i="5"/>
  <c r="Y72" i="5" s="1"/>
  <c r="W6" i="5"/>
  <c r="W26" i="5"/>
  <c r="W38" i="5"/>
  <c r="W80" i="5"/>
  <c r="W82" i="5" s="1"/>
  <c r="Y16" i="5"/>
  <c r="Y34" i="5"/>
  <c r="Y43" i="5"/>
  <c r="W9" i="5"/>
  <c r="W19" i="5"/>
  <c r="W33" i="5"/>
  <c r="W42" i="5"/>
  <c r="W54" i="5"/>
  <c r="Y10" i="5"/>
  <c r="Y37" i="5"/>
  <c r="W22" i="5"/>
  <c r="W34" i="5"/>
  <c r="Y11" i="5"/>
  <c r="Y38" i="5"/>
  <c r="V39" i="2"/>
  <c r="W11" i="5"/>
  <c r="W23" i="5"/>
  <c r="W35" i="5"/>
  <c r="Y5" i="5"/>
  <c r="Y20" i="5"/>
  <c r="Y32" i="5"/>
  <c r="Y40" i="5"/>
  <c r="W24" i="5"/>
  <c r="W36" i="5"/>
  <c r="Y6" i="5"/>
  <c r="Y22" i="5"/>
  <c r="Y54" i="5"/>
  <c r="Y64" i="5"/>
  <c r="V31" i="2"/>
  <c r="Y65" i="5"/>
  <c r="Y39" i="5"/>
  <c r="AE74" i="5"/>
  <c r="W39" i="5"/>
  <c r="AE13" i="5"/>
  <c r="W20" i="5"/>
  <c r="W65" i="5"/>
  <c r="W21" i="5"/>
  <c r="AE21" i="5" s="1"/>
  <c r="AG47" i="5"/>
  <c r="U45" i="2" l="1"/>
  <c r="AF333" i="2" s="1"/>
  <c r="AH150" i="5"/>
  <c r="AG221" i="2"/>
  <c r="AA41" i="2"/>
  <c r="AF189" i="2"/>
  <c r="AA23" i="2"/>
  <c r="AF61" i="2"/>
  <c r="AF237" i="2"/>
  <c r="AA25" i="2"/>
  <c r="AA29" i="2"/>
  <c r="AA39" i="2"/>
  <c r="AA17" i="2"/>
  <c r="AF45" i="2"/>
  <c r="AG285" i="2"/>
  <c r="AA31" i="2"/>
  <c r="AF141" i="2"/>
  <c r="AF125" i="2"/>
  <c r="U35" i="2"/>
  <c r="AH99" i="5"/>
  <c r="AD69" i="5"/>
  <c r="AF69" i="5"/>
  <c r="W61" i="5"/>
  <c r="V21" i="2"/>
  <c r="AI73" i="5"/>
  <c r="AD95" i="5"/>
  <c r="AF95" i="5"/>
  <c r="V27" i="2"/>
  <c r="AE77" i="5"/>
  <c r="AG77" i="5"/>
  <c r="AD131" i="5"/>
  <c r="AF131" i="5"/>
  <c r="Y61" i="5"/>
  <c r="U15" i="2"/>
  <c r="AH62" i="5"/>
  <c r="U37" i="2"/>
  <c r="AH131" i="5"/>
  <c r="AE67" i="5"/>
  <c r="AG67" i="5"/>
  <c r="V19" i="2"/>
  <c r="AI69" i="5"/>
  <c r="V33" i="2"/>
  <c r="AI95" i="5"/>
  <c r="AD73" i="5"/>
  <c r="AF73" i="5"/>
  <c r="U43" i="2"/>
  <c r="AH142" i="5"/>
  <c r="AE79" i="5"/>
  <c r="AG79" i="5"/>
  <c r="AD83" i="5"/>
  <c r="AF83" i="5"/>
  <c r="AA11" i="2"/>
  <c r="AA9" i="2"/>
  <c r="U7" i="2"/>
  <c r="AH29" i="5"/>
  <c r="V9" i="2"/>
  <c r="AI45" i="5"/>
  <c r="V11" i="2"/>
  <c r="AI47" i="5"/>
  <c r="AE45" i="5"/>
  <c r="AG45" i="5"/>
  <c r="AE47" i="5"/>
  <c r="AE63" i="5"/>
  <c r="AD150" i="5"/>
  <c r="AD29" i="5"/>
  <c r="AD62" i="5"/>
  <c r="AD99" i="5"/>
  <c r="AD142" i="5"/>
  <c r="W137" i="5"/>
  <c r="AG131" i="5" s="1"/>
  <c r="Y137" i="5"/>
  <c r="AF204" i="2"/>
  <c r="AF220" i="2"/>
  <c r="AF300" i="2"/>
  <c r="AF156" i="2"/>
  <c r="AF172" i="2"/>
  <c r="AF60" i="2"/>
  <c r="AF44" i="2"/>
  <c r="S19" i="2"/>
  <c r="AF108" i="2"/>
  <c r="S33" i="2"/>
  <c r="AF284" i="2"/>
  <c r="Y149" i="5"/>
  <c r="Y130" i="5"/>
  <c r="Y66" i="5"/>
  <c r="Y28" i="5"/>
  <c r="Y44" i="5"/>
  <c r="W98" i="5"/>
  <c r="T29" i="2"/>
  <c r="T39" i="2"/>
  <c r="T31" i="2"/>
  <c r="T9" i="2"/>
  <c r="T17" i="2"/>
  <c r="T25" i="2"/>
  <c r="S15" i="2"/>
  <c r="S7" i="2"/>
  <c r="S35" i="2"/>
  <c r="S37" i="2"/>
  <c r="S43" i="2"/>
  <c r="T41" i="2"/>
  <c r="T23" i="2"/>
  <c r="S27" i="2"/>
  <c r="S21" i="2"/>
  <c r="S45" i="2"/>
  <c r="T11" i="2"/>
  <c r="W76" i="5"/>
  <c r="W149" i="5"/>
  <c r="W28" i="5"/>
  <c r="W66" i="5"/>
  <c r="W154" i="5"/>
  <c r="AG150" i="5" s="1"/>
  <c r="W130" i="5"/>
  <c r="AG99" i="5" s="1"/>
  <c r="W72" i="5"/>
  <c r="W44" i="5"/>
  <c r="AG29" i="5" s="1"/>
  <c r="W90" i="5"/>
  <c r="Y154" i="5"/>
  <c r="V45" i="2" s="1"/>
  <c r="V5" i="5"/>
  <c r="V28" i="5" s="1"/>
  <c r="X5" i="5"/>
  <c r="X28" i="5" s="1"/>
  <c r="AA37" i="2" l="1"/>
  <c r="AB39" i="2"/>
  <c r="AB29" i="2"/>
  <c r="AA33" i="2"/>
  <c r="AG45" i="2"/>
  <c r="AA45" i="2"/>
  <c r="AF317" i="2"/>
  <c r="AA27" i="2"/>
  <c r="AB25" i="2"/>
  <c r="AB23" i="2"/>
  <c r="AB17" i="2"/>
  <c r="AF269" i="2"/>
  <c r="AG189" i="2"/>
  <c r="AB41" i="2"/>
  <c r="AG333" i="2"/>
  <c r="AA43" i="2"/>
  <c r="AB31" i="2"/>
  <c r="AG61" i="2"/>
  <c r="AG237" i="2"/>
  <c r="AF93" i="2"/>
  <c r="AF253" i="2"/>
  <c r="AG141" i="2"/>
  <c r="AA21" i="2"/>
  <c r="AG125" i="2"/>
  <c r="AA19" i="2"/>
  <c r="AA35" i="2"/>
  <c r="AB11" i="2"/>
  <c r="AA15" i="2"/>
  <c r="AF29" i="2"/>
  <c r="AA7" i="2"/>
  <c r="AE73" i="5"/>
  <c r="AG73" i="5"/>
  <c r="AE69" i="5"/>
  <c r="AG69" i="5"/>
  <c r="AE95" i="5"/>
  <c r="AG95" i="5"/>
  <c r="V37" i="2"/>
  <c r="AI131" i="5"/>
  <c r="AE62" i="5"/>
  <c r="AG62" i="5"/>
  <c r="V15" i="2"/>
  <c r="AI62" i="5"/>
  <c r="AB9" i="2"/>
  <c r="V35" i="2"/>
  <c r="AI99" i="5"/>
  <c r="AE142" i="5"/>
  <c r="AG142" i="5"/>
  <c r="V43" i="2"/>
  <c r="AI142" i="5"/>
  <c r="AG4" i="5"/>
  <c r="AE4" i="5"/>
  <c r="AF4" i="5"/>
  <c r="AD4" i="5"/>
  <c r="AE99" i="5"/>
  <c r="V7" i="2"/>
  <c r="AI29" i="5"/>
  <c r="U5" i="2"/>
  <c r="AH4" i="5"/>
  <c r="V5" i="2"/>
  <c r="AI4" i="5"/>
  <c r="AE131" i="5"/>
  <c r="AE29" i="5"/>
  <c r="AE150" i="5"/>
  <c r="AG300" i="2"/>
  <c r="AG108" i="2"/>
  <c r="AF236" i="2"/>
  <c r="AF316" i="2"/>
  <c r="AF268" i="2"/>
  <c r="AG60" i="2"/>
  <c r="AG284" i="2"/>
  <c r="AF140" i="2"/>
  <c r="AF28" i="2"/>
  <c r="T33" i="2"/>
  <c r="AF188" i="2"/>
  <c r="AF92" i="2"/>
  <c r="AF124" i="2"/>
  <c r="AG44" i="2"/>
  <c r="AG156" i="2"/>
  <c r="AG204" i="2"/>
  <c r="AG172" i="2"/>
  <c r="AG220" i="2"/>
  <c r="AF252" i="2"/>
  <c r="T21" i="2"/>
  <c r="T15" i="2"/>
  <c r="T45" i="2"/>
  <c r="T27" i="2"/>
  <c r="T37" i="2"/>
  <c r="T43" i="2"/>
  <c r="AF332" i="2"/>
  <c r="T7" i="2"/>
  <c r="T19" i="2"/>
  <c r="T35" i="2"/>
  <c r="T5" i="2"/>
  <c r="S5" i="2"/>
  <c r="AG253" i="2" l="1"/>
  <c r="AG269" i="2"/>
  <c r="AB45" i="2"/>
  <c r="AB33" i="2"/>
  <c r="AB35" i="2"/>
  <c r="AG317" i="2"/>
  <c r="AB43" i="2"/>
  <c r="AG93" i="2"/>
  <c r="AB21" i="2"/>
  <c r="AB19" i="2"/>
  <c r="AB15" i="2"/>
  <c r="AG29" i="2"/>
  <c r="AB7" i="2"/>
  <c r="AF13" i="2"/>
  <c r="AA5" i="2"/>
  <c r="AG13" i="2"/>
  <c r="AB37" i="2"/>
  <c r="AB5" i="2"/>
  <c r="AG236" i="2"/>
  <c r="AG140" i="2"/>
  <c r="AG268" i="2"/>
  <c r="AG124" i="2"/>
  <c r="AG12" i="2"/>
  <c r="AG188" i="2"/>
  <c r="AG332" i="2"/>
  <c r="AG252" i="2"/>
  <c r="AG316" i="2"/>
  <c r="AG28" i="2"/>
  <c r="AF12" i="2"/>
  <c r="AG92" i="2"/>
  <c r="C13" i="2" l="1"/>
  <c r="D13" i="2"/>
  <c r="I13" i="2"/>
  <c r="F13" i="2"/>
  <c r="E13" i="2"/>
  <c r="M13" i="2"/>
  <c r="H13" i="2"/>
  <c r="J13" i="2"/>
  <c r="G13" i="2"/>
  <c r="O13" i="2"/>
  <c r="P13" i="2"/>
  <c r="N13" i="2"/>
  <c r="K13" i="2"/>
  <c r="L13" i="2"/>
  <c r="AF71" i="2" l="1"/>
  <c r="AG71" i="2"/>
  <c r="AF73" i="2"/>
  <c r="AF69" i="2"/>
  <c r="AG73" i="2"/>
  <c r="AG74" i="2"/>
  <c r="AF74" i="2"/>
  <c r="AG68" i="2"/>
  <c r="AG70" i="2"/>
  <c r="AG72" i="2"/>
  <c r="AF72" i="2"/>
  <c r="AG69" i="2"/>
  <c r="AF68" i="2"/>
  <c r="AF70" i="2"/>
  <c r="AE49" i="5"/>
  <c r="AG49" i="5"/>
  <c r="R13" i="2"/>
  <c r="AF49" i="5"/>
  <c r="AF154" i="5" s="1"/>
  <c r="AD49" i="5"/>
  <c r="AI49" i="5"/>
  <c r="V13" i="2"/>
  <c r="T13" i="2"/>
  <c r="AH49" i="5"/>
  <c r="AH154" i="5" s="1"/>
  <c r="Q13" i="2"/>
  <c r="S13" i="2"/>
  <c r="Z13" i="2"/>
  <c r="U13" i="2"/>
  <c r="X13" i="2"/>
  <c r="Y13" i="2"/>
  <c r="W13" i="2"/>
  <c r="AF78" i="2" l="1"/>
  <c r="AG76" i="2"/>
  <c r="AF77" i="2"/>
  <c r="AF76" i="2"/>
  <c r="AF79" i="2"/>
  <c r="AG77" i="2"/>
  <c r="AG79" i="2"/>
  <c r="AG75" i="2"/>
  <c r="AG78" i="2"/>
  <c r="AA13" i="2"/>
  <c r="AB13" i="2"/>
  <c r="AF75" i="2"/>
  <c r="AE84" i="5"/>
  <c r="AC90" i="5"/>
  <c r="Z27" i="2" s="1"/>
  <c r="AI83" i="5" l="1"/>
  <c r="AI154" i="5" s="1"/>
  <c r="AG191" i="2"/>
  <c r="G90" i="5"/>
  <c r="AG83" i="5" s="1"/>
  <c r="AG154" i="5" s="1"/>
  <c r="D27" i="2" l="1"/>
  <c r="AB27" i="2" s="1"/>
  <c r="AE83" i="5"/>
  <c r="AG180" i="2" l="1"/>
</calcChain>
</file>

<file path=xl/comments1.xml><?xml version="1.0" encoding="utf-8"?>
<comments xmlns="http://schemas.openxmlformats.org/spreadsheetml/2006/main">
  <authors>
    <author>Tong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comments2.xml><?xml version="1.0" encoding="utf-8"?>
<comments xmlns="http://schemas.openxmlformats.org/spreadsheetml/2006/main">
  <authors>
    <author>Tong</author>
  </authors>
  <commentList>
    <comment ref="D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R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T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X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comments3.xml><?xml version="1.0" encoding="utf-8"?>
<comments xmlns="http://schemas.openxmlformats.org/spreadsheetml/2006/main">
  <authors>
    <author>Tong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<sst xmlns="http://schemas.openxmlformats.org/spreadsheetml/2006/main" count="404" uniqueCount="86">
  <si>
    <t>ลำดับ</t>
  </si>
  <si>
    <t>ชื่ออาคาร</t>
  </si>
  <si>
    <t>หมาย</t>
  </si>
  <si>
    <t>หมายเลข</t>
  </si>
  <si>
    <t>เหตุ</t>
  </si>
  <si>
    <t>มิเตอร์</t>
  </si>
  <si>
    <t>kWh</t>
  </si>
  <si>
    <t>บาท</t>
  </si>
  <si>
    <t>อาคารสมาคมศิษย์เก่า</t>
  </si>
  <si>
    <t>รวม</t>
  </si>
  <si>
    <t>9806 020017405371</t>
  </si>
  <si>
    <t>คณะสัตวศาสตร์และเทคโนโลยี</t>
  </si>
  <si>
    <t>9805 020004553162</t>
  </si>
  <si>
    <t>วิทยาลัยพลังงานทดแทน</t>
  </si>
  <si>
    <t>โครงการพัฒนาบ้านโปงพระราชดำริ</t>
  </si>
  <si>
    <t>โครงการพัฒนาบ้านโปง</t>
  </si>
  <si>
    <t>0228 020005942984</t>
  </si>
  <si>
    <t>0535 020004636485</t>
  </si>
  <si>
    <t>โครงการแปรรูปผลิตผลทางการเกษตร</t>
  </si>
  <si>
    <t>9805 020006009966</t>
  </si>
  <si>
    <t>การใช้พลังงานไฟฟ้าของแต่ละคณะ,สำนัก</t>
  </si>
  <si>
    <t xml:space="preserve">คณะสัตวศาสตร์และเทคโนโลยี </t>
  </si>
  <si>
    <t>ผู้ใช้ไฟฟ้า</t>
  </si>
  <si>
    <t>การใช้พลังงานไฟฟ้า ตามหนังสือแจ้งค่าไฟฟ้า(บิลค่าไฟฟ้า)</t>
  </si>
  <si>
    <t xml:space="preserve">มหาวิทยาลัยแม่โจ้ </t>
  </si>
  <si>
    <t xml:space="preserve">วิทยาลัยพลังงานทดแทน </t>
  </si>
  <si>
    <t xml:space="preserve">โครงการแปรรูปผลิตผลทางการเกษตร </t>
  </si>
  <si>
    <t>9807 020005984751</t>
  </si>
  <si>
    <t>0633 020005539809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</si>
  <si>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</si>
  <si>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</si>
  <si>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</si>
  <si>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</si>
  <si>
    <t>มหาวิทยาลัยแม่โจ้ (อุทยานเกษตร)</t>
  </si>
  <si>
    <t>9804 020005752138</t>
  </si>
  <si>
    <t>9803 020016314816</t>
  </si>
  <si>
    <t>มหาวิทยาลัยแม่โจ้เฉลิมพระเกียรติ แพร่</t>
  </si>
  <si>
    <t>9801 020010405428</t>
  </si>
  <si>
    <t>ศูนย์ประสานงานมหาวิทยาลัยแม่โจ้</t>
  </si>
  <si>
    <t>9801 020010405537</t>
  </si>
  <si>
    <t>สถาบันเทคโนโลยี่การเกษตรแม่โจ้</t>
  </si>
  <si>
    <t>9801 020004457486</t>
  </si>
  <si>
    <t>มหาวิทยาลัยแม่โจ้วิทยาเขตชุมพร</t>
  </si>
  <si>
    <t>9026  020016381667</t>
  </si>
  <si>
    <t>9801 020004456066</t>
  </si>
  <si>
    <t>มหาวิทยาลัยแม่โจ้(อาคารชุดพักอาศัยข้าราชการ)</t>
  </si>
  <si>
    <t>9801 020004456103</t>
  </si>
  <si>
    <t>-</t>
  </si>
  <si>
    <t>หน่วยค่าไฟ/บาท</t>
  </si>
  <si>
    <t>เช็ด</t>
  </si>
  <si>
    <t>บ้านพักและแฟลต ข้าราชการ</t>
  </si>
  <si>
    <t>ร้านค้าภายในมหาวิทยาลัย</t>
  </si>
  <si>
    <t>รวมทุกบิลค่าไฟฟ้า</t>
  </si>
  <si>
    <t>Month</t>
  </si>
  <si>
    <t>ค่าไฟฟ้า 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</si>
  <si>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</si>
  <si>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9801 020022277344</t>
  </si>
  <si>
    <t>อาคารเรือนพักสมาคมศิษย์เก่า 1</t>
  </si>
  <si>
    <t>อาคารเรือนพักสมาคมศิษย์เก่า 2</t>
  </si>
  <si>
    <t>การคำนวณหน่วยการใช้ของแต่ละอาคาร</t>
  </si>
  <si>
    <t>สิงหาคม 61</t>
  </si>
  <si>
    <t>มกราคม 63</t>
  </si>
  <si>
    <t>กุมภาพันธ์ 63</t>
  </si>
  <si>
    <t>ธันวาคม 63</t>
  </si>
  <si>
    <t>พฤศจิกายน 63</t>
  </si>
  <si>
    <t>ตุลาคม 63</t>
  </si>
  <si>
    <t>กันยายน 63</t>
  </si>
  <si>
    <t>กรกฏาคม 63</t>
  </si>
  <si>
    <t>มิถุนายน 63</t>
  </si>
  <si>
    <t>เมษายน 63</t>
  </si>
  <si>
    <t>พฤษภาคม 63</t>
  </si>
  <si>
    <t>มีนาคม 63</t>
  </si>
  <si>
    <t>สิงหาคม 63</t>
  </si>
  <si>
    <t>9801 020005984825</t>
  </si>
  <si>
    <t>มหาวิทยาลัยแม่โจ้ (โรงสูบน้ำศรีบุญเรือน)</t>
  </si>
  <si>
    <t>มหาวิทยาลัยแม่โจ้ (หมู่ 6 ตำบลป่าไผ่)</t>
  </si>
  <si>
    <t>โรงสูบน้ำมหาวิทยาลัยแม่โจ้</t>
  </si>
  <si>
    <t>ผลรวมบิลค่าไฟฟ้า/ปี</t>
  </si>
  <si>
    <t>ผลรวมแต่ละหน่วยงาน/ปี</t>
  </si>
  <si>
    <t>CT</t>
  </si>
  <si>
    <t>0025 020023324092</t>
  </si>
  <si>
    <t>9095 020016355485</t>
  </si>
  <si>
    <t>ชำรุด</t>
  </si>
  <si>
    <t>ม.ค.-ก.ย. 63</t>
  </si>
  <si>
    <t>ก.ย.-ธ.ค. 63</t>
  </si>
  <si>
    <t>ต.ค.-ธ.ค.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</si>
</sst>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  <font>
      <b/>
      <sz val="14"/>
      <name val="AngsanaUPC"/>
      <family val="1"/>
    </font>
    <font>
      <b/>
      <sz val="14"/>
      <color theme="1"/>
      <name val="AngsanaUPC"/>
      <family val="1"/>
      <charset val="222"/>
    </font>
    <font>
      <sz val="14"/>
      <color theme="1"/>
      <name val="AngsanaUPC"/>
      <family val="1"/>
      <charset val="222"/>
    </font>
    <font>
      <sz val="14"/>
      <name val="Cordia New"/>
      <family val="2"/>
    </font>
    <font>
      <i/>
      <sz val="14"/>
      <name val="AngsanaUPC"/>
      <family val="1"/>
      <charset val="222"/>
    </font>
    <font>
      <i/>
      <vertAlign val="superscript"/>
      <sz val="14"/>
      <name val="AngsanaUPC"/>
      <family val="1"/>
      <charset val="222"/>
    </font>
    <font>
      <sz val="10"/>
      <name val="Arial"/>
      <family val="2"/>
    </font>
    <font>
      <b/>
      <sz val="14"/>
      <color rgb="FFFF0000"/>
      <name val="AngsanaUPC"/>
      <family val="1"/>
    </font>
    <font>
      <b/>
      <sz val="14"/>
      <color rgb="FF0070C0"/>
      <name val="AngsanaUPC"/>
      <family val="1"/>
      <charset val="222"/>
    </font>
    <font>
      <sz val="14"/>
      <color rgb="FF0070C0"/>
      <name val="AngsanaUPC"/>
      <family val="1"/>
      <charset val="222"/>
    </font>
    <font>
      <b/>
      <sz val="14"/>
      <color indexed="10"/>
      <name val="AngsanaUPC"/>
      <family val="1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6" fillId="0" borderId="0"/>
  </cellStyleXfs>
  <cellXfs count="245">
    <xf numFmtId="0" fontId="0" fillId="0" borderId="0" xfId="0"/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shrinkToFit="1"/>
    </xf>
    <xf numFmtId="0" fontId="3" fillId="0" borderId="0" xfId="0" applyFont="1" applyFill="1" applyAlignment="1">
      <alignment horizontal="center" shrinkToFit="1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shrinkToFit="1"/>
    </xf>
    <xf numFmtId="17" fontId="5" fillId="0" borderId="3" xfId="0" quotePrefix="1" applyNumberFormat="1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/>
    </xf>
    <xf numFmtId="17" fontId="5" fillId="0" borderId="3" xfId="0" quotePrefix="1" applyNumberFormat="1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17" fontId="5" fillId="0" borderId="5" xfId="0" quotePrefix="1" applyNumberFormat="1" applyFont="1" applyBorder="1" applyAlignment="1">
      <alignment horizontal="centerContinuous"/>
    </xf>
    <xf numFmtId="0" fontId="6" fillId="0" borderId="6" xfId="0" applyFont="1" applyFill="1" applyBorder="1"/>
    <xf numFmtId="0" fontId="6" fillId="0" borderId="6" xfId="0" applyFont="1" applyFill="1" applyBorder="1" applyAlignment="1">
      <alignment shrinkToFit="1"/>
    </xf>
    <xf numFmtId="0" fontId="8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3" xfId="0" applyFont="1" applyFill="1" applyBorder="1"/>
    <xf numFmtId="0" fontId="6" fillId="0" borderId="5" xfId="0" applyFont="1" applyFill="1" applyBorder="1" applyAlignment="1">
      <alignment shrinkToFit="1"/>
    </xf>
    <xf numFmtId="0" fontId="4" fillId="0" borderId="9" xfId="0" applyFont="1" applyFill="1" applyBorder="1"/>
    <xf numFmtId="0" fontId="5" fillId="0" borderId="10" xfId="0" applyFont="1" applyFill="1" applyBorder="1" applyAlignment="1">
      <alignment horizontal="center"/>
    </xf>
    <xf numFmtId="0" fontId="4" fillId="0" borderId="9" xfId="0" applyFont="1" applyBorder="1"/>
    <xf numFmtId="0" fontId="5" fillId="0" borderId="10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4" fontId="8" fillId="0" borderId="7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Continuous" shrinkToFit="1"/>
    </xf>
    <xf numFmtId="0" fontId="3" fillId="2" borderId="5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 shrinkToFit="1"/>
    </xf>
    <xf numFmtId="4" fontId="8" fillId="2" borderId="4" xfId="0" applyNumberFormat="1" applyFont="1" applyFill="1" applyBorder="1" applyAlignment="1">
      <alignment horizontal="center" shrinkToFit="1"/>
    </xf>
    <xf numFmtId="4" fontId="5" fillId="2" borderId="7" xfId="0" applyNumberFormat="1" applyFont="1" applyFill="1" applyBorder="1" applyAlignment="1">
      <alignment horizontal="center" shrinkToFit="1"/>
    </xf>
    <xf numFmtId="4" fontId="8" fillId="2" borderId="7" xfId="0" applyNumberFormat="1" applyFont="1" applyFill="1" applyBorder="1" applyAlignment="1">
      <alignment horizontal="center" shrinkToFit="1"/>
    </xf>
    <xf numFmtId="0" fontId="6" fillId="0" borderId="3" xfId="0" applyFont="1" applyFill="1" applyBorder="1" applyAlignment="1">
      <alignment horizontal="left"/>
    </xf>
    <xf numFmtId="4" fontId="8" fillId="0" borderId="5" xfId="0" applyNumberFormat="1" applyFont="1" applyFill="1" applyBorder="1" applyAlignment="1">
      <alignment horizontal="center"/>
    </xf>
    <xf numFmtId="4" fontId="5" fillId="0" borderId="10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shrinkToFit="1"/>
    </xf>
    <xf numFmtId="0" fontId="6" fillId="2" borderId="7" xfId="0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4" fontId="8" fillId="2" borderId="7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 shrinkToFit="1"/>
    </xf>
    <xf numFmtId="0" fontId="6" fillId="2" borderId="7" xfId="0" applyFont="1" applyFill="1" applyBorder="1" applyAlignment="1">
      <alignment horizontal="centerContinuous"/>
    </xf>
    <xf numFmtId="0" fontId="6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7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 shrinkToFit="1"/>
    </xf>
    <xf numFmtId="0" fontId="6" fillId="2" borderId="7" xfId="0" applyFont="1" applyFill="1" applyBorder="1" applyAlignment="1">
      <alignment horizontal="left" shrinkToFit="1"/>
    </xf>
    <xf numFmtId="4" fontId="5" fillId="2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7" fontId="5" fillId="0" borderId="5" xfId="0" quotePrefix="1" applyNumberFormat="1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 shrinkToFit="1"/>
    </xf>
    <xf numFmtId="0" fontId="12" fillId="0" borderId="0" xfId="0" applyFont="1" applyFill="1"/>
    <xf numFmtId="0" fontId="5" fillId="2" borderId="3" xfId="0" applyFont="1" applyFill="1" applyBorder="1" applyAlignment="1">
      <alignment horizontal="center" shrinkToFit="1"/>
    </xf>
    <xf numFmtId="0" fontId="2" fillId="3" borderId="7" xfId="1" applyFont="1" applyFill="1" applyBorder="1" applyAlignment="1">
      <alignment horizontal="center"/>
    </xf>
    <xf numFmtId="0" fontId="14" fillId="3" borderId="7" xfId="1" applyFont="1" applyFill="1" applyBorder="1" applyAlignment="1">
      <alignment horizontal="center" shrinkToFit="1"/>
    </xf>
    <xf numFmtId="17" fontId="2" fillId="3" borderId="7" xfId="1" applyNumberFormat="1" applyFont="1" applyFill="1" applyBorder="1" applyAlignment="1">
      <alignment horizontal="center"/>
    </xf>
    <xf numFmtId="4" fontId="2" fillId="3" borderId="7" xfId="1" applyNumberFormat="1" applyFont="1" applyFill="1" applyBorder="1" applyAlignment="1">
      <alignment horizontal="center" shrinkToFit="1"/>
    </xf>
    <xf numFmtId="0" fontId="2" fillId="4" borderId="4" xfId="0" applyFont="1" applyFill="1" applyBorder="1" applyAlignment="1">
      <alignment horizontal="centerContinuous" shrinkToFit="1"/>
    </xf>
    <xf numFmtId="0" fontId="2" fillId="3" borderId="1" xfId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shrinkToFit="1"/>
    </xf>
    <xf numFmtId="0" fontId="6" fillId="5" borderId="5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17" fontId="1" fillId="0" borderId="0" xfId="2" applyNumberFormat="1" applyFont="1" applyAlignment="1">
      <alignment horizontal="left"/>
    </xf>
    <xf numFmtId="0" fontId="2" fillId="0" borderId="0" xfId="2" applyFont="1" applyAlignment="1">
      <alignment shrinkToFit="1"/>
    </xf>
    <xf numFmtId="0" fontId="3" fillId="0" borderId="0" xfId="2" applyFont="1" applyAlignment="1">
      <alignment horizontal="center" shrinkToFit="1"/>
    </xf>
    <xf numFmtId="0" fontId="2" fillId="0" borderId="0" xfId="2" applyFont="1"/>
    <xf numFmtId="0" fontId="7" fillId="0" borderId="0" xfId="2" applyFont="1" applyAlignment="1">
      <alignment horizontal="center"/>
    </xf>
    <xf numFmtId="4" fontId="7" fillId="0" borderId="0" xfId="2" applyNumberFormat="1" applyFont="1" applyAlignment="1">
      <alignment horizontal="center"/>
    </xf>
    <xf numFmtId="0" fontId="17" fillId="0" borderId="0" xfId="2" applyFont="1"/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 shrinkToFit="1"/>
    </xf>
    <xf numFmtId="0" fontId="7" fillId="0" borderId="2" xfId="2" applyFont="1" applyBorder="1" applyAlignment="1">
      <alignment horizontal="center" shrinkToFit="1"/>
    </xf>
    <xf numFmtId="0" fontId="6" fillId="0" borderId="6" xfId="2" applyFont="1" applyBorder="1"/>
    <xf numFmtId="0" fontId="6" fillId="0" borderId="6" xfId="2" applyFont="1" applyBorder="1" applyAlignment="1">
      <alignment shrinkToFit="1"/>
    </xf>
    <xf numFmtId="0" fontId="7" fillId="0" borderId="6" xfId="2" applyFont="1" applyBorder="1" applyAlignment="1">
      <alignment horizontal="center" shrinkToFit="1"/>
    </xf>
    <xf numFmtId="0" fontId="6" fillId="0" borderId="6" xfId="2" applyFont="1" applyBorder="1" applyAlignment="1">
      <alignment horizontal="center"/>
    </xf>
    <xf numFmtId="0" fontId="6" fillId="0" borderId="3" xfId="2" applyFont="1" applyBorder="1" applyAlignment="1">
      <alignment horizontal="left"/>
    </xf>
    <xf numFmtId="0" fontId="6" fillId="0" borderId="5" xfId="2" applyFont="1" applyBorder="1" applyAlignment="1">
      <alignment shrinkToFit="1"/>
    </xf>
    <xf numFmtId="0" fontId="7" fillId="0" borderId="5" xfId="2" applyFont="1" applyBorder="1" applyAlignment="1">
      <alignment horizontal="center" shrinkToFit="1"/>
    </xf>
    <xf numFmtId="0" fontId="7" fillId="0" borderId="10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3" xfId="2" applyFont="1" applyBorder="1" applyAlignment="1">
      <alignment horizontal="left" shrinkToFit="1"/>
    </xf>
    <xf numFmtId="4" fontId="7" fillId="0" borderId="7" xfId="2" applyNumberFormat="1" applyFont="1" applyBorder="1" applyAlignment="1">
      <alignment horizontal="center"/>
    </xf>
    <xf numFmtId="4" fontId="7" fillId="0" borderId="0" xfId="2" applyNumberFormat="1" applyFont="1" applyBorder="1" applyAlignment="1">
      <alignment horizontal="center"/>
    </xf>
    <xf numFmtId="4" fontId="2" fillId="0" borderId="0" xfId="2" applyNumberFormat="1" applyFont="1"/>
    <xf numFmtId="0" fontId="6" fillId="2" borderId="3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left" shrinkToFit="1"/>
    </xf>
    <xf numFmtId="4" fontId="7" fillId="2" borderId="7" xfId="2" applyNumberFormat="1" applyFont="1" applyFill="1" applyBorder="1" applyAlignment="1">
      <alignment horizontal="center"/>
    </xf>
    <xf numFmtId="0" fontId="6" fillId="0" borderId="12" xfId="2" applyFont="1" applyBorder="1" applyAlignment="1">
      <alignment shrinkToFit="1"/>
    </xf>
    <xf numFmtId="0" fontId="7" fillId="0" borderId="12" xfId="2" applyFont="1" applyBorder="1" applyAlignment="1">
      <alignment horizontal="center" shrinkToFit="1"/>
    </xf>
    <xf numFmtId="4" fontId="18" fillId="0" borderId="0" xfId="2" applyNumberFormat="1" applyFont="1" applyBorder="1" applyAlignment="1">
      <alignment horizontal="center"/>
    </xf>
    <xf numFmtId="4" fontId="19" fillId="0" borderId="0" xfId="2" applyNumberFormat="1" applyFont="1"/>
    <xf numFmtId="0" fontId="18" fillId="0" borderId="0" xfId="2" applyFont="1"/>
    <xf numFmtId="0" fontId="19" fillId="0" borderId="0" xfId="2" applyFont="1"/>
    <xf numFmtId="4" fontId="7" fillId="0" borderId="0" xfId="2" applyNumberFormat="1" applyFont="1" applyFill="1" applyBorder="1" applyAlignment="1">
      <alignment horizontal="center"/>
    </xf>
    <xf numFmtId="4" fontId="2" fillId="0" borderId="0" xfId="2" applyNumberFormat="1" applyFont="1" applyFill="1"/>
    <xf numFmtId="0" fontId="17" fillId="0" borderId="0" xfId="2" applyFont="1" applyFill="1"/>
    <xf numFmtId="0" fontId="2" fillId="0" borderId="0" xfId="2" applyFont="1" applyFill="1"/>
    <xf numFmtId="0" fontId="6" fillId="0" borderId="0" xfId="2" applyFont="1" applyAlignment="1">
      <alignment horizontal="center"/>
    </xf>
    <xf numFmtId="0" fontId="7" fillId="0" borderId="4" xfId="2" applyFont="1" applyBorder="1" applyAlignment="1">
      <alignment horizontal="center" shrinkToFit="1"/>
    </xf>
    <xf numFmtId="0" fontId="5" fillId="2" borderId="3" xfId="2" applyFont="1" applyFill="1" applyBorder="1" applyAlignment="1">
      <alignment horizontal="centerContinuous"/>
    </xf>
    <xf numFmtId="0" fontId="5" fillId="2" borderId="5" xfId="2" applyFont="1" applyFill="1" applyBorder="1" applyAlignment="1">
      <alignment horizontal="centerContinuous" shrinkToFit="1"/>
    </xf>
    <xf numFmtId="0" fontId="5" fillId="2" borderId="5" xfId="2" applyFont="1" applyFill="1" applyBorder="1" applyAlignment="1">
      <alignment horizontal="centerContinuous"/>
    </xf>
    <xf numFmtId="0" fontId="5" fillId="2" borderId="4" xfId="2" applyFont="1" applyFill="1" applyBorder="1" applyAlignment="1">
      <alignment horizontal="centerContinuous"/>
    </xf>
    <xf numFmtId="0" fontId="4" fillId="0" borderId="0" xfId="2" applyFont="1"/>
    <xf numFmtId="0" fontId="8" fillId="0" borderId="6" xfId="2" applyFont="1" applyBorder="1" applyAlignment="1">
      <alignment horizontal="center"/>
    </xf>
    <xf numFmtId="0" fontId="4" fillId="0" borderId="9" xfId="2" applyFont="1" applyBorder="1"/>
    <xf numFmtId="4" fontId="8" fillId="0" borderId="7" xfId="2" applyNumberFormat="1" applyFont="1" applyBorder="1" applyAlignment="1">
      <alignment horizontal="center"/>
    </xf>
    <xf numFmtId="4" fontId="8" fillId="2" borderId="7" xfId="2" applyNumberFormat="1" applyFont="1" applyFill="1" applyBorder="1" applyAlignment="1">
      <alignment horizontal="center"/>
    </xf>
    <xf numFmtId="0" fontId="8" fillId="0" borderId="12" xfId="2" applyFont="1" applyBorder="1" applyAlignment="1">
      <alignment horizontal="center" shrinkToFit="1"/>
    </xf>
    <xf numFmtId="4" fontId="4" fillId="0" borderId="0" xfId="2" applyNumberFormat="1" applyFont="1"/>
    <xf numFmtId="17" fontId="5" fillId="0" borderId="3" xfId="2" quotePrefix="1" applyNumberFormat="1" applyFont="1" applyBorder="1" applyAlignment="1">
      <alignment horizontal="centerContinuous"/>
    </xf>
    <xf numFmtId="0" fontId="5" fillId="0" borderId="7" xfId="2" applyFont="1" applyBorder="1" applyAlignment="1">
      <alignment horizontal="centerContinuous"/>
    </xf>
    <xf numFmtId="0" fontId="5" fillId="0" borderId="4" xfId="2" applyFont="1" applyBorder="1" applyAlignment="1">
      <alignment horizontal="centerContinuous"/>
    </xf>
    <xf numFmtId="0" fontId="5" fillId="0" borderId="5" xfId="2" applyFont="1" applyBorder="1" applyAlignment="1">
      <alignment horizontal="centerContinuous"/>
    </xf>
    <xf numFmtId="17" fontId="5" fillId="0" borderId="7" xfId="2" quotePrefix="1" applyNumberFormat="1" applyFont="1" applyBorder="1" applyAlignment="1">
      <alignment horizontal="centerContinuous"/>
    </xf>
    <xf numFmtId="0" fontId="21" fillId="0" borderId="7" xfId="2" applyFont="1" applyBorder="1" applyAlignment="1">
      <alignment horizontal="centerContinuous"/>
    </xf>
    <xf numFmtId="4" fontId="22" fillId="2" borderId="7" xfId="2" applyNumberFormat="1" applyFont="1" applyFill="1" applyBorder="1" applyAlignment="1">
      <alignment horizontal="center"/>
    </xf>
    <xf numFmtId="4" fontId="20" fillId="2" borderId="7" xfId="2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Continuous"/>
    </xf>
    <xf numFmtId="0" fontId="17" fillId="4" borderId="3" xfId="0" applyFont="1" applyFill="1" applyBorder="1" applyAlignment="1">
      <alignment horizontal="centerContinuous" shrinkToFit="1"/>
    </xf>
    <xf numFmtId="0" fontId="17" fillId="4" borderId="4" xfId="0" applyFont="1" applyFill="1" applyBorder="1" applyAlignment="1">
      <alignment horizontal="centerContinuous" shrinkToFit="1"/>
    </xf>
    <xf numFmtId="17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 shrinkToFit="1"/>
    </xf>
    <xf numFmtId="4" fontId="8" fillId="0" borderId="7" xfId="2" applyNumberFormat="1" applyFont="1" applyFill="1" applyBorder="1" applyAlignment="1">
      <alignment horizontal="center"/>
    </xf>
    <xf numFmtId="4" fontId="7" fillId="0" borderId="7" xfId="2" applyNumberFormat="1" applyFont="1" applyFill="1" applyBorder="1" applyAlignment="1">
      <alignment horizontal="center"/>
    </xf>
    <xf numFmtId="0" fontId="21" fillId="0" borderId="4" xfId="2" applyFont="1" applyBorder="1" applyAlignment="1">
      <alignment horizontal="centerContinuous"/>
    </xf>
    <xf numFmtId="0" fontId="8" fillId="0" borderId="8" xfId="2" applyFont="1" applyBorder="1" applyAlignment="1">
      <alignment horizontal="center"/>
    </xf>
    <xf numFmtId="4" fontId="8" fillId="0" borderId="4" xfId="2" applyNumberFormat="1" applyFont="1" applyBorder="1" applyAlignment="1">
      <alignment horizontal="center"/>
    </xf>
    <xf numFmtId="4" fontId="8" fillId="2" borderId="4" xfId="2" applyNumberFormat="1" applyFont="1" applyFill="1" applyBorder="1" applyAlignment="1">
      <alignment horizontal="center"/>
    </xf>
    <xf numFmtId="4" fontId="22" fillId="2" borderId="4" xfId="2" applyNumberFormat="1" applyFont="1" applyFill="1" applyBorder="1" applyAlignment="1">
      <alignment horizontal="center"/>
    </xf>
    <xf numFmtId="4" fontId="8" fillId="0" borderId="4" xfId="2" applyNumberFormat="1" applyFont="1" applyFill="1" applyBorder="1" applyAlignment="1">
      <alignment horizontal="center"/>
    </xf>
    <xf numFmtId="0" fontId="7" fillId="0" borderId="8" xfId="2" applyFont="1" applyBorder="1" applyAlignment="1">
      <alignment horizontal="center" shrinkToFit="1"/>
    </xf>
    <xf numFmtId="0" fontId="5" fillId="0" borderId="13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17" fontId="5" fillId="0" borderId="5" xfId="2" quotePrefix="1" applyNumberFormat="1" applyFont="1" applyBorder="1" applyAlignment="1">
      <alignment horizontal="centerContinuous"/>
    </xf>
    <xf numFmtId="0" fontId="7" fillId="0" borderId="13" xfId="2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shrinkToFit="1"/>
    </xf>
    <xf numFmtId="4" fontId="22" fillId="2" borderId="7" xfId="2" applyNumberFormat="1" applyFont="1" applyFill="1" applyBorder="1"/>
    <xf numFmtId="4" fontId="5" fillId="2" borderId="7" xfId="2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4" xfId="2" applyFont="1" applyBorder="1"/>
    <xf numFmtId="0" fontId="6" fillId="0" borderId="7" xfId="2" applyFont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2" fillId="0" borderId="13" xfId="2" applyFont="1" applyBorder="1"/>
    <xf numFmtId="0" fontId="11" fillId="0" borderId="4" xfId="0" applyFont="1" applyFill="1" applyBorder="1" applyAlignment="1">
      <alignment horizontal="center"/>
    </xf>
    <xf numFmtId="0" fontId="2" fillId="0" borderId="13" xfId="0" applyFont="1" applyFill="1" applyBorder="1"/>
    <xf numFmtId="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7" fillId="0" borderId="7" xfId="2" applyNumberFormat="1" applyFont="1" applyBorder="1" applyAlignment="1">
      <alignment horizontal="centerContinuous" shrinkToFit="1"/>
    </xf>
    <xf numFmtId="4" fontId="8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 wrapText="1"/>
    </xf>
    <xf numFmtId="0" fontId="4" fillId="0" borderId="2" xfId="2" applyFont="1" applyBorder="1"/>
    <xf numFmtId="0" fontId="8" fillId="0" borderId="14" xfId="2" applyFont="1" applyBorder="1" applyAlignment="1">
      <alignment horizontal="center" shrinkToFit="1"/>
    </xf>
    <xf numFmtId="0" fontId="4" fillId="0" borderId="11" xfId="2" applyFont="1" applyBorder="1"/>
    <xf numFmtId="4" fontId="8" fillId="0" borderId="3" xfId="0" applyNumberFormat="1" applyFont="1" applyFill="1" applyBorder="1" applyAlignment="1">
      <alignment horizontal="center"/>
    </xf>
    <xf numFmtId="0" fontId="4" fillId="0" borderId="11" xfId="0" applyFont="1" applyBorder="1"/>
    <xf numFmtId="0" fontId="6" fillId="0" borderId="11" xfId="2" applyFont="1" applyBorder="1" applyAlignment="1">
      <alignment horizontal="center"/>
    </xf>
    <xf numFmtId="4" fontId="8" fillId="0" borderId="4" xfId="2" applyNumberFormat="1" applyFont="1" applyBorder="1" applyAlignment="1">
      <alignment horizontal="centerContinuous" shrinkToFit="1"/>
    </xf>
    <xf numFmtId="0" fontId="5" fillId="2" borderId="5" xfId="0" applyFont="1" applyFill="1" applyBorder="1" applyAlignment="1">
      <alignment horizontal="center" shrinkToFit="1"/>
    </xf>
    <xf numFmtId="0" fontId="11" fillId="2" borderId="4" xfId="0" applyFont="1" applyFill="1" applyBorder="1" applyAlignment="1">
      <alignment horizontal="center"/>
    </xf>
    <xf numFmtId="0" fontId="6" fillId="0" borderId="7" xfId="2" applyFont="1" applyBorder="1" applyAlignment="1">
      <alignment horizontal="left" shrinkToFit="1"/>
    </xf>
    <xf numFmtId="0" fontId="6" fillId="0" borderId="7" xfId="2" applyFont="1" applyFill="1" applyBorder="1" applyAlignment="1">
      <alignment horizontal="center"/>
    </xf>
    <xf numFmtId="0" fontId="6" fillId="0" borderId="7" xfId="2" applyFont="1" applyFill="1" applyBorder="1" applyAlignment="1">
      <alignment horizontal="left" shrinkToFit="1"/>
    </xf>
    <xf numFmtId="0" fontId="6" fillId="0" borderId="7" xfId="2" applyFont="1" applyFill="1" applyBorder="1" applyAlignment="1">
      <alignment horizontal="center" shrinkToFit="1"/>
    </xf>
    <xf numFmtId="4" fontId="6" fillId="0" borderId="7" xfId="2" applyNumberFormat="1" applyFont="1" applyFill="1" applyBorder="1" applyAlignment="1">
      <alignment horizontal="center" shrinkToFit="1"/>
    </xf>
    <xf numFmtId="0" fontId="6" fillId="0" borderId="7" xfId="2" applyFont="1" applyBorder="1" applyAlignment="1">
      <alignment horizontal="center" shrinkToFit="1"/>
    </xf>
    <xf numFmtId="4" fontId="8" fillId="0" borderId="7" xfId="2" applyNumberFormat="1" applyFont="1" applyBorder="1" applyAlignment="1">
      <alignment horizontal="centerContinuous" shrinkToFit="1"/>
    </xf>
    <xf numFmtId="4" fontId="22" fillId="6" borderId="7" xfId="2" applyNumberFormat="1" applyFont="1" applyFill="1" applyBorder="1"/>
    <xf numFmtId="4" fontId="5" fillId="6" borderId="7" xfId="2" applyNumberFormat="1" applyFont="1" applyFill="1" applyBorder="1" applyAlignment="1">
      <alignment horizontal="center"/>
    </xf>
    <xf numFmtId="4" fontId="17" fillId="0" borderId="0" xfId="2" applyNumberFormat="1" applyFont="1"/>
    <xf numFmtId="17" fontId="1" fillId="0" borderId="0" xfId="2" applyNumberFormat="1" applyFont="1" applyFill="1" applyAlignment="1">
      <alignment horizontal="left"/>
    </xf>
    <xf numFmtId="0" fontId="2" fillId="0" borderId="0" xfId="2" applyFont="1" applyFill="1" applyAlignment="1">
      <alignment shrinkToFit="1"/>
    </xf>
    <xf numFmtId="0" fontId="3" fillId="0" borderId="0" xfId="2" applyFont="1" applyFill="1" applyAlignment="1">
      <alignment horizontal="center" shrinkToFit="1"/>
    </xf>
    <xf numFmtId="0" fontId="4" fillId="0" borderId="0" xfId="2" applyFont="1" applyFill="1"/>
    <xf numFmtId="2" fontId="5" fillId="0" borderId="0" xfId="2" applyNumberFormat="1" applyFont="1" applyFill="1" applyAlignment="1">
      <alignment horizontal="center"/>
    </xf>
    <xf numFmtId="2" fontId="5" fillId="0" borderId="0" xfId="2" applyNumberFormat="1" applyFont="1" applyFill="1" applyAlignment="1">
      <alignment horizontal="center" shrinkToFit="1"/>
    </xf>
    <xf numFmtId="4" fontId="5" fillId="0" borderId="0" xfId="2" applyNumberFormat="1" applyFont="1" applyFill="1" applyAlignment="1">
      <alignment horizontal="center"/>
    </xf>
    <xf numFmtId="4" fontId="4" fillId="0" borderId="0" xfId="2" applyNumberFormat="1" applyFont="1" applyFill="1"/>
    <xf numFmtId="0" fontId="5" fillId="0" borderId="0" xfId="2" applyFont="1" applyFill="1" applyAlignment="1">
      <alignment horizontal="center"/>
    </xf>
    <xf numFmtId="4" fontId="5" fillId="0" borderId="0" xfId="2" applyNumberFormat="1" applyFont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shrinkToFit="1"/>
    </xf>
    <xf numFmtId="0" fontId="7" fillId="0" borderId="1" xfId="2" applyFont="1" applyFill="1" applyBorder="1" applyAlignment="1">
      <alignment horizontal="centerContinuous" shrinkToFit="1"/>
    </xf>
    <xf numFmtId="17" fontId="5" fillId="0" borderId="5" xfId="2" quotePrefix="1" applyNumberFormat="1" applyFont="1" applyFill="1" applyBorder="1" applyAlignment="1">
      <alignment horizontal="centerContinuous"/>
    </xf>
    <xf numFmtId="0" fontId="5" fillId="0" borderId="4" xfId="2" applyFont="1" applyFill="1" applyBorder="1" applyAlignment="1">
      <alignment horizontal="centerContinuous"/>
    </xf>
    <xf numFmtId="0" fontId="5" fillId="0" borderId="5" xfId="2" applyFont="1" applyFill="1" applyBorder="1" applyAlignment="1">
      <alignment horizontal="centerContinuous"/>
    </xf>
    <xf numFmtId="2" fontId="5" fillId="0" borderId="5" xfId="2" applyNumberFormat="1" applyFont="1" applyFill="1" applyBorder="1" applyAlignment="1">
      <alignment horizontal="centerContinuous" shrinkToFit="1"/>
    </xf>
    <xf numFmtId="17" fontId="5" fillId="0" borderId="3" xfId="2" quotePrefix="1" applyNumberFormat="1" applyFont="1" applyFill="1" applyBorder="1" applyAlignment="1">
      <alignment horizontal="centerContinuous"/>
    </xf>
    <xf numFmtId="2" fontId="5" fillId="0" borderId="4" xfId="2" applyNumberFormat="1" applyFont="1" applyFill="1" applyBorder="1" applyAlignment="1">
      <alignment horizontal="centerContinuous" shrinkToFit="1"/>
    </xf>
    <xf numFmtId="0" fontId="6" fillId="0" borderId="6" xfId="2" applyFont="1" applyFill="1" applyBorder="1"/>
    <xf numFmtId="0" fontId="6" fillId="0" borderId="6" xfId="2" applyFont="1" applyFill="1" applyBorder="1" applyAlignment="1">
      <alignment shrinkToFit="1"/>
    </xf>
    <xf numFmtId="0" fontId="7" fillId="0" borderId="6" xfId="2" applyFont="1" applyFill="1" applyBorder="1" applyAlignment="1">
      <alignment horizontal="center" shrinkToFit="1"/>
    </xf>
    <xf numFmtId="0" fontId="8" fillId="0" borderId="8" xfId="2" applyFont="1" applyFill="1" applyBorder="1" applyAlignment="1">
      <alignment horizontal="center"/>
    </xf>
    <xf numFmtId="2" fontId="5" fillId="0" borderId="7" xfId="2" applyNumberFormat="1" applyFont="1" applyFill="1" applyBorder="1" applyAlignment="1">
      <alignment horizontal="center"/>
    </xf>
    <xf numFmtId="2" fontId="5" fillId="2" borderId="8" xfId="2" applyNumberFormat="1" applyFont="1" applyFill="1" applyBorder="1" applyAlignment="1">
      <alignment horizontal="center"/>
    </xf>
    <xf numFmtId="2" fontId="5" fillId="0" borderId="6" xfId="2" applyNumberFormat="1" applyFont="1" applyFill="1" applyBorder="1" applyAlignment="1">
      <alignment horizontal="center" shrinkToFit="1"/>
    </xf>
    <xf numFmtId="0" fontId="8" fillId="0" borderId="6" xfId="2" applyFont="1" applyFill="1" applyBorder="1" applyAlignment="1">
      <alignment horizontal="center"/>
    </xf>
    <xf numFmtId="2" fontId="5" fillId="2" borderId="6" xfId="2" applyNumberFormat="1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left"/>
    </xf>
    <xf numFmtId="0" fontId="6" fillId="0" borderId="5" xfId="2" applyFont="1" applyFill="1" applyBorder="1" applyAlignment="1">
      <alignment shrinkToFit="1"/>
    </xf>
    <xf numFmtId="0" fontId="7" fillId="0" borderId="4" xfId="2" applyFont="1" applyFill="1" applyBorder="1" applyAlignment="1">
      <alignment horizontal="center" shrinkToFit="1"/>
    </xf>
    <xf numFmtId="4" fontId="8" fillId="0" borderId="5" xfId="2" applyNumberFormat="1" applyFont="1" applyFill="1" applyBorder="1" applyAlignment="1">
      <alignment horizontal="center"/>
    </xf>
    <xf numFmtId="2" fontId="8" fillId="0" borderId="4" xfId="2" applyNumberFormat="1" applyFont="1" applyFill="1" applyBorder="1" applyAlignment="1">
      <alignment horizontal="center"/>
    </xf>
    <xf numFmtId="0" fontId="7" fillId="2" borderId="7" xfId="2" applyFont="1" applyFill="1" applyBorder="1" applyAlignment="1">
      <alignment horizontal="centerContinuous" shrinkToFit="1"/>
    </xf>
    <xf numFmtId="4" fontId="5" fillId="2" borderId="4" xfId="2" applyNumberFormat="1" applyFont="1" applyFill="1" applyBorder="1" applyAlignment="1">
      <alignment horizontal="center"/>
    </xf>
    <xf numFmtId="2" fontId="5" fillId="2" borderId="4" xfId="2" applyNumberFormat="1" applyFont="1" applyFill="1" applyBorder="1" applyAlignment="1">
      <alignment horizontal="center" shrinkToFit="1"/>
    </xf>
    <xf numFmtId="4" fontId="8" fillId="0" borderId="0" xfId="2" applyNumberFormat="1" applyFont="1" applyFill="1" applyBorder="1" applyAlignment="1">
      <alignment horizontal="center"/>
    </xf>
    <xf numFmtId="0" fontId="6" fillId="0" borderId="5" xfId="2" applyFont="1" applyBorder="1" applyAlignment="1">
      <alignment horizontal="left" shrinkToFit="1"/>
    </xf>
    <xf numFmtId="0" fontId="6" fillId="0" borderId="3" xfId="2" applyFont="1" applyFill="1" applyBorder="1" applyAlignment="1">
      <alignment horizontal="center"/>
    </xf>
    <xf numFmtId="0" fontId="7" fillId="0" borderId="7" xfId="2" applyFont="1" applyBorder="1" applyAlignment="1">
      <alignment horizontal="centerContinuous" shrinkToFit="1"/>
    </xf>
    <xf numFmtId="4" fontId="5" fillId="0" borderId="7" xfId="2" applyNumberFormat="1" applyFont="1" applyFill="1" applyBorder="1" applyAlignment="1">
      <alignment horizontal="center"/>
    </xf>
    <xf numFmtId="2" fontId="5" fillId="0" borderId="4" xfId="2" applyNumberFormat="1" applyFont="1" applyFill="1" applyBorder="1" applyAlignment="1">
      <alignment horizontal="center" shrinkToFit="1"/>
    </xf>
    <xf numFmtId="0" fontId="6" fillId="2" borderId="3" xfId="2" applyFont="1" applyFill="1" applyBorder="1" applyAlignment="1">
      <alignment horizontal="centerContinuous"/>
    </xf>
    <xf numFmtId="0" fontId="2" fillId="2" borderId="5" xfId="2" applyFont="1" applyFill="1" applyBorder="1" applyAlignment="1">
      <alignment horizontal="centerContinuous" shrinkToFit="1"/>
    </xf>
    <xf numFmtId="0" fontId="2" fillId="2" borderId="4" xfId="2" applyFont="1" applyFill="1" applyBorder="1" applyAlignment="1">
      <alignment horizontal="centerContinuous" shrinkToFit="1"/>
    </xf>
    <xf numFmtId="0" fontId="6" fillId="0" borderId="2" xfId="2" applyFont="1" applyFill="1" applyBorder="1" applyAlignment="1">
      <alignment horizontal="center"/>
    </xf>
    <xf numFmtId="0" fontId="3" fillId="0" borderId="13" xfId="2" applyFont="1" applyFill="1" applyBorder="1" applyAlignment="1">
      <alignment horizontal="center" shrinkToFit="1"/>
    </xf>
    <xf numFmtId="0" fontId="6" fillId="0" borderId="0" xfId="2" applyFont="1" applyFill="1" applyAlignment="1">
      <alignment horizontal="center"/>
    </xf>
    <xf numFmtId="0" fontId="5" fillId="0" borderId="0" xfId="2" applyFont="1" applyAlignment="1">
      <alignment horizontal="center"/>
    </xf>
    <xf numFmtId="4" fontId="17" fillId="2" borderId="7" xfId="0" applyNumberFormat="1" applyFont="1" applyFill="1" applyBorder="1"/>
    <xf numFmtId="4" fontId="17" fillId="2" borderId="7" xfId="2" applyNumberFormat="1" applyFont="1" applyFill="1" applyBorder="1"/>
    <xf numFmtId="4" fontId="22" fillId="2" borderId="7" xfId="0" applyNumberFormat="1" applyFont="1" applyFill="1" applyBorder="1"/>
    <xf numFmtId="4" fontId="7" fillId="7" borderId="7" xfId="2" applyNumberFormat="1" applyFont="1" applyFill="1" applyBorder="1" applyAlignment="1">
      <alignment horizontal="center"/>
    </xf>
    <xf numFmtId="4" fontId="8" fillId="7" borderId="4" xfId="2" applyNumberFormat="1" applyFont="1" applyFill="1" applyBorder="1" applyAlignment="1">
      <alignment horizontal="center"/>
    </xf>
    <xf numFmtId="4" fontId="8" fillId="7" borderId="7" xfId="2" applyNumberFormat="1" applyFont="1" applyFill="1" applyBorder="1" applyAlignment="1">
      <alignment horizontal="center"/>
    </xf>
  </cellXfs>
  <cellStyles count="3">
    <cellStyle name="ปกติ" xfId="0" builtinId="0"/>
    <cellStyle name="ปกติ 2" xfId="2"/>
    <cellStyle name="ปกติ_Basedata-วท.ลำพูน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ส่วนกลาง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'2563-คณะ,สำนัก'!$AE$4:$AE$15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'2563-คณะ,สำนัก'!$AF$4:$AF$15</c:f>
              <c:numCache>
                <c:formatCode>#,##0.00</c:formatCode>
                <c:ptCount val="12"/>
                <c:pt idx="0">
                  <c:v>116482.45000000001</c:v>
                </c:pt>
                <c:pt idx="1">
                  <c:v>124052.68999999997</c:v>
                </c:pt>
                <c:pt idx="2">
                  <c:v>109762.48999999999</c:v>
                </c:pt>
                <c:pt idx="3">
                  <c:v>91803.959999999934</c:v>
                </c:pt>
                <c:pt idx="4">
                  <c:v>104148.16000000002</c:v>
                </c:pt>
                <c:pt idx="5">
                  <c:v>91600.170000000056</c:v>
                </c:pt>
                <c:pt idx="6">
                  <c:v>105849.40999999993</c:v>
                </c:pt>
                <c:pt idx="7">
                  <c:v>153961.7900000001</c:v>
                </c:pt>
                <c:pt idx="8">
                  <c:v>150808.09999999989</c:v>
                </c:pt>
                <c:pt idx="9">
                  <c:v>154182.09000000005</c:v>
                </c:pt>
                <c:pt idx="10">
                  <c:v>100539.23000000001</c:v>
                </c:pt>
                <c:pt idx="11">
                  <c:v>101809.44999999997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82A-B8E5-AF4EAAB7FDB4}"/>
            </c:ext>
          </c:extLst>
        </c:ser>
        <c:ser>
          <c:idx val="1"/>
          <c:order val="1"/>
          <c:tx>
            <c:strRef>
              <c:f>'2563-คณะ,สำนัก'!$AG$3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'2563-คณะ,สำนัก'!$AE$4:$AE$15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'2563-คณะ,สำนัก'!$AG$4:$AG$15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82A-B8E5-AF4EAAB7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ศูนย์กล้วยไม้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'2563-คณะ,สำนัก'!$AF$163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'2563-คณะ,สำนัก'!$AE$164:$AE$175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'2563-คณะ,สำนัก'!$AF$164:$AF$175</c:f>
              <c:numCache>
                <c:formatCode>#,##0.00</c:formatCode>
                <c:ptCount val="12"/>
                <c:pt idx="0">
                  <c:v>13159.32</c:v>
                </c:pt>
                <c:pt idx="1">
                  <c:v>14759.49</c:v>
                </c:pt>
                <c:pt idx="2">
                  <c:v>17929.759999999998</c:v>
                </c:pt>
                <c:pt idx="3">
                  <c:v>13957.13</c:v>
                </c:pt>
                <c:pt idx="4">
                  <c:v>16914.05</c:v>
                </c:pt>
                <c:pt idx="5">
                  <c:v>18555.47</c:v>
                </c:pt>
                <c:pt idx="6">
                  <c:v>17679.14</c:v>
                </c:pt>
                <c:pt idx="7">
                  <c:v>16815.509999999998</c:v>
                </c:pt>
                <c:pt idx="8">
                  <c:v>18068.7</c:v>
                </c:pt>
                <c:pt idx="9">
                  <c:v>16678.28</c:v>
                </c:pt>
                <c:pt idx="10">
                  <c:v>13126.7</c:v>
                </c:pt>
                <c:pt idx="11">
                  <c:v>11340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6-41F0-A03C-F1120798C839}"/>
            </c:ext>
          </c:extLst>
        </c:ser>
        <c:ser>
          <c:idx val="1"/>
          <c:order val="1"/>
          <c:tx>
            <c:strRef>
              <c:f>'2563-คณะ,สำนัก'!$AG$163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'2563-คณะ,สำนัก'!$AE$164:$AE$175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'2563-คณะ,สำนัก'!$AG$164:$AG$175</c:f>
              <c:numCache>
                <c:formatCode>#,##0.00</c:formatCode>
                <c:ptCount val="12"/>
                <c:pt idx="0">
                  <c:v>49610.636399999996</c:v>
                </c:pt>
                <c:pt idx="1">
                  <c:v>55643.277300000002</c:v>
                </c:pt>
                <c:pt idx="2">
                  <c:v>49486.137599999995</c:v>
                </c:pt>
                <c:pt idx="3">
                  <c:v>51780.952299999997</c:v>
                </c:pt>
                <c:pt idx="4">
                  <c:v>61905.423000000003</c:v>
                </c:pt>
                <c:pt idx="5">
                  <c:v>69583.012500000012</c:v>
                </c:pt>
                <c:pt idx="6">
                  <c:v>67711.106199999995</c:v>
                </c:pt>
                <c:pt idx="7">
                  <c:v>63226.317599999988</c:v>
                </c:pt>
                <c:pt idx="8">
                  <c:v>69022.433999999994</c:v>
                </c:pt>
                <c:pt idx="9">
                  <c:v>62877.115599999997</c:v>
                </c:pt>
                <c:pt idx="10">
                  <c:v>48437.523000000001</c:v>
                </c:pt>
                <c:pt idx="11">
                  <c:v>41504.400000000001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D6-41F0-A03C-F1120798C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คณะวิทยาศาสตร์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'2563-คณะ,สำนัก'!$AF$179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'2563-คณะ,สำนัก'!$AE$180:$AE$191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'2563-คณะ,สำนัก'!$AF$180:$AF$191</c:f>
              <c:numCache>
                <c:formatCode>#,##0.00</c:formatCode>
                <c:ptCount val="12"/>
                <c:pt idx="0">
                  <c:v>74165.34</c:v>
                </c:pt>
                <c:pt idx="1">
                  <c:v>78159.19</c:v>
                </c:pt>
                <c:pt idx="2">
                  <c:v>96397.98</c:v>
                </c:pt>
                <c:pt idx="3">
                  <c:v>87002.78</c:v>
                </c:pt>
                <c:pt idx="4">
                  <c:v>96163.330000000016</c:v>
                </c:pt>
                <c:pt idx="5">
                  <c:v>99211.720000000016</c:v>
                </c:pt>
                <c:pt idx="6">
                  <c:v>100557.82000000002</c:v>
                </c:pt>
                <c:pt idx="7">
                  <c:v>101108.33999999997</c:v>
                </c:pt>
                <c:pt idx="8">
                  <c:v>108022.50999999998</c:v>
                </c:pt>
                <c:pt idx="9">
                  <c:v>109600.68000000002</c:v>
                </c:pt>
                <c:pt idx="10">
                  <c:v>78557.3</c:v>
                </c:pt>
                <c:pt idx="11">
                  <c:v>68648.790000000008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4-44FE-9077-9B05F4F120F9}"/>
            </c:ext>
          </c:extLst>
        </c:ser>
        <c:ser>
          <c:idx val="1"/>
          <c:order val="1"/>
          <c:tx>
            <c:strRef>
              <c:f>'2563-คณะ,สำนัก'!$AG$179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'2563-คณะ,สำนัก'!$AE$180:$AE$191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'2563-คณะ,สำนัก'!$AG$180:$AG$191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4-44FE-9077-9B05F4F12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คณะสัตวศาสตร์และเทคโนโลยี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'2563-คณะ,สำนัก'!$AF$339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'2563-คณะ,สำนัก'!$AE$340:$AE$351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'2563-คณะ,สำนัก'!$AF$340:$AF$351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3-4C5D-8360-CA5129C9C9F8}"/>
            </c:ext>
          </c:extLst>
        </c:ser>
        <c:ser>
          <c:idx val="1"/>
          <c:order val="1"/>
          <c:tx>
            <c:strRef>
              <c:f>'2563-คณะ,สำนัก'!$AG$339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'2563-คณะ,สำนัก'!$AE$340:$AE$351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'2563-คณะ,สำนัก'!$AG$340:$AG$351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3-4C5D-8360-CA5129C9C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วิทยาลัยพลังงานทดแทน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'2563-คณะ,สำนัก'!$AF$355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'2563-คณะ,สำนัก'!$AE$356:$AE$367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'2563-คณะ,สำนัก'!$AF$356:$AF$367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9-43AC-B3A4-86A1365F0482}"/>
            </c:ext>
          </c:extLst>
        </c:ser>
        <c:ser>
          <c:idx val="1"/>
          <c:order val="1"/>
          <c:tx>
            <c:strRef>
              <c:f>'2563-คณะ,สำนัก'!$AG$355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'2563-คณะ,สำนัก'!$AE$356:$AE$367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'2563-คณะ,สำนัก'!$AG$356:$AG$367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9-43AC-B3A4-86A1365F0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โครงการแปรรูปผลิตผลทางการเกษตร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'2563-คณะ,สำนัก'!$AF$371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'2563-คณะ,สำนัก'!$AE$372:$AE$383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'2563-คณะ,สำนัก'!$AF$372:$AF$383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7-4746-9446-D9A840A7BF11}"/>
            </c:ext>
          </c:extLst>
        </c:ser>
        <c:ser>
          <c:idx val="1"/>
          <c:order val="1"/>
          <c:tx>
            <c:strRef>
              <c:f>'2563-คณะ,สำนัก'!$AG$371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'2563-คณะ,สำนัก'!$AE$372:$AE$383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'2563-คณะ,สำนัก'!$AG$372:$AG$383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F7-4746-9446-D9A840A7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(ฟาร์มบ้านโปง)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'2563-คณะ,สำนัก'!$AF$387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'2563-คณะ,สำนัก'!$AE$388:$AE$399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'2563-คณะ,สำนัก'!$AF$388:$AF$399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C-4155-829C-7F3DD5903574}"/>
            </c:ext>
          </c:extLst>
        </c:ser>
        <c:ser>
          <c:idx val="1"/>
          <c:order val="1"/>
          <c:tx>
            <c:strRef>
              <c:f>'2563-คณะ,สำนัก'!$AG$387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'2563-คณะ,สำนัก'!$AE$388:$AE$399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'2563-คณะ,สำนัก'!$AG$388:$AG$399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2C-4155-829C-7F3DD5903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(ฟาร์มพร้าว 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'2563-คณะ,สำนัก'!$AF$403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'2563-คณะ,สำนัก'!$AE$404:$AE$415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'2563-คณะ,สำนัก'!$AF$404:$AF$415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3-427D-9331-A35617B5F88F}"/>
            </c:ext>
          </c:extLst>
        </c:ser>
        <c:ser>
          <c:idx val="1"/>
          <c:order val="1"/>
          <c:tx>
            <c:strRef>
              <c:f>'2563-คณะ,สำนัก'!$AG$403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'2563-คณะ,สำนัก'!$AE$404:$AE$415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'2563-คณะ,สำนัก'!$AG$404:$AG$415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3-427D-9331-A35617B5F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มหาวิทยาลัยแม่โจ้-แพร่ เฉลิมพระเกียรติ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'2563-คณะ,สำนัก'!$AF$419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'2563-คณะ,สำนัก'!$AE$420:$AE$431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'2563-คณะ,สำนัก'!$AF$420:$AF$431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B-4ECE-B141-884784E007FC}"/>
            </c:ext>
          </c:extLst>
        </c:ser>
        <c:ser>
          <c:idx val="1"/>
          <c:order val="1"/>
          <c:tx>
            <c:strRef>
              <c:f>'2563-คณะ,สำนัก'!$AG$419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'2563-คณะ,สำนัก'!$AE$420:$AE$431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'2563-คณะ,สำนัก'!$AG$420:$AG$431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B-4ECE-B141-884784E00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algn="ctr" rtl="0">
              <a:defRPr/>
            </a:pPr>
            <a:r>
              <a:rPr lang="th-TH"/>
              <a:t>มหาวิทยาลัยแม่โจ้ - ชุมพร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'2563-คณะ,สำนัก'!$AF$435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'2563-คณะ,สำนัก'!$AE$436:$AE$447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'2563-คณะ,สำนัก'!$AF$436:$AF$447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3-4F39-948B-AD9725D4CC34}"/>
            </c:ext>
          </c:extLst>
        </c:ser>
        <c:ser>
          <c:idx val="1"/>
          <c:order val="1"/>
          <c:tx>
            <c:strRef>
              <c:f>'2563-คณะ,สำนัก'!$AG$435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'2563-คณะ,สำนัก'!$AE$436:$AE$447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'2563-คณะ,สำนัก'!$AG$436:$AG$447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3-4F39-948B-AD9725D4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>
          <a:solidFill>
            <a:schemeClr val="tx1"/>
          </a:solidFill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วิทยาลัยบริหารศาสตร์</a:t>
            </a:r>
            <a:endParaRPr lang="th-TH"/>
          </a:p>
        </c:rich>
      </c:tx>
      <c:layout>
        <c:manualLayout>
          <c:xMode val="edge"/>
          <c:yMode val="edge"/>
          <c:x val="0.35699534098030128"/>
          <c:y val="2.105263157894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'2563-คณะ,สำนัก'!$AF$147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'2563-คณะ,สำนัก'!$AE$148:$AE$159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'2563-คณะ,สำนัก'!$AF$148:$AF$159</c:f>
              <c:numCache>
                <c:formatCode>#,##0.00</c:formatCode>
                <c:ptCount val="12"/>
                <c:pt idx="0">
                  <c:v>7699.24</c:v>
                </c:pt>
                <c:pt idx="1">
                  <c:v>9710.92</c:v>
                </c:pt>
                <c:pt idx="2">
                  <c:v>11578.23</c:v>
                </c:pt>
                <c:pt idx="3">
                  <c:v>10952.12</c:v>
                </c:pt>
                <c:pt idx="4">
                  <c:v>14749.37</c:v>
                </c:pt>
                <c:pt idx="5">
                  <c:v>13978.13</c:v>
                </c:pt>
                <c:pt idx="6">
                  <c:v>10604.05</c:v>
                </c:pt>
                <c:pt idx="7">
                  <c:v>13218.86</c:v>
                </c:pt>
                <c:pt idx="8">
                  <c:v>14605.43</c:v>
                </c:pt>
                <c:pt idx="9">
                  <c:v>11368.3</c:v>
                </c:pt>
                <c:pt idx="10">
                  <c:v>8715.9699999999993</c:v>
                </c:pt>
                <c:pt idx="11">
                  <c:v>6894.96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1-4549-9B92-F46B952DA536}"/>
            </c:ext>
          </c:extLst>
        </c:ser>
        <c:ser>
          <c:idx val="1"/>
          <c:order val="1"/>
          <c:tx>
            <c:strRef>
              <c:f>'2563-คณะ,สำนัก'!$AG$147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'2563-คณะ,สำนัก'!$AE$148:$AE$159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'2563-คณะ,สำนัก'!$AG$148:$AG$159</c:f>
              <c:numCache>
                <c:formatCode>#,##0.00</c:formatCode>
                <c:ptCount val="12"/>
                <c:pt idx="0">
                  <c:v>29026.1348</c:v>
                </c:pt>
                <c:pt idx="1">
                  <c:v>36610.168400000002</c:v>
                </c:pt>
                <c:pt idx="2">
                  <c:v>31955.914799999995</c:v>
                </c:pt>
                <c:pt idx="3">
                  <c:v>40632.3652</c:v>
                </c:pt>
                <c:pt idx="4">
                  <c:v>53982.694200000005</c:v>
                </c:pt>
                <c:pt idx="5">
                  <c:v>52417.987499999996</c:v>
                </c:pt>
                <c:pt idx="6">
                  <c:v>40613.511500000001</c:v>
                </c:pt>
                <c:pt idx="7">
                  <c:v>49702.9136</c:v>
                </c:pt>
                <c:pt idx="8">
                  <c:v>55792.742599999998</c:v>
                </c:pt>
                <c:pt idx="9">
                  <c:v>42858.490999999995</c:v>
                </c:pt>
                <c:pt idx="10">
                  <c:v>32161.929299999996</c:v>
                </c:pt>
                <c:pt idx="11">
                  <c:v>25235.553600000003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1-4549-9B92-F46B952DA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สำนักงานมหาวิทยาลัย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'2563-คณะ,สำนัก'!$AF$19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'2563-คณะ,สำนัก'!$AE$20:$AE$31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'2563-คณะ,สำนัก'!$AF$20:$AF$31</c:f>
              <c:numCache>
                <c:formatCode>#,##0.00</c:formatCode>
                <c:ptCount val="12"/>
                <c:pt idx="0">
                  <c:v>30929.5</c:v>
                </c:pt>
                <c:pt idx="1">
                  <c:v>31237.82</c:v>
                </c:pt>
                <c:pt idx="2">
                  <c:v>44094.820000000007</c:v>
                </c:pt>
                <c:pt idx="3">
                  <c:v>54174.009999999995</c:v>
                </c:pt>
                <c:pt idx="4">
                  <c:v>59057.93</c:v>
                </c:pt>
                <c:pt idx="5">
                  <c:v>52655.979999999967</c:v>
                </c:pt>
                <c:pt idx="6">
                  <c:v>40934.730000000076</c:v>
                </c:pt>
                <c:pt idx="7">
                  <c:v>37599.189999999959</c:v>
                </c:pt>
                <c:pt idx="8">
                  <c:v>43849.600000000064</c:v>
                </c:pt>
                <c:pt idx="9">
                  <c:v>38097.48999999994</c:v>
                </c:pt>
                <c:pt idx="10">
                  <c:v>29935.66</c:v>
                </c:pt>
                <c:pt idx="11">
                  <c:v>26282.620000000003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7-4D2B-8A1B-7B5F58254DC1}"/>
            </c:ext>
          </c:extLst>
        </c:ser>
        <c:ser>
          <c:idx val="1"/>
          <c:order val="1"/>
          <c:tx>
            <c:strRef>
              <c:f>'2563-คณะ,สำนัก'!$AG$19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'2563-คณะ,สำนัก'!$AE$20:$AE$31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'2563-คณะ,สำนัก'!$AG$20:$AG$31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F7-4D2B-8A1B-7B5F58254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คณะเศรษศาสตร์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'2563-คณะ,สำนัก'!$AF$195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'2563-คณะ,สำนัก'!$AE$196:$AE$207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'2563-คณะ,สำนัก'!$AF$196:$AF$207</c:f>
              <c:numCache>
                <c:formatCode>#,##0.00</c:formatCode>
                <c:ptCount val="12"/>
                <c:pt idx="0">
                  <c:v>4753.46</c:v>
                </c:pt>
                <c:pt idx="1">
                  <c:v>5725.23</c:v>
                </c:pt>
                <c:pt idx="2">
                  <c:v>7481.74</c:v>
                </c:pt>
                <c:pt idx="3">
                  <c:v>6091.56</c:v>
                </c:pt>
                <c:pt idx="4">
                  <c:v>6955.95</c:v>
                </c:pt>
                <c:pt idx="5">
                  <c:v>8111.01</c:v>
                </c:pt>
                <c:pt idx="6">
                  <c:v>7429.4699999999993</c:v>
                </c:pt>
                <c:pt idx="7">
                  <c:v>9018.58</c:v>
                </c:pt>
                <c:pt idx="8">
                  <c:v>10135.49</c:v>
                </c:pt>
                <c:pt idx="9">
                  <c:v>8371.61</c:v>
                </c:pt>
                <c:pt idx="10">
                  <c:v>5625.51</c:v>
                </c:pt>
                <c:pt idx="11">
                  <c:v>4140.1000000000004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9-4FC6-BF13-ACCFF6A7B459}"/>
            </c:ext>
          </c:extLst>
        </c:ser>
        <c:ser>
          <c:idx val="1"/>
          <c:order val="1"/>
          <c:tx>
            <c:strRef>
              <c:f>'2563-คณะ,สำนัก'!$AG$195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'2563-คณะ,สำนัก'!$AE$196:$AE$207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'2563-คณะ,สำนัก'!$AG$196:$AG$207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9-4FC6-BF13-ACCFF6A7B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คณะเทคโนโลยีสารสนเทศและการสื่อสาร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'2563-คณะ,สำนัก'!$AF$211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'2563-คณะ,สำนัก'!$AE$212:$AE$223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'2563-คณะ,สำนัก'!$AF$212:$AF$223</c:f>
              <c:numCache>
                <c:formatCode>#,##0.00</c:formatCode>
                <c:ptCount val="12"/>
                <c:pt idx="0">
                  <c:v>832.96000000002095</c:v>
                </c:pt>
                <c:pt idx="1">
                  <c:v>1339.820000000007</c:v>
                </c:pt>
                <c:pt idx="2">
                  <c:v>2585.8699999999953</c:v>
                </c:pt>
                <c:pt idx="3">
                  <c:v>2490.8699999999953</c:v>
                </c:pt>
                <c:pt idx="4">
                  <c:v>3980.3800000000047</c:v>
                </c:pt>
                <c:pt idx="5">
                  <c:v>3053.6999999999534</c:v>
                </c:pt>
                <c:pt idx="6">
                  <c:v>2768.1600000000326</c:v>
                </c:pt>
                <c:pt idx="7">
                  <c:v>2988.140000000014</c:v>
                </c:pt>
                <c:pt idx="8">
                  <c:v>3091.7999999999884</c:v>
                </c:pt>
                <c:pt idx="9">
                  <c:v>2025</c:v>
                </c:pt>
                <c:pt idx="10">
                  <c:v>1517.320000000007</c:v>
                </c:pt>
                <c:pt idx="11">
                  <c:v>1109.8399999999674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A-4149-A99F-DADC81384881}"/>
            </c:ext>
          </c:extLst>
        </c:ser>
        <c:ser>
          <c:idx val="1"/>
          <c:order val="1"/>
          <c:tx>
            <c:strRef>
              <c:f>'2563-คณะ,สำนัก'!$AG$211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'2563-คณะ,สำนัก'!$AE$212:$AE$223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'2563-คณะ,สำนัก'!$AG$212:$AG$223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4A-4149-A99F-DADC81384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คณะสถาปัตยกรรมศาสตร์และการออกแบบสิ่งแวดล้อม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'2563-คณะ,สำนัก'!$AF$227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'2563-คณะ,สำนัก'!$AE$228:$AE$239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'2563-คณะ,สำนัก'!$AF$228:$AF$239</c:f>
              <c:numCache>
                <c:formatCode>#,##0.00</c:formatCode>
                <c:ptCount val="12"/>
                <c:pt idx="0">
                  <c:v>8155.21</c:v>
                </c:pt>
                <c:pt idx="1">
                  <c:v>9701.5300000000007</c:v>
                </c:pt>
                <c:pt idx="2">
                  <c:v>12620.54</c:v>
                </c:pt>
                <c:pt idx="3">
                  <c:v>10636.380000000001</c:v>
                </c:pt>
                <c:pt idx="4">
                  <c:v>11575.43</c:v>
                </c:pt>
                <c:pt idx="5">
                  <c:v>13320.500000000029</c:v>
                </c:pt>
                <c:pt idx="6">
                  <c:v>15787.089999999942</c:v>
                </c:pt>
                <c:pt idx="7">
                  <c:v>14499.830000000014</c:v>
                </c:pt>
                <c:pt idx="8">
                  <c:v>15386.240000000014</c:v>
                </c:pt>
                <c:pt idx="9">
                  <c:v>12564.61</c:v>
                </c:pt>
                <c:pt idx="10">
                  <c:v>11380.62</c:v>
                </c:pt>
                <c:pt idx="11">
                  <c:v>9340.91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A-4135-9A0D-073F55856C06}"/>
            </c:ext>
          </c:extLst>
        </c:ser>
        <c:ser>
          <c:idx val="1"/>
          <c:order val="1"/>
          <c:tx>
            <c:strRef>
              <c:f>'2563-คณะ,สำนัก'!$AG$227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'2563-คณะ,สำนัก'!$AE$228:$AE$239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'2563-คณะ,สำนัก'!$AG$228:$AG$239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A-4135-9A0D-073F55856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คณะผลิตกรรมการเกษตร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'2563-คณะ,สำนัก'!$AF$243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'2563-คณะ,สำนัก'!$AE$244:$AE$255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'2563-คณะ,สำนัก'!$AF$244:$AF$255</c:f>
              <c:numCache>
                <c:formatCode>#,##0.00</c:formatCode>
                <c:ptCount val="12"/>
                <c:pt idx="0">
                  <c:v>45385.47</c:v>
                </c:pt>
                <c:pt idx="1">
                  <c:v>51210.86</c:v>
                </c:pt>
                <c:pt idx="2">
                  <c:v>57902.54</c:v>
                </c:pt>
                <c:pt idx="3">
                  <c:v>73176.19</c:v>
                </c:pt>
                <c:pt idx="4">
                  <c:v>71171.86</c:v>
                </c:pt>
                <c:pt idx="5">
                  <c:v>57095.95</c:v>
                </c:pt>
                <c:pt idx="6">
                  <c:v>65437.969999999965</c:v>
                </c:pt>
                <c:pt idx="7">
                  <c:v>61173.190000000031</c:v>
                </c:pt>
                <c:pt idx="8">
                  <c:v>66189.679999999978</c:v>
                </c:pt>
                <c:pt idx="9">
                  <c:v>61082.10000000002</c:v>
                </c:pt>
                <c:pt idx="10">
                  <c:v>54344.22</c:v>
                </c:pt>
                <c:pt idx="11">
                  <c:v>55954.91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3-43E8-81E6-BA13CBE68E20}"/>
            </c:ext>
          </c:extLst>
        </c:ser>
        <c:ser>
          <c:idx val="1"/>
          <c:order val="1"/>
          <c:tx>
            <c:strRef>
              <c:f>'2563-คณะ,สำนัก'!$AG$243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'2563-คณะ,สำนัก'!$AE$244:$AE$255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'2563-คณะ,สำนัก'!$AG$244:$AG$255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3-43E8-81E6-BA13CBE68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สำนักวิจัยและส่งเสริมการเกษตร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'2563-คณะ,สำนัก'!$AF$259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'2563-คณะ,สำนัก'!$AE$260:$AE$271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'2563-คณะ,สำนัก'!$AF$260:$AF$271</c:f>
              <c:numCache>
                <c:formatCode>#,##0.00</c:formatCode>
                <c:ptCount val="12"/>
                <c:pt idx="0">
                  <c:v>3259</c:v>
                </c:pt>
                <c:pt idx="1">
                  <c:v>4005</c:v>
                </c:pt>
                <c:pt idx="2">
                  <c:v>4503</c:v>
                </c:pt>
                <c:pt idx="3">
                  <c:v>9520</c:v>
                </c:pt>
                <c:pt idx="4">
                  <c:v>8702</c:v>
                </c:pt>
                <c:pt idx="5">
                  <c:v>7308.9999999999864</c:v>
                </c:pt>
                <c:pt idx="6">
                  <c:v>9372.9999999999982</c:v>
                </c:pt>
                <c:pt idx="7">
                  <c:v>6954.0000000000155</c:v>
                </c:pt>
                <c:pt idx="8">
                  <c:v>7923.2</c:v>
                </c:pt>
                <c:pt idx="9">
                  <c:v>5614.8</c:v>
                </c:pt>
                <c:pt idx="10">
                  <c:v>4720.7</c:v>
                </c:pt>
                <c:pt idx="11">
                  <c:v>4031.3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3-4E1F-8803-409E793D97CA}"/>
            </c:ext>
          </c:extLst>
        </c:ser>
        <c:ser>
          <c:idx val="1"/>
          <c:order val="1"/>
          <c:tx>
            <c:strRef>
              <c:f>'2563-คณะ,สำนัก'!$AG$259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'2563-คณะ,สำนัก'!$AE$260:$AE$271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'2563-คณะ,สำนัก'!$AG$260:$AG$271</c:f>
              <c:numCache>
                <c:formatCode>#,##0.00</c:formatCode>
                <c:ptCount val="12"/>
                <c:pt idx="0">
                  <c:v>12286.43</c:v>
                </c:pt>
                <c:pt idx="1">
                  <c:v>15098.85</c:v>
                </c:pt>
                <c:pt idx="2">
                  <c:v>12428.279999999999</c:v>
                </c:pt>
                <c:pt idx="3">
                  <c:v>35319.200000000004</c:v>
                </c:pt>
                <c:pt idx="4">
                  <c:v>31849.32</c:v>
                </c:pt>
                <c:pt idx="5">
                  <c:v>27408.749999999949</c:v>
                </c:pt>
                <c:pt idx="6">
                  <c:v>35898.589999999989</c:v>
                </c:pt>
                <c:pt idx="7">
                  <c:v>26147.040000000059</c:v>
                </c:pt>
                <c:pt idx="8">
                  <c:v>30266.623999999996</c:v>
                </c:pt>
                <c:pt idx="9">
                  <c:v>21167.796000000002</c:v>
                </c:pt>
                <c:pt idx="10">
                  <c:v>17419.383000000002</c:v>
                </c:pt>
                <c:pt idx="11">
                  <c:v>14754.558000000001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3-4E1F-8803-409E793D9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ศูนย์วิจัยพลังงาน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'2563-คณะ,สำนัก'!$AF$275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'2563-คณะ,สำนัก'!$AE$276:$AE$287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'2563-คณะ,สำนัก'!$AF$276:$AF$287</c:f>
              <c:numCache>
                <c:formatCode>#,##0.00</c:formatCode>
                <c:ptCount val="12"/>
                <c:pt idx="0">
                  <c:v>74.200000000000045</c:v>
                </c:pt>
                <c:pt idx="1">
                  <c:v>92.799999999999955</c:v>
                </c:pt>
                <c:pt idx="2">
                  <c:v>110.40000000000009</c:v>
                </c:pt>
                <c:pt idx="3">
                  <c:v>177.5</c:v>
                </c:pt>
                <c:pt idx="4">
                  <c:v>148.5</c:v>
                </c:pt>
                <c:pt idx="5">
                  <c:v>81.199999999999818</c:v>
                </c:pt>
                <c:pt idx="6">
                  <c:v>78.099999999999909</c:v>
                </c:pt>
                <c:pt idx="7">
                  <c:v>75.800000000000182</c:v>
                </c:pt>
                <c:pt idx="8">
                  <c:v>92.699999999999818</c:v>
                </c:pt>
                <c:pt idx="9">
                  <c:v>62.800000000000182</c:v>
                </c:pt>
                <c:pt idx="10">
                  <c:v>44.099999999999909</c:v>
                </c:pt>
                <c:pt idx="11">
                  <c:v>71.900000000000091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0-4E83-9DDA-0B33ACBFBF42}"/>
            </c:ext>
          </c:extLst>
        </c:ser>
        <c:ser>
          <c:idx val="1"/>
          <c:order val="1"/>
          <c:tx>
            <c:strRef>
              <c:f>'2563-คณะ,สำนัก'!$AG$275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'2563-คณะ,สำนัก'!$AE$276:$AE$287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'2563-คณะ,สำนัก'!$AG$276:$AG$287</c:f>
              <c:numCache>
                <c:formatCode>#,##0.00</c:formatCode>
                <c:ptCount val="12"/>
                <c:pt idx="0">
                  <c:v>279.73400000000015</c:v>
                </c:pt>
                <c:pt idx="1">
                  <c:v>349.85599999999982</c:v>
                </c:pt>
                <c:pt idx="2">
                  <c:v>304.70400000000024</c:v>
                </c:pt>
                <c:pt idx="3">
                  <c:v>658.52499999999998</c:v>
                </c:pt>
                <c:pt idx="4">
                  <c:v>543.51</c:v>
                </c:pt>
                <c:pt idx="5">
                  <c:v>304.49999999999932</c:v>
                </c:pt>
                <c:pt idx="6">
                  <c:v>299.12299999999965</c:v>
                </c:pt>
                <c:pt idx="7">
                  <c:v>285.00800000000066</c:v>
                </c:pt>
                <c:pt idx="8">
                  <c:v>354.11399999999929</c:v>
                </c:pt>
                <c:pt idx="9">
                  <c:v>236.75600000000068</c:v>
                </c:pt>
                <c:pt idx="10">
                  <c:v>162.72899999999967</c:v>
                </c:pt>
                <c:pt idx="11">
                  <c:v>263.15400000000034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50-4E83-9DDA-0B33ACBFB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ศูนย์อาคารที่พัก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'2563-คณะ,สำนัก'!$AF$291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'2563-คณะ,สำนัก'!$AE$292:$AE$303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'2563-คณะ,สำนัก'!$AF$292:$AF$303</c:f>
              <c:numCache>
                <c:formatCode>#,##0.00</c:formatCode>
                <c:ptCount val="12"/>
                <c:pt idx="0">
                  <c:v>13305.48</c:v>
                </c:pt>
                <c:pt idx="1">
                  <c:v>11320.53</c:v>
                </c:pt>
                <c:pt idx="2">
                  <c:v>12687.47</c:v>
                </c:pt>
                <c:pt idx="3">
                  <c:v>11709.81</c:v>
                </c:pt>
                <c:pt idx="4">
                  <c:v>11864.69</c:v>
                </c:pt>
                <c:pt idx="5">
                  <c:v>13271.68</c:v>
                </c:pt>
                <c:pt idx="6">
                  <c:v>12699.06</c:v>
                </c:pt>
                <c:pt idx="7">
                  <c:v>28325.33</c:v>
                </c:pt>
                <c:pt idx="8">
                  <c:v>24235.21</c:v>
                </c:pt>
                <c:pt idx="9">
                  <c:v>14498.27</c:v>
                </c:pt>
                <c:pt idx="10">
                  <c:v>23584.99</c:v>
                </c:pt>
                <c:pt idx="11">
                  <c:v>13287.04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F-4457-BA7D-946682F15AB4}"/>
            </c:ext>
          </c:extLst>
        </c:ser>
        <c:ser>
          <c:idx val="1"/>
          <c:order val="1"/>
          <c:tx>
            <c:strRef>
              <c:f>'2563-คณะ,สำนัก'!$AG$291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'2563-คณะ,สำนัก'!$AE$292:$AE$303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'2563-คณะ,สำนัก'!$AG$292:$AG$303</c:f>
              <c:numCache>
                <c:formatCode>#,##0.00</c:formatCode>
                <c:ptCount val="12"/>
                <c:pt idx="0">
                  <c:v>50161.659599999999</c:v>
                </c:pt>
                <c:pt idx="1">
                  <c:v>42678.398100000006</c:v>
                </c:pt>
                <c:pt idx="2">
                  <c:v>35017.417199999996</c:v>
                </c:pt>
                <c:pt idx="3">
                  <c:v>43443.395099999994</c:v>
                </c:pt>
                <c:pt idx="4">
                  <c:v>43424.765400000004</c:v>
                </c:pt>
                <c:pt idx="5">
                  <c:v>49768.800000000003</c:v>
                </c:pt>
                <c:pt idx="6">
                  <c:v>48637.399799999999</c:v>
                </c:pt>
                <c:pt idx="7">
                  <c:v>106503.2408</c:v>
                </c:pt>
                <c:pt idx="8">
                  <c:v>92578.502199999988</c:v>
                </c:pt>
                <c:pt idx="9">
                  <c:v>54658.477900000005</c:v>
                </c:pt>
                <c:pt idx="10">
                  <c:v>87028.613100000002</c:v>
                </c:pt>
                <c:pt idx="11">
                  <c:v>48630.566400000003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3F-4457-BA7D-946682F15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คณะวิศวกรรมศาสตร์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'2563-คณะ,สำนัก'!$AF$307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'2563-คณะ,สำนัก'!$AE$308:$AE$319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'2563-คณะ,สำนัก'!$AF$308:$AF$319</c:f>
              <c:numCache>
                <c:formatCode>#,##0.00</c:formatCode>
                <c:ptCount val="12"/>
                <c:pt idx="0">
                  <c:v>32341.83</c:v>
                </c:pt>
                <c:pt idx="1">
                  <c:v>33944.009999999995</c:v>
                </c:pt>
                <c:pt idx="2">
                  <c:v>39699.440000000002</c:v>
                </c:pt>
                <c:pt idx="3">
                  <c:v>37876.479999999996</c:v>
                </c:pt>
                <c:pt idx="4">
                  <c:v>42128.4</c:v>
                </c:pt>
                <c:pt idx="5">
                  <c:v>42633.020000000011</c:v>
                </c:pt>
                <c:pt idx="6">
                  <c:v>44286.419999999955</c:v>
                </c:pt>
                <c:pt idx="7">
                  <c:v>48225.639999999985</c:v>
                </c:pt>
                <c:pt idx="8">
                  <c:v>50825.030000000006</c:v>
                </c:pt>
                <c:pt idx="9">
                  <c:v>42140.170000000042</c:v>
                </c:pt>
                <c:pt idx="10">
                  <c:v>37745.229999999996</c:v>
                </c:pt>
                <c:pt idx="11">
                  <c:v>34688.76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6-4744-A3F1-C6F67C049796}"/>
            </c:ext>
          </c:extLst>
        </c:ser>
        <c:ser>
          <c:idx val="1"/>
          <c:order val="1"/>
          <c:tx>
            <c:strRef>
              <c:f>'2563-คณะ,สำนัก'!$AG$307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'2563-คณะ,สำนัก'!$AE$308:$AE$319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'2563-คณะ,สำนัก'!$AG$308:$AG$319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6-4744-A3F1-C6F67C049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คณะเทคโนโลยีการประมง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'2563-คณะ,สำนัก'!$AF$323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'2563-คณะ,สำนัก'!$AE$324:$AE$335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'2563-คณะ,สำนัก'!$AF$324:$AF$335</c:f>
              <c:numCache>
                <c:formatCode>#,##0.00</c:formatCode>
                <c:ptCount val="12"/>
                <c:pt idx="0">
                  <c:v>13660</c:v>
                </c:pt>
                <c:pt idx="1">
                  <c:v>13789</c:v>
                </c:pt>
                <c:pt idx="2">
                  <c:v>17280</c:v>
                </c:pt>
                <c:pt idx="3">
                  <c:v>22939</c:v>
                </c:pt>
                <c:pt idx="4">
                  <c:v>17945.400000000001</c:v>
                </c:pt>
                <c:pt idx="5">
                  <c:v>14972.6</c:v>
                </c:pt>
                <c:pt idx="6">
                  <c:v>8240.0000000000291</c:v>
                </c:pt>
                <c:pt idx="7">
                  <c:v>7680.7000000000289</c:v>
                </c:pt>
                <c:pt idx="8">
                  <c:v>8442.0999999999713</c:v>
                </c:pt>
                <c:pt idx="9">
                  <c:v>8265.2000000000007</c:v>
                </c:pt>
                <c:pt idx="10">
                  <c:v>6855</c:v>
                </c:pt>
                <c:pt idx="11">
                  <c:v>6598.7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9-4418-A31A-588F0436F481}"/>
            </c:ext>
          </c:extLst>
        </c:ser>
        <c:ser>
          <c:idx val="1"/>
          <c:order val="1"/>
          <c:tx>
            <c:strRef>
              <c:f>'2563-คณะ,สำนัก'!$AG$323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'2563-คณะ,สำนัก'!$AE$324:$AE$335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'2563-คณะ,สำนัก'!$AG$324:$AG$335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9-4418-A31A-588F0436F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สระว่ายน้ำ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'2563-คณะ,สำนัก'!$AF$35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'2563-คณะ,สำนัก'!$AE$36:$AE$47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'2563-คณะ,สำนัก'!$AF$36:$AF$47</c:f>
              <c:numCache>
                <c:formatCode>#,##0.00</c:formatCode>
                <c:ptCount val="12"/>
                <c:pt idx="0">
                  <c:v>5368</c:v>
                </c:pt>
                <c:pt idx="1">
                  <c:v>6113</c:v>
                </c:pt>
                <c:pt idx="2">
                  <c:v>6500</c:v>
                </c:pt>
                <c:pt idx="3">
                  <c:v>10515.000000000009</c:v>
                </c:pt>
                <c:pt idx="4">
                  <c:v>9484.9999999999909</c:v>
                </c:pt>
                <c:pt idx="5">
                  <c:v>6241.0000000000091</c:v>
                </c:pt>
                <c:pt idx="6">
                  <c:v>9258.9999999999727</c:v>
                </c:pt>
                <c:pt idx="7">
                  <c:v>7678.0000000000182</c:v>
                </c:pt>
                <c:pt idx="8">
                  <c:v>7588</c:v>
                </c:pt>
                <c:pt idx="9">
                  <c:v>7707</c:v>
                </c:pt>
                <c:pt idx="10">
                  <c:v>5723</c:v>
                </c:pt>
                <c:pt idx="11">
                  <c:v>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E-49E9-A1EF-A847A9363B47}"/>
            </c:ext>
          </c:extLst>
        </c:ser>
        <c:ser>
          <c:idx val="1"/>
          <c:order val="1"/>
          <c:tx>
            <c:strRef>
              <c:f>'2563-คณะ,สำนัก'!$AG$35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'2563-คณะ,สำนัก'!$AE$36:$AE$47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'2563-คณะ,สำนัก'!$AG$36:$AG$47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5E-49E9-A1EF-A847A9363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โรงอาหาร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'2563-คณะ,สำนัก'!$AF$51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'2563-คณะ,สำนัก'!$AE$52:$AE$63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'2563-คณะ,สำนัก'!$AF$52:$AF$63</c:f>
              <c:numCache>
                <c:formatCode>#,##0.00</c:formatCode>
                <c:ptCount val="12"/>
                <c:pt idx="0">
                  <c:v>4214</c:v>
                </c:pt>
                <c:pt idx="1">
                  <c:v>1779</c:v>
                </c:pt>
                <c:pt idx="2">
                  <c:v>3449</c:v>
                </c:pt>
                <c:pt idx="3">
                  <c:v>2250</c:v>
                </c:pt>
                <c:pt idx="4">
                  <c:v>848</c:v>
                </c:pt>
                <c:pt idx="5">
                  <c:v>880</c:v>
                </c:pt>
                <c:pt idx="6">
                  <c:v>658.00000000000364</c:v>
                </c:pt>
                <c:pt idx="7">
                  <c:v>3157.9999999999964</c:v>
                </c:pt>
                <c:pt idx="8">
                  <c:v>2818.9999999999927</c:v>
                </c:pt>
                <c:pt idx="9">
                  <c:v>3370.0000000000073</c:v>
                </c:pt>
                <c:pt idx="10">
                  <c:v>3235</c:v>
                </c:pt>
                <c:pt idx="11">
                  <c:v>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8-42F8-B855-78D1FE995961}"/>
            </c:ext>
          </c:extLst>
        </c:ser>
        <c:ser>
          <c:idx val="1"/>
          <c:order val="1"/>
          <c:tx>
            <c:strRef>
              <c:f>'2563-คณะ,สำนัก'!$AG$51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'2563-คณะ,สำนัก'!$AE$52:$AE$63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'2563-คณะ,สำนัก'!$AG$52:$AG$63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8-42F8-B855-78D1FE995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หอพักนักศึกษา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'2563-คณะ,สำนัก'!$AF$67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'2563-คณะ,สำนัก'!$AE$68:$AE$79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'2563-คณะ,สำนัก'!$AF$68:$AF$79</c:f>
              <c:numCache>
                <c:formatCode>#,##0.00</c:formatCode>
                <c:ptCount val="12"/>
                <c:pt idx="0">
                  <c:v>67978</c:v>
                </c:pt>
                <c:pt idx="1">
                  <c:v>63369.000000000029</c:v>
                </c:pt>
                <c:pt idx="2">
                  <c:v>63174.999999999971</c:v>
                </c:pt>
                <c:pt idx="3">
                  <c:v>25680.000000000022</c:v>
                </c:pt>
                <c:pt idx="4">
                  <c:v>20539.99999999996</c:v>
                </c:pt>
                <c:pt idx="5">
                  <c:v>24560.000000000007</c:v>
                </c:pt>
                <c:pt idx="6">
                  <c:v>32428</c:v>
                </c:pt>
                <c:pt idx="7">
                  <c:v>94588.000000000044</c:v>
                </c:pt>
                <c:pt idx="8">
                  <c:v>125383.99999999994</c:v>
                </c:pt>
                <c:pt idx="9">
                  <c:v>126536.00000000004</c:v>
                </c:pt>
                <c:pt idx="10">
                  <c:v>97085</c:v>
                </c:pt>
                <c:pt idx="11">
                  <c:v>87878.999999999985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F-4897-B8B7-E8636A953CE1}"/>
            </c:ext>
          </c:extLst>
        </c:ser>
        <c:ser>
          <c:idx val="1"/>
          <c:order val="1"/>
          <c:tx>
            <c:strRef>
              <c:f>'2563-คณะ,สำนัก'!$AG$67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'2563-คณะ,สำนัก'!$AE$68:$AE$79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'2563-คณะ,สำนัก'!$AG$68:$AG$79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F-4897-B8B7-E8636A95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คณะพัฒนาการท่องเที่ยว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'2563-คณะ,สำนัก'!$AF$83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'2563-คณะ,สำนัก'!$AE$84:$AE$95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'2563-คณะ,สำนัก'!$AF$84:$AF$95</c:f>
              <c:numCache>
                <c:formatCode>#,##0.00</c:formatCode>
                <c:ptCount val="12"/>
                <c:pt idx="0">
                  <c:v>8481.9999999999964</c:v>
                </c:pt>
                <c:pt idx="1">
                  <c:v>9272.0000000000018</c:v>
                </c:pt>
                <c:pt idx="2">
                  <c:v>10864</c:v>
                </c:pt>
                <c:pt idx="3">
                  <c:v>12690</c:v>
                </c:pt>
                <c:pt idx="4">
                  <c:v>12468.000000000004</c:v>
                </c:pt>
                <c:pt idx="5">
                  <c:v>8649.9999999999891</c:v>
                </c:pt>
                <c:pt idx="6">
                  <c:v>14723.000000000024</c:v>
                </c:pt>
                <c:pt idx="7">
                  <c:v>15759.999999999975</c:v>
                </c:pt>
                <c:pt idx="8">
                  <c:v>19517.000000000022</c:v>
                </c:pt>
                <c:pt idx="9">
                  <c:v>12497.999999999989</c:v>
                </c:pt>
                <c:pt idx="10">
                  <c:v>9545.9999999999854</c:v>
                </c:pt>
                <c:pt idx="11">
                  <c:v>9602.9999999999818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0-491A-8B0C-43BF1629CA07}"/>
            </c:ext>
          </c:extLst>
        </c:ser>
        <c:ser>
          <c:idx val="1"/>
          <c:order val="1"/>
          <c:tx>
            <c:strRef>
              <c:f>'2563-คณะ,สำนัก'!$AG$83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'2563-คณะ,สำนัก'!$AE$84:$AE$95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'2563-คณะ,สำนัก'!$AG$84:$AG$95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0-491A-8B0C-43BF1629C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คณะศิลป์ศาสตร์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'2563-คณะ,สำนัก'!$AF$99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'2563-คณะ,สำนัก'!$AE$100:$AE$111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'2563-คณะ,สำนัก'!$AF$100:$AF$111</c:f>
              <c:numCache>
                <c:formatCode>#,##0.00</c:formatCode>
                <c:ptCount val="12"/>
                <c:pt idx="0">
                  <c:v>8355.4500000000007</c:v>
                </c:pt>
                <c:pt idx="1">
                  <c:v>10078.57</c:v>
                </c:pt>
                <c:pt idx="2">
                  <c:v>11239.75</c:v>
                </c:pt>
                <c:pt idx="3">
                  <c:v>10944.36</c:v>
                </c:pt>
                <c:pt idx="4">
                  <c:v>2456.52</c:v>
                </c:pt>
                <c:pt idx="5">
                  <c:v>2963.08</c:v>
                </c:pt>
                <c:pt idx="6">
                  <c:v>2884.01</c:v>
                </c:pt>
                <c:pt idx="7">
                  <c:v>3921.06</c:v>
                </c:pt>
                <c:pt idx="8">
                  <c:v>5428.96</c:v>
                </c:pt>
                <c:pt idx="9">
                  <c:v>4339.1899999999996</c:v>
                </c:pt>
                <c:pt idx="10">
                  <c:v>2198.91</c:v>
                </c:pt>
                <c:pt idx="11">
                  <c:v>1927.63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3-4355-8873-ED45CD73FC05}"/>
            </c:ext>
          </c:extLst>
        </c:ser>
        <c:ser>
          <c:idx val="1"/>
          <c:order val="1"/>
          <c:tx>
            <c:strRef>
              <c:f>'2563-คณะ,สำนัก'!$AG$99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'2563-คณะ,สำนัก'!$AE$100:$AE$111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'2563-คณะ,สำนัก'!$AG$100:$AG$111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3-4355-8873-ED45CD73F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สำนักหอสมุด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'2563-คณะ,สำนัก'!$AF$115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'2563-คณะ,สำนัก'!$AE$116:$AE$127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'2563-คณะ,สำนัก'!$AF$116:$AF$127</c:f>
              <c:numCache>
                <c:formatCode>#,##0.00</c:formatCode>
                <c:ptCount val="12"/>
                <c:pt idx="0">
                  <c:v>19703.7</c:v>
                </c:pt>
                <c:pt idx="1">
                  <c:v>22177.37</c:v>
                </c:pt>
                <c:pt idx="2">
                  <c:v>30235.119999999999</c:v>
                </c:pt>
                <c:pt idx="3">
                  <c:v>17942.150000000001</c:v>
                </c:pt>
                <c:pt idx="4">
                  <c:v>18574.8</c:v>
                </c:pt>
                <c:pt idx="5">
                  <c:v>8349.0000000000273</c:v>
                </c:pt>
                <c:pt idx="6">
                  <c:v>25892.649999999987</c:v>
                </c:pt>
                <c:pt idx="7">
                  <c:v>23928.97</c:v>
                </c:pt>
                <c:pt idx="8">
                  <c:v>27454.770000000026</c:v>
                </c:pt>
                <c:pt idx="9">
                  <c:v>24905.399999999972</c:v>
                </c:pt>
                <c:pt idx="10">
                  <c:v>23138.74</c:v>
                </c:pt>
                <c:pt idx="11">
                  <c:v>16554.96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1-447B-9FA8-F5BF363B2328}"/>
            </c:ext>
          </c:extLst>
        </c:ser>
        <c:ser>
          <c:idx val="1"/>
          <c:order val="1"/>
          <c:tx>
            <c:strRef>
              <c:f>'2563-คณะ,สำนัก'!$AG$115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'2563-คณะ,สำนัก'!$AE$116:$AE$127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'2563-คณะ,สำนัก'!$AG$116:$AG$127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1-447B-9FA8-F5BF363B2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คณะบริหารธุรกิจ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'2563-คณะ,สำนัก'!$AF$131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'2563-คณะ,สำนัก'!$AE$132:$AE$143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'2563-คณะ,สำนัก'!$AF$132:$AF$143</c:f>
              <c:numCache>
                <c:formatCode>#,##0.00</c:formatCode>
                <c:ptCount val="12"/>
                <c:pt idx="0">
                  <c:v>12005.66</c:v>
                </c:pt>
                <c:pt idx="1">
                  <c:v>13784.29</c:v>
                </c:pt>
                <c:pt idx="2">
                  <c:v>11834.880000000001</c:v>
                </c:pt>
                <c:pt idx="3">
                  <c:v>10047.56</c:v>
                </c:pt>
                <c:pt idx="4">
                  <c:v>10075.6</c:v>
                </c:pt>
                <c:pt idx="5">
                  <c:v>13205.61</c:v>
                </c:pt>
                <c:pt idx="6">
                  <c:v>14424.119999999999</c:v>
                </c:pt>
                <c:pt idx="7">
                  <c:v>17549.169999999998</c:v>
                </c:pt>
                <c:pt idx="8">
                  <c:v>21569.59</c:v>
                </c:pt>
                <c:pt idx="9">
                  <c:v>17073.29</c:v>
                </c:pt>
                <c:pt idx="10">
                  <c:v>12418.83</c:v>
                </c:pt>
                <c:pt idx="11">
                  <c:v>12680.55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B-4B5E-8639-71ED2A4298A0}"/>
            </c:ext>
          </c:extLst>
        </c:ser>
        <c:ser>
          <c:idx val="1"/>
          <c:order val="1"/>
          <c:tx>
            <c:strRef>
              <c:f>'2563-คณะ,สำนัก'!$AG$131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'2563-คณะ,สำนัก'!$AE$132:$AE$143</c:f>
              <c:numCache>
                <c:formatCode>mmm\-yy</c:formatCode>
                <c:ptCount val="12"/>
                <c:pt idx="0">
                  <c:v>23012</c:v>
                </c:pt>
                <c:pt idx="1">
                  <c:v>23043</c:v>
                </c:pt>
                <c:pt idx="2">
                  <c:v>23071</c:v>
                </c:pt>
                <c:pt idx="3">
                  <c:v>23102</c:v>
                </c:pt>
                <c:pt idx="4">
                  <c:v>23132</c:v>
                </c:pt>
                <c:pt idx="5">
                  <c:v>23163</c:v>
                </c:pt>
                <c:pt idx="6">
                  <c:v>23193</c:v>
                </c:pt>
                <c:pt idx="7">
                  <c:v>23224</c:v>
                </c:pt>
                <c:pt idx="8">
                  <c:v>23255</c:v>
                </c:pt>
                <c:pt idx="9">
                  <c:v>23285</c:v>
                </c:pt>
                <c:pt idx="10">
                  <c:v>23316</c:v>
                </c:pt>
                <c:pt idx="11">
                  <c:v>23346</c:v>
                </c:pt>
              </c:numCache>
            </c:numRef>
          </c:cat>
          <c:val>
            <c:numRef>
              <c:f>'2563-คณะ,สำนัก'!$AG$132:$AG$143</c:f>
              <c:numCache>
                <c:formatCode>#,##0.00</c:formatCode>
                <c:ptCount val="12"/>
                <c:pt idx="0">
                  <c:v>45261.338199999998</c:v>
                </c:pt>
                <c:pt idx="1">
                  <c:v>51966.773300000001</c:v>
                </c:pt>
                <c:pt idx="2">
                  <c:v>32664.268799999998</c:v>
                </c:pt>
                <c:pt idx="3">
                  <c:v>37276.4476</c:v>
                </c:pt>
                <c:pt idx="4">
                  <c:v>36876.695999999996</c:v>
                </c:pt>
                <c:pt idx="5">
                  <c:v>49521.037499999999</c:v>
                </c:pt>
                <c:pt idx="6">
                  <c:v>55244.3796</c:v>
                </c:pt>
                <c:pt idx="7">
                  <c:v>65984.879199999996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B-4B5E-8639-71ED2A429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date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Offset val="100"/>
        <c:baseTimeUnit val="months"/>
      </c:date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</xdr:row>
      <xdr:rowOff>0</xdr:rowOff>
    </xdr:from>
    <xdr:to>
      <xdr:col>42</xdr:col>
      <xdr:colOff>506730</xdr:colOff>
      <xdr:row>14</xdr:row>
      <xdr:rowOff>228600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42</xdr:col>
      <xdr:colOff>506730</xdr:colOff>
      <xdr:row>31</xdr:row>
      <xdr:rowOff>45720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594360</xdr:colOff>
      <xdr:row>32</xdr:row>
      <xdr:rowOff>243840</xdr:rowOff>
    </xdr:from>
    <xdr:to>
      <xdr:col>42</xdr:col>
      <xdr:colOff>476250</xdr:colOff>
      <xdr:row>46</xdr:row>
      <xdr:rowOff>190500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617220</xdr:colOff>
      <xdr:row>49</xdr:row>
      <xdr:rowOff>22860</xdr:rowOff>
    </xdr:from>
    <xdr:to>
      <xdr:col>42</xdr:col>
      <xdr:colOff>499110</xdr:colOff>
      <xdr:row>62</xdr:row>
      <xdr:rowOff>228600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0</xdr:colOff>
      <xdr:row>65</xdr:row>
      <xdr:rowOff>0</xdr:rowOff>
    </xdr:from>
    <xdr:to>
      <xdr:col>42</xdr:col>
      <xdr:colOff>506730</xdr:colOff>
      <xdr:row>78</xdr:row>
      <xdr:rowOff>228600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0</xdr:colOff>
      <xdr:row>81</xdr:row>
      <xdr:rowOff>0</xdr:rowOff>
    </xdr:from>
    <xdr:to>
      <xdr:col>42</xdr:col>
      <xdr:colOff>506730</xdr:colOff>
      <xdr:row>94</xdr:row>
      <xdr:rowOff>228600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0</xdr:colOff>
      <xdr:row>97</xdr:row>
      <xdr:rowOff>0</xdr:rowOff>
    </xdr:from>
    <xdr:to>
      <xdr:col>42</xdr:col>
      <xdr:colOff>506730</xdr:colOff>
      <xdr:row>110</xdr:row>
      <xdr:rowOff>228600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113</xdr:row>
      <xdr:rowOff>0</xdr:rowOff>
    </xdr:from>
    <xdr:to>
      <xdr:col>42</xdr:col>
      <xdr:colOff>506730</xdr:colOff>
      <xdr:row>126</xdr:row>
      <xdr:rowOff>228600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0</xdr:colOff>
      <xdr:row>129</xdr:row>
      <xdr:rowOff>0</xdr:rowOff>
    </xdr:from>
    <xdr:to>
      <xdr:col>42</xdr:col>
      <xdr:colOff>506730</xdr:colOff>
      <xdr:row>142</xdr:row>
      <xdr:rowOff>228600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0</xdr:colOff>
      <xdr:row>161</xdr:row>
      <xdr:rowOff>0</xdr:rowOff>
    </xdr:from>
    <xdr:to>
      <xdr:col>42</xdr:col>
      <xdr:colOff>506730</xdr:colOff>
      <xdr:row>174</xdr:row>
      <xdr:rowOff>228600</xdr:rowOff>
    </xdr:to>
    <xdr:graphicFrame macro="">
      <xdr:nvGraphicFramePr>
        <xdr:cNvPr id="12" name="แผนภูมิ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0</xdr:colOff>
      <xdr:row>177</xdr:row>
      <xdr:rowOff>0</xdr:rowOff>
    </xdr:from>
    <xdr:to>
      <xdr:col>42</xdr:col>
      <xdr:colOff>506730</xdr:colOff>
      <xdr:row>190</xdr:row>
      <xdr:rowOff>228600</xdr:rowOff>
    </xdr:to>
    <xdr:graphicFrame macro="">
      <xdr:nvGraphicFramePr>
        <xdr:cNvPr id="13" name="แผนภูมิ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0</xdr:colOff>
      <xdr:row>337</xdr:row>
      <xdr:rowOff>0</xdr:rowOff>
    </xdr:from>
    <xdr:to>
      <xdr:col>42</xdr:col>
      <xdr:colOff>506730</xdr:colOff>
      <xdr:row>350</xdr:row>
      <xdr:rowOff>228600</xdr:rowOff>
    </xdr:to>
    <xdr:graphicFrame macro="">
      <xdr:nvGraphicFramePr>
        <xdr:cNvPr id="14" name="แผนภูมิ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34</xdr:col>
      <xdr:colOff>0</xdr:colOff>
      <xdr:row>353</xdr:row>
      <xdr:rowOff>0</xdr:rowOff>
    </xdr:from>
    <xdr:to>
      <xdr:col>42</xdr:col>
      <xdr:colOff>506730</xdr:colOff>
      <xdr:row>366</xdr:row>
      <xdr:rowOff>228600</xdr:rowOff>
    </xdr:to>
    <xdr:graphicFrame macro="">
      <xdr:nvGraphicFramePr>
        <xdr:cNvPr id="15" name="แผนภูมิ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34</xdr:col>
      <xdr:colOff>0</xdr:colOff>
      <xdr:row>369</xdr:row>
      <xdr:rowOff>0</xdr:rowOff>
    </xdr:from>
    <xdr:to>
      <xdr:col>42</xdr:col>
      <xdr:colOff>506730</xdr:colOff>
      <xdr:row>382</xdr:row>
      <xdr:rowOff>228600</xdr:rowOff>
    </xdr:to>
    <xdr:graphicFrame macro="">
      <xdr:nvGraphicFramePr>
        <xdr:cNvPr id="16" name="แผนภูมิ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34</xdr:col>
      <xdr:colOff>0</xdr:colOff>
      <xdr:row>385</xdr:row>
      <xdr:rowOff>0</xdr:rowOff>
    </xdr:from>
    <xdr:to>
      <xdr:col>42</xdr:col>
      <xdr:colOff>506730</xdr:colOff>
      <xdr:row>398</xdr:row>
      <xdr:rowOff>228600</xdr:rowOff>
    </xdr:to>
    <xdr:graphicFrame macro="">
      <xdr:nvGraphicFramePr>
        <xdr:cNvPr id="17" name="แผนภูมิ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34</xdr:col>
      <xdr:colOff>0</xdr:colOff>
      <xdr:row>401</xdr:row>
      <xdr:rowOff>0</xdr:rowOff>
    </xdr:from>
    <xdr:to>
      <xdr:col>42</xdr:col>
      <xdr:colOff>506730</xdr:colOff>
      <xdr:row>414</xdr:row>
      <xdr:rowOff>228600</xdr:rowOff>
    </xdr:to>
    <xdr:graphicFrame macro="">
      <xdr:nvGraphicFramePr>
        <xdr:cNvPr id="18" name="แผนภูมิ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34</xdr:col>
      <xdr:colOff>0</xdr:colOff>
      <xdr:row>417</xdr:row>
      <xdr:rowOff>0</xdr:rowOff>
    </xdr:from>
    <xdr:to>
      <xdr:col>42</xdr:col>
      <xdr:colOff>506730</xdr:colOff>
      <xdr:row>430</xdr:row>
      <xdr:rowOff>228600</xdr:rowOff>
    </xdr:to>
    <xdr:graphicFrame macro="">
      <xdr:nvGraphicFramePr>
        <xdr:cNvPr id="19" name="แผนภูมิ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34</xdr:col>
      <xdr:colOff>0</xdr:colOff>
      <xdr:row>433</xdr:row>
      <xdr:rowOff>0</xdr:rowOff>
    </xdr:from>
    <xdr:to>
      <xdr:col>42</xdr:col>
      <xdr:colOff>506730</xdr:colOff>
      <xdr:row>446</xdr:row>
      <xdr:rowOff>228600</xdr:rowOff>
    </xdr:to>
    <xdr:graphicFrame macro="">
      <xdr:nvGraphicFramePr>
        <xdr:cNvPr id="20" name="แผนภูมิ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34</xdr:col>
      <xdr:colOff>0</xdr:colOff>
      <xdr:row>145</xdr:row>
      <xdr:rowOff>0</xdr:rowOff>
    </xdr:from>
    <xdr:to>
      <xdr:col>42</xdr:col>
      <xdr:colOff>506730</xdr:colOff>
      <xdr:row>158</xdr:row>
      <xdr:rowOff>228600</xdr:rowOff>
    </xdr:to>
    <xdr:graphicFrame macro="">
      <xdr:nvGraphicFramePr>
        <xdr:cNvPr id="21" name="แผนภูมิ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0</xdr:colOff>
      <xdr:row>193</xdr:row>
      <xdr:rowOff>0</xdr:rowOff>
    </xdr:from>
    <xdr:to>
      <xdr:col>42</xdr:col>
      <xdr:colOff>506730</xdr:colOff>
      <xdr:row>206</xdr:row>
      <xdr:rowOff>228600</xdr:rowOff>
    </xdr:to>
    <xdr:graphicFrame macro="">
      <xdr:nvGraphicFramePr>
        <xdr:cNvPr id="26" name="แผนภูมิ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34</xdr:col>
      <xdr:colOff>0</xdr:colOff>
      <xdr:row>209</xdr:row>
      <xdr:rowOff>0</xdr:rowOff>
    </xdr:from>
    <xdr:to>
      <xdr:col>42</xdr:col>
      <xdr:colOff>506730</xdr:colOff>
      <xdr:row>222</xdr:row>
      <xdr:rowOff>228600</xdr:rowOff>
    </xdr:to>
    <xdr:graphicFrame macro="">
      <xdr:nvGraphicFramePr>
        <xdr:cNvPr id="29" name="แผนภูมิ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34</xdr:col>
      <xdr:colOff>0</xdr:colOff>
      <xdr:row>225</xdr:row>
      <xdr:rowOff>0</xdr:rowOff>
    </xdr:from>
    <xdr:to>
      <xdr:col>42</xdr:col>
      <xdr:colOff>506730</xdr:colOff>
      <xdr:row>238</xdr:row>
      <xdr:rowOff>228600</xdr:rowOff>
    </xdr:to>
    <xdr:graphicFrame macro="">
      <xdr:nvGraphicFramePr>
        <xdr:cNvPr id="30" name="แผนภูมิ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34</xdr:col>
      <xdr:colOff>0</xdr:colOff>
      <xdr:row>241</xdr:row>
      <xdr:rowOff>0</xdr:rowOff>
    </xdr:from>
    <xdr:to>
      <xdr:col>42</xdr:col>
      <xdr:colOff>506730</xdr:colOff>
      <xdr:row>254</xdr:row>
      <xdr:rowOff>228600</xdr:rowOff>
    </xdr:to>
    <xdr:graphicFrame macro="">
      <xdr:nvGraphicFramePr>
        <xdr:cNvPr id="31" name="แผนภูมิ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34</xdr:col>
      <xdr:colOff>0</xdr:colOff>
      <xdr:row>257</xdr:row>
      <xdr:rowOff>0</xdr:rowOff>
    </xdr:from>
    <xdr:to>
      <xdr:col>42</xdr:col>
      <xdr:colOff>506730</xdr:colOff>
      <xdr:row>270</xdr:row>
      <xdr:rowOff>228600</xdr:rowOff>
    </xdr:to>
    <xdr:graphicFrame macro="">
      <xdr:nvGraphicFramePr>
        <xdr:cNvPr id="32" name="แผนภูมิ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34</xdr:col>
      <xdr:colOff>0</xdr:colOff>
      <xdr:row>273</xdr:row>
      <xdr:rowOff>0</xdr:rowOff>
    </xdr:from>
    <xdr:to>
      <xdr:col>42</xdr:col>
      <xdr:colOff>506730</xdr:colOff>
      <xdr:row>286</xdr:row>
      <xdr:rowOff>228600</xdr:rowOff>
    </xdr:to>
    <xdr:graphicFrame macro="">
      <xdr:nvGraphicFramePr>
        <xdr:cNvPr id="33" name="แผนภูมิ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34</xdr:col>
      <xdr:colOff>0</xdr:colOff>
      <xdr:row>289</xdr:row>
      <xdr:rowOff>0</xdr:rowOff>
    </xdr:from>
    <xdr:to>
      <xdr:col>42</xdr:col>
      <xdr:colOff>506730</xdr:colOff>
      <xdr:row>302</xdr:row>
      <xdr:rowOff>228600</xdr:rowOff>
    </xdr:to>
    <xdr:graphicFrame macro="">
      <xdr:nvGraphicFramePr>
        <xdr:cNvPr id="34" name="แผนภูมิ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0</xdr:colOff>
      <xdr:row>305</xdr:row>
      <xdr:rowOff>0</xdr:rowOff>
    </xdr:from>
    <xdr:to>
      <xdr:col>42</xdr:col>
      <xdr:colOff>506730</xdr:colOff>
      <xdr:row>318</xdr:row>
      <xdr:rowOff>228600</xdr:rowOff>
    </xdr:to>
    <xdr:graphicFrame macro="">
      <xdr:nvGraphicFramePr>
        <xdr:cNvPr id="35" name="แผนภูมิ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34</xdr:col>
      <xdr:colOff>0</xdr:colOff>
      <xdr:row>321</xdr:row>
      <xdr:rowOff>0</xdr:rowOff>
    </xdr:from>
    <xdr:to>
      <xdr:col>42</xdr:col>
      <xdr:colOff>506730</xdr:colOff>
      <xdr:row>334</xdr:row>
      <xdr:rowOff>228600</xdr:rowOff>
    </xdr:to>
    <xdr:graphicFrame macro="">
      <xdr:nvGraphicFramePr>
        <xdr:cNvPr id="36" name="แผนภูมิ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7;&#3627;&#3634;&#3623;&#3636;&#3607;&#3618;&#3634;&#3621;&#3633;&#3618;&#3649;&#3617;&#3656;&#3650;&#3592;&#3657;\&#3592;&#3604;&#3627;&#3609;&#3656;&#3623;&#3618;&#3617;&#3636;&#3648;&#3605;&#3629;&#3619;&#3660;&#3649;&#3605;&#3656;&#3621;&#3632;&#3629;&#3634;&#3588;&#3634;&#3619;\&#3605;&#3634;&#3619;&#3634;&#3591;&#3592;&#3604;&#3627;&#3609;&#3656;&#3623;&#3618;&#3617;&#3636;&#3648;&#3605;&#3629;&#3619;&#3660;-2563-&#3651;&#3627;&#3617;&#3656;\&#3605;&#3634;&#3619;&#3634;&#3591;&#3592;&#3604;&#3627;&#3609;&#3656;&#3623;&#3618;&#3617;&#3636;&#3648;&#3605;&#3629;&#3619;&#3660;-256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7;&#3627;&#3634;&#3623;&#3636;&#3607;&#3618;&#3634;&#3621;&#3633;&#3618;&#3649;&#3617;&#3656;&#3650;&#3592;&#3657;\&#3592;&#3604;&#3627;&#3609;&#3656;&#3623;&#3618;&#3617;&#3636;&#3648;&#3605;&#3629;&#3619;&#3660;&#3649;&#3605;&#3656;&#3621;&#3632;&#3629;&#3634;&#3588;&#3634;&#3619;\&#3605;&#3634;&#3619;&#3634;&#3591;&#3592;&#3604;&#3627;&#3609;&#3656;&#3623;&#3618;&#3617;&#3636;&#3648;&#3605;&#3629;&#3619;&#3660;-256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7;&#3627;&#3634;&#3623;&#3636;&#3607;&#3618;&#3634;&#3621;&#3633;&#3618;&#3649;&#3617;&#3656;&#3650;&#3592;&#3657;\&#3592;&#3604;&#3627;&#3609;&#3656;&#3623;&#3618;&#3617;&#3636;&#3648;&#3605;&#3629;&#3619;&#3660;&#3649;&#3605;&#3656;&#3621;&#3632;&#3629;&#3634;&#3588;&#3634;&#3619;\&#3592;&#3604;&#3617;&#3636;&#3648;&#3605;&#3629;&#3619;&#3660;_&#3619;&#3657;&#3634;&#3609;&#3588;&#3657;&#3634;64\&#3592;&#3604;&#3617;&#3636;&#3648;&#3605;&#3629;&#3619;&#3660;_&#3619;&#3657;&#3634;&#3609;&#3588;&#3657;&#3634;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2 "/>
      <sheetName val="มกราคม 63"/>
      <sheetName val="กุมภาพันธ์ 63"/>
      <sheetName val="มีนาคม 63"/>
      <sheetName val="เมษายน 63"/>
      <sheetName val="พฤษภาคม 63"/>
      <sheetName val="มิถุนายน 63"/>
      <sheetName val="กรกฏาคม 63"/>
      <sheetName val="สิงหาคม 63"/>
      <sheetName val="กันยายน 63"/>
      <sheetName val="ตุลาคม 63"/>
      <sheetName val="พฤศจิกายน 63"/>
      <sheetName val="ธันวาคม 63"/>
      <sheetName val="คำนวณหน่วย"/>
      <sheetName val="ค่าไฟฟ้า-2563"/>
    </sheetNames>
    <sheetDataSet>
      <sheetData sheetId="0">
        <row r="5">
          <cell r="A5">
            <v>1</v>
          </cell>
          <cell r="B5" t="str">
            <v>อาคารเทพศาสตร์สถิตย์(มิเตอร์หมุนกลับทาง)</v>
          </cell>
          <cell r="C5">
            <v>0</v>
          </cell>
          <cell r="E5">
            <v>8419187</v>
          </cell>
        </row>
        <row r="6">
          <cell r="A6">
            <v>2</v>
          </cell>
          <cell r="B6" t="str">
            <v>สนามบาสเกตบอล</v>
          </cell>
          <cell r="C6">
            <v>0</v>
          </cell>
          <cell r="E6">
            <v>8419168</v>
          </cell>
        </row>
        <row r="7">
          <cell r="A7">
            <v>3</v>
          </cell>
          <cell r="B7" t="str">
            <v>โรงประชุม (รวมอาคารห้องน้ำ) (ชูติวัตร เดิม)</v>
          </cell>
          <cell r="C7">
            <v>0</v>
          </cell>
          <cell r="E7">
            <v>8708273</v>
          </cell>
        </row>
        <row r="8">
          <cell r="A8">
            <v>4</v>
          </cell>
          <cell r="B8" t="str">
            <v>สนามเทนนิส</v>
          </cell>
          <cell r="C8">
            <v>0</v>
          </cell>
          <cell r="E8">
            <v>8586262</v>
          </cell>
        </row>
        <row r="9">
          <cell r="A9">
            <v>5</v>
          </cell>
          <cell r="B9" t="str">
            <v>ลานจตุรัสนานาชาติ</v>
          </cell>
          <cell r="C9">
            <v>0</v>
          </cell>
          <cell r="E9">
            <v>9842044</v>
          </cell>
        </row>
        <row r="10">
          <cell r="A10">
            <v>6</v>
          </cell>
          <cell r="B10" t="str">
            <v>อาคารแผ่พืชน์</v>
          </cell>
          <cell r="C10">
            <v>0</v>
          </cell>
          <cell r="E10">
            <v>41293</v>
          </cell>
        </row>
        <row r="11">
          <cell r="A11">
            <v>7</v>
          </cell>
          <cell r="B11" t="str">
            <v>อาคารวุฒากาศ</v>
          </cell>
          <cell r="C11">
            <v>0</v>
          </cell>
          <cell r="E11">
            <v>9860772</v>
          </cell>
        </row>
        <row r="12">
          <cell r="A12">
            <v>8</v>
          </cell>
          <cell r="B12" t="str">
            <v>อาคารเฉลิมพระเกียรติ  โซน  A , B  มิเตอร์ตัวที่ 1</v>
          </cell>
          <cell r="C12">
            <v>0</v>
          </cell>
          <cell r="E12">
            <v>8419207</v>
          </cell>
        </row>
        <row r="13">
          <cell r="A13">
            <v>9</v>
          </cell>
          <cell r="B13" t="str">
            <v>อาคารเฉลิมพระเกียรติ  โซน  A , B  มิเตอร์ตัวที่ 2</v>
          </cell>
          <cell r="C13">
            <v>0</v>
          </cell>
          <cell r="E13">
            <v>8419191</v>
          </cell>
        </row>
        <row r="14">
          <cell r="A14">
            <v>10</v>
          </cell>
          <cell r="B14" t="str">
            <v>สนามกีฬาอินทนิล (อัฒจัททร์ 2 หลัง)</v>
          </cell>
          <cell r="C14">
            <v>0</v>
          </cell>
          <cell r="E14">
            <v>8279819</v>
          </cell>
        </row>
        <row r="15">
          <cell r="A15">
            <v>11</v>
          </cell>
          <cell r="B15" t="str">
            <v>โรงประปา 2</v>
          </cell>
          <cell r="C15">
            <v>0</v>
          </cell>
          <cell r="E15">
            <v>9846196</v>
          </cell>
        </row>
        <row r="16">
          <cell r="A16">
            <v>12</v>
          </cell>
          <cell r="B16" t="str">
            <v>อาคารเรือนธรรม</v>
          </cell>
          <cell r="C16">
            <v>0</v>
          </cell>
          <cell r="E16">
            <v>9100349</v>
          </cell>
        </row>
        <row r="17">
          <cell r="A17">
            <v>13</v>
          </cell>
          <cell r="B17" t="str">
            <v>อาคารพิพิธภัณฑ์เกษตรไทย</v>
          </cell>
          <cell r="C17">
            <v>0</v>
          </cell>
          <cell r="E17">
            <v>8011304</v>
          </cell>
        </row>
        <row r="18">
          <cell r="A18">
            <v>14</v>
          </cell>
          <cell r="B18" t="str">
            <v>อาคารเรียนรวมแม่โจ้  70  ปี</v>
          </cell>
          <cell r="C18">
            <v>0</v>
          </cell>
          <cell r="E18">
            <v>27425</v>
          </cell>
        </row>
        <row r="19">
          <cell r="A19">
            <v>15</v>
          </cell>
          <cell r="B19" t="str">
            <v>อาคารเฉลิมพระเกียรติสมเด็จพระเทพรัตนราชสุดา</v>
          </cell>
          <cell r="E19">
            <v>8662045</v>
          </cell>
        </row>
        <row r="20">
          <cell r="A20">
            <v>16</v>
          </cell>
          <cell r="B20" t="str">
            <v>อาคารเรือนกระจก</v>
          </cell>
          <cell r="C20">
            <v>0</v>
          </cell>
          <cell r="E20">
            <v>9841446</v>
          </cell>
        </row>
        <row r="21">
          <cell r="A21">
            <v>17</v>
          </cell>
          <cell r="B21" t="str">
            <v>อาคาร 80 ปี</v>
          </cell>
          <cell r="C21" t="str">
            <v>MWh</v>
          </cell>
          <cell r="E21" t="str">
            <v>Digital</v>
          </cell>
        </row>
        <row r="22">
          <cell r="A22">
            <v>18</v>
          </cell>
          <cell r="B22" t="str">
            <v>อาคารเกษตรทฤษฎีใหม่</v>
          </cell>
          <cell r="C22">
            <v>0</v>
          </cell>
          <cell r="E22">
            <v>8673816</v>
          </cell>
        </row>
        <row r="23">
          <cell r="A23">
            <v>19</v>
          </cell>
          <cell r="B23" t="str">
            <v>อาคารโรงสูบน้ำแรงดันต่ำ</v>
          </cell>
          <cell r="C23">
            <v>0</v>
          </cell>
          <cell r="E23">
            <v>8673823</v>
          </cell>
        </row>
        <row r="24">
          <cell r="A24">
            <v>20</v>
          </cell>
          <cell r="B24" t="str">
            <v>อาคารโรงสูบน้ำแรงดันสูง</v>
          </cell>
          <cell r="C24">
            <v>0</v>
          </cell>
          <cell r="E24">
            <v>8661987</v>
          </cell>
        </row>
        <row r="25">
          <cell r="A25">
            <v>21</v>
          </cell>
          <cell r="B25" t="str">
            <v>อาคารจ่ายสารเคมีและเก็บสารเคมี</v>
          </cell>
          <cell r="C25">
            <v>0</v>
          </cell>
          <cell r="E25">
            <v>8648698</v>
          </cell>
        </row>
        <row r="26">
          <cell r="A26">
            <v>22</v>
          </cell>
          <cell r="B26" t="str">
            <v>ป้าย LED หน้ามหาวิทยาลัยแม่โจ้</v>
          </cell>
          <cell r="C26">
            <v>0</v>
          </cell>
          <cell r="E26">
            <v>9769127</v>
          </cell>
        </row>
        <row r="27">
          <cell r="A27">
            <v>23</v>
          </cell>
          <cell r="B27" t="str">
            <v>อาคารช่วงเกษตรศิลป์</v>
          </cell>
          <cell r="C27">
            <v>0</v>
          </cell>
          <cell r="E27">
            <v>8142008</v>
          </cell>
        </row>
        <row r="28">
          <cell r="A28" t="str">
            <v>สำนักงานมหาวิทยาลัย</v>
          </cell>
        </row>
        <row r="29">
          <cell r="A29">
            <v>24</v>
          </cell>
          <cell r="B29" t="str">
            <v>อาคารสำนักงานมหาวิทยาลัย 1 (สำนักมาตราฐานการศึกษา เดิม)</v>
          </cell>
          <cell r="C29">
            <v>0</v>
          </cell>
          <cell r="E29">
            <v>8509795</v>
          </cell>
        </row>
        <row r="30">
          <cell r="A30">
            <v>25</v>
          </cell>
          <cell r="B30" t="str">
            <v>อาคารสำนักงานมหาวิทยาลัย 2 (สำนักงานอธิการบดี เดิม)</v>
          </cell>
          <cell r="C30">
            <v>0</v>
          </cell>
          <cell r="E30">
            <v>8379366</v>
          </cell>
        </row>
        <row r="31">
          <cell r="A31">
            <v>26</v>
          </cell>
          <cell r="B31" t="str">
            <v>อาคารสำนักงานมหาวิทยาลัย 3  มิเตอร์ตัวที่ 1 (อิงคศรีกสิการ เดิม)</v>
          </cell>
          <cell r="C31">
            <v>0</v>
          </cell>
          <cell r="E31">
            <v>8752785</v>
          </cell>
        </row>
        <row r="32">
          <cell r="A32">
            <v>27</v>
          </cell>
          <cell r="B32" t="str">
            <v>อาคารสำนักงานมหาวิทยาลัย 3  มิเตอร์ตัวที่ 2  (อิงคศรีกสิการ เดิม)</v>
          </cell>
          <cell r="C32">
            <v>0</v>
          </cell>
          <cell r="E32">
            <v>8752914</v>
          </cell>
        </row>
        <row r="33">
          <cell r="A33">
            <v>28</v>
          </cell>
          <cell r="B33" t="str">
            <v>โรงจอดรถกองกิจการนักศึกษา</v>
          </cell>
          <cell r="C33">
            <v>0</v>
          </cell>
          <cell r="E33">
            <v>8753464</v>
          </cell>
        </row>
        <row r="34">
          <cell r="A34">
            <v>29</v>
          </cell>
          <cell r="B34" t="str">
            <v>ชมรมวิทยุสมัครเล่น</v>
          </cell>
          <cell r="C34">
            <v>0</v>
          </cell>
          <cell r="E34">
            <v>8882712</v>
          </cell>
        </row>
        <row r="35">
          <cell r="A35">
            <v>30</v>
          </cell>
          <cell r="B35" t="str">
            <v>อาคารอำนวย  ยศสุข</v>
          </cell>
          <cell r="C35">
            <v>0</v>
          </cell>
          <cell r="E35">
            <v>9208358</v>
          </cell>
        </row>
        <row r="36">
          <cell r="A36">
            <v>31</v>
          </cell>
          <cell r="B36" t="str">
            <v>อาคารหน่วยอาคารและสถานที่</v>
          </cell>
          <cell r="C36">
            <v>0</v>
          </cell>
          <cell r="E36">
            <v>9123113</v>
          </cell>
        </row>
        <row r="37">
          <cell r="A37">
            <v>32</v>
          </cell>
          <cell r="B37" t="str">
            <v>อาคารสำนักงานประปาและสุขาภิบาล</v>
          </cell>
          <cell r="C37">
            <v>0</v>
          </cell>
          <cell r="E37">
            <v>8648696</v>
          </cell>
        </row>
        <row r="38">
          <cell r="A38">
            <v>33</v>
          </cell>
          <cell r="B38" t="str">
            <v>อาคารงานไฟฟ้า</v>
          </cell>
          <cell r="C38">
            <v>0</v>
          </cell>
          <cell r="E38">
            <v>8673782</v>
          </cell>
        </row>
        <row r="39">
          <cell r="A39">
            <v>34</v>
          </cell>
          <cell r="B39" t="str">
            <v>อาคารซ่อมบำรุงอาคารและสถานที่</v>
          </cell>
          <cell r="C39">
            <v>0</v>
          </cell>
          <cell r="E39">
            <v>8673804</v>
          </cell>
        </row>
        <row r="40">
          <cell r="A40">
            <v>35</v>
          </cell>
          <cell r="B40" t="str">
            <v>อาคารยานพาหนะ</v>
          </cell>
          <cell r="C40">
            <v>0</v>
          </cell>
          <cell r="E40">
            <v>9843160</v>
          </cell>
        </row>
        <row r="41">
          <cell r="A41">
            <v>36</v>
          </cell>
          <cell r="B41" t="str">
            <v>อาคารโรงจอดรถ</v>
          </cell>
          <cell r="C41">
            <v>0</v>
          </cell>
          <cell r="E41">
            <v>8674108</v>
          </cell>
        </row>
        <row r="42">
          <cell r="A42">
            <v>37</v>
          </cell>
          <cell r="B42" t="str">
            <v>อาคารสำนักงานระบบบำบัดน้ำเสียรวม (รวมอาคารห้องน้ำ)</v>
          </cell>
          <cell r="C42">
            <v>0</v>
          </cell>
          <cell r="E42">
            <v>8576438</v>
          </cell>
        </row>
        <row r="43">
          <cell r="A43" t="str">
            <v>สระว่ายน้ำ</v>
          </cell>
        </row>
        <row r="44">
          <cell r="A44">
            <v>38</v>
          </cell>
          <cell r="B44" t="str">
            <v>อาคารสระว่ายน้ำ</v>
          </cell>
          <cell r="C44">
            <v>0</v>
          </cell>
          <cell r="E44">
            <v>9243867</v>
          </cell>
        </row>
        <row r="45">
          <cell r="A45" t="str">
            <v>โรงอาหาร</v>
          </cell>
        </row>
        <row r="46">
          <cell r="A46">
            <v>39</v>
          </cell>
          <cell r="B46" t="str">
            <v>อาคารโรงอาหารเทิดกสิกร</v>
          </cell>
          <cell r="C46">
            <v>0</v>
          </cell>
          <cell r="E46">
            <v>8419171</v>
          </cell>
        </row>
        <row r="47">
          <cell r="A47" t="str">
            <v>หอพักนักศึกษา</v>
          </cell>
        </row>
        <row r="48">
          <cell r="A48">
            <v>40</v>
          </cell>
          <cell r="B48" t="str">
            <v>อาคารหอพักนักศึกษานานาชาติ</v>
          </cell>
          <cell r="C48">
            <v>0</v>
          </cell>
          <cell r="E48">
            <v>8419200</v>
          </cell>
        </row>
        <row r="49">
          <cell r="A49">
            <v>41</v>
          </cell>
          <cell r="B49" t="str">
            <v>อาคารหอพักนักศึกษาชาย 2</v>
          </cell>
          <cell r="C49">
            <v>0</v>
          </cell>
          <cell r="E49">
            <v>8419154</v>
          </cell>
        </row>
        <row r="50">
          <cell r="A50">
            <v>42</v>
          </cell>
          <cell r="B50" t="str">
            <v>อาคารหอพักนักศึกษาชาย 3 (รวมอาคารห้องน้ำ)</v>
          </cell>
          <cell r="E50">
            <v>8419175</v>
          </cell>
        </row>
        <row r="51">
          <cell r="A51">
            <v>43</v>
          </cell>
          <cell r="B51" t="str">
            <v>อาคารหอพักนักศึกษาชาย 4 (รวมอาคารโรงจอดรถ ข้างหอ)</v>
          </cell>
          <cell r="C51">
            <v>0</v>
          </cell>
          <cell r="E51">
            <v>8419174</v>
          </cell>
        </row>
        <row r="52">
          <cell r="A52">
            <v>44</v>
          </cell>
          <cell r="B52" t="str">
            <v>อาคารหอพักนักศึกษาชาย 5 (รวมอาคารห้องน้ำ)</v>
          </cell>
          <cell r="C52">
            <v>0</v>
          </cell>
          <cell r="E52">
            <v>8419178</v>
          </cell>
        </row>
        <row r="53">
          <cell r="A53">
            <v>45</v>
          </cell>
          <cell r="B53" t="str">
            <v>อาคารหอพักนักศึกษาหญิง 6 (รวมอาคารโรงจอดรถ ข้างหอ)</v>
          </cell>
          <cell r="C53">
            <v>0</v>
          </cell>
          <cell r="E53">
            <v>8409829</v>
          </cell>
        </row>
        <row r="54">
          <cell r="A54">
            <v>46</v>
          </cell>
          <cell r="B54" t="str">
            <v>อาคารหอพักนักศึกษาหญิง 7</v>
          </cell>
          <cell r="C54">
            <v>0</v>
          </cell>
          <cell r="E54">
            <v>8409835</v>
          </cell>
        </row>
        <row r="55">
          <cell r="A55">
            <v>47</v>
          </cell>
          <cell r="B55" t="str">
            <v>อาคารหอพักนักศึกษาหญิง 8</v>
          </cell>
          <cell r="C55">
            <v>0</v>
          </cell>
          <cell r="E55">
            <v>8379616</v>
          </cell>
        </row>
        <row r="56">
          <cell r="A56">
            <v>48</v>
          </cell>
          <cell r="B56" t="str">
            <v>อาคารหอพักนักศึกษาหญิง 9</v>
          </cell>
          <cell r="C56">
            <v>0</v>
          </cell>
          <cell r="E56">
            <v>8399168</v>
          </cell>
        </row>
        <row r="57">
          <cell r="A57">
            <v>49</v>
          </cell>
          <cell r="B57" t="str">
            <v>อาคารหอพักนักศึกษาหญิง 10</v>
          </cell>
          <cell r="C57">
            <v>0</v>
          </cell>
          <cell r="E57">
            <v>9243992</v>
          </cell>
        </row>
        <row r="58">
          <cell r="A58">
            <v>50</v>
          </cell>
          <cell r="B58" t="str">
            <v>อาคารหอพักนักศึกษาหญิง 11</v>
          </cell>
          <cell r="C58" t="str">
            <v>MWh</v>
          </cell>
          <cell r="E58" t="str">
            <v>Digital</v>
          </cell>
        </row>
        <row r="59">
          <cell r="A59" t="str">
            <v>คณะพัฒนาการท่องเที่ยว</v>
          </cell>
        </row>
        <row r="60">
          <cell r="A60">
            <v>51</v>
          </cell>
          <cell r="B60" t="str">
            <v xml:space="preserve">อาคารเรียนรวมสุวรรณวาจกกสิกิจ </v>
          </cell>
          <cell r="C60">
            <v>0</v>
          </cell>
          <cell r="E60" t="str">
            <v>-</v>
          </cell>
        </row>
        <row r="61">
          <cell r="A61">
            <v>52</v>
          </cell>
          <cell r="B61" t="str">
            <v>อาคารพัฒนาวิสัยทัศน์  ชั้น 1 มิเตอร์ตัวที่ 1</v>
          </cell>
          <cell r="C61">
            <v>0</v>
          </cell>
          <cell r="E61">
            <v>9109282</v>
          </cell>
        </row>
        <row r="62">
          <cell r="A62">
            <v>53</v>
          </cell>
          <cell r="B62" t="str">
            <v>อาคารพัฒนาวิสัยทัศน์  ชั้น 2 มิเตอร์ตัวที่ 2</v>
          </cell>
          <cell r="C62" t="str">
            <v>MWh</v>
          </cell>
          <cell r="E62" t="str">
            <v>Digital</v>
          </cell>
        </row>
        <row r="63">
          <cell r="A63" t="str">
            <v>คณะศิลป์ศาสตร์</v>
          </cell>
        </row>
        <row r="64">
          <cell r="A64">
            <v>54</v>
          </cell>
          <cell r="B64" t="str">
            <v>อาคารประเสริฐ ณ.นคร</v>
          </cell>
          <cell r="C64">
            <v>0</v>
          </cell>
          <cell r="E64">
            <v>8155345</v>
          </cell>
        </row>
        <row r="65">
          <cell r="A65" t="str">
            <v>สำนักหอสมุด</v>
          </cell>
        </row>
        <row r="66">
          <cell r="A66">
            <v>55</v>
          </cell>
          <cell r="B66" t="str">
            <v>อาคารวิภาต  บุญศรี  วังซ้าย  มิเตอร์ตัวที่ 1</v>
          </cell>
          <cell r="C66">
            <v>0</v>
          </cell>
          <cell r="E66">
            <v>8666263</v>
          </cell>
        </row>
        <row r="67">
          <cell r="A67">
            <v>56</v>
          </cell>
          <cell r="B67" t="str">
            <v>อาคารวิภาต  บุญศรี  วังซ้าย  มิเตอร์ตัวที่ 2</v>
          </cell>
          <cell r="C67">
            <v>0</v>
          </cell>
          <cell r="E67">
            <v>9068918</v>
          </cell>
        </row>
        <row r="68">
          <cell r="A68" t="str">
            <v>คณะบริหารธุรกิจ</v>
          </cell>
        </row>
        <row r="69">
          <cell r="A69">
            <v>57</v>
          </cell>
          <cell r="B69" t="str">
            <v>อาคารพิทยาลงกรณ์</v>
          </cell>
          <cell r="C69">
            <v>0</v>
          </cell>
          <cell r="E69">
            <v>8142142</v>
          </cell>
        </row>
        <row r="70">
          <cell r="A70">
            <v>58</v>
          </cell>
          <cell r="B70" t="str">
            <v>อาคาร 25 ปี  คณะบริหารธุรกิจ</v>
          </cell>
          <cell r="C70">
            <v>0</v>
          </cell>
          <cell r="E70">
            <v>8306827</v>
          </cell>
        </row>
        <row r="71">
          <cell r="A71" t="str">
            <v>วิทยาลัยบริหารศาสตร์</v>
          </cell>
        </row>
        <row r="72">
          <cell r="A72">
            <v>59</v>
          </cell>
          <cell r="B72" t="str">
            <v>อาคารเทพ  พงษ์พานิช</v>
          </cell>
          <cell r="C72">
            <v>0</v>
          </cell>
          <cell r="E72">
            <v>9237675</v>
          </cell>
        </row>
        <row r="73">
          <cell r="A73" t="str">
            <v>ศูนย์กล้วยไม้</v>
          </cell>
        </row>
        <row r="74">
          <cell r="A74">
            <v>60</v>
          </cell>
          <cell r="C74">
            <v>0</v>
          </cell>
          <cell r="E74">
            <v>8642034</v>
          </cell>
        </row>
        <row r="75">
          <cell r="A75" t="str">
            <v>คณะวิทยาศาสตร์</v>
          </cell>
        </row>
        <row r="76">
          <cell r="A76">
            <v>61</v>
          </cell>
          <cell r="B76" t="str">
            <v>อาคารแม่โจ้  60  ปี  มิเตอร์ตัวที่ 1</v>
          </cell>
          <cell r="C76">
            <v>0</v>
          </cell>
          <cell r="E76">
            <v>4886040</v>
          </cell>
        </row>
        <row r="77">
          <cell r="A77">
            <v>62</v>
          </cell>
          <cell r="B77" t="str">
            <v>อาคารแม่โจ้  60  ปี  มิเตอร์ตัวที่ 2</v>
          </cell>
          <cell r="C77">
            <v>0</v>
          </cell>
          <cell r="E77">
            <v>4886038</v>
          </cell>
        </row>
        <row r="78">
          <cell r="A78">
            <v>63</v>
          </cell>
          <cell r="B78" t="str">
            <v>อาคารเสาวรัจนิตยวรรธนะ</v>
          </cell>
          <cell r="C78">
            <v>0</v>
          </cell>
          <cell r="E78">
            <v>8125072</v>
          </cell>
        </row>
        <row r="79">
          <cell r="A79">
            <v>64</v>
          </cell>
          <cell r="B79" t="str">
            <v>อาคารจุฬาภรณ์    มิเตอร์ตัวที่ 1</v>
          </cell>
          <cell r="C79">
            <v>0</v>
          </cell>
          <cell r="E79">
            <v>9123200</v>
          </cell>
        </row>
        <row r="80">
          <cell r="A80">
            <v>65</v>
          </cell>
          <cell r="B80" t="str">
            <v>อาคารจุฬาภรณ์    มิเตอร์ตัวที่ 2</v>
          </cell>
          <cell r="C80">
            <v>0</v>
          </cell>
          <cell r="E80">
            <v>9115014</v>
          </cell>
        </row>
        <row r="81">
          <cell r="A81">
            <v>66</v>
          </cell>
          <cell r="B81" t="str">
            <v>อาคารจุฬาภรณ์    มิเตอร์ตัวที่ 3 (ATS)</v>
          </cell>
          <cell r="C81">
            <v>0</v>
          </cell>
          <cell r="E81">
            <v>9115012</v>
          </cell>
        </row>
        <row r="82">
          <cell r="A82" t="str">
            <v>คณะเศรษฐศาสตร์</v>
          </cell>
        </row>
        <row r="83">
          <cell r="A83">
            <v>67</v>
          </cell>
          <cell r="B83" t="str">
            <v>อาคารยรรยง  สิทธิชัย</v>
          </cell>
          <cell r="C83">
            <v>0</v>
          </cell>
          <cell r="E83">
            <v>9064295</v>
          </cell>
        </row>
        <row r="84">
          <cell r="A84" t="str">
            <v>คณะเทคโนโลยีสารสนเทศและการสื่อสาร</v>
          </cell>
        </row>
        <row r="85">
          <cell r="A85">
            <v>68</v>
          </cell>
          <cell r="B85" t="str">
            <v>อาคาร  75  ปี  แม่โจ้</v>
          </cell>
          <cell r="C85">
            <v>400</v>
          </cell>
          <cell r="E85" t="str">
            <v>-</v>
          </cell>
        </row>
        <row r="86">
          <cell r="A86" t="str">
            <v>คณะสถาปัตยกรรมศาสตร์และการออกแบบสิ่งแวดล้อม</v>
          </cell>
        </row>
        <row r="87">
          <cell r="A87">
            <v>69</v>
          </cell>
          <cell r="B87" t="str">
            <v>อาคารคณะสถาปัตยกรรมศาสตร์และการออกแบบสิ่งแวดล้อม</v>
          </cell>
          <cell r="C87">
            <v>0</v>
          </cell>
          <cell r="E87">
            <v>8124161</v>
          </cell>
        </row>
        <row r="88">
          <cell r="A88">
            <v>70</v>
          </cell>
          <cell r="B88" t="str">
            <v>อาคารคณะสถาปัตยกรรมศาสตร์และการออกแบบสิ่งแวดล้อม (ใหม่)</v>
          </cell>
          <cell r="C88">
            <v>0</v>
          </cell>
          <cell r="E88">
            <v>9628701</v>
          </cell>
        </row>
        <row r="89">
          <cell r="A89" t="str">
            <v>คณะผลิตกรรมการเกษตร</v>
          </cell>
        </row>
        <row r="90">
          <cell r="A90">
            <v>71</v>
          </cell>
          <cell r="B90" t="str">
            <v>อาคารรัตนโกสินทร์ 200 ปี  มิเตอร์ตัวที่ 1</v>
          </cell>
          <cell r="C90">
            <v>0</v>
          </cell>
          <cell r="E90">
            <v>8752940</v>
          </cell>
        </row>
        <row r="91">
          <cell r="A91">
            <v>72</v>
          </cell>
          <cell r="B91" t="str">
            <v>อาคารรัตนโกสินทร์ 200 ปี  มิเตอร์ตัวที่ 2</v>
          </cell>
          <cell r="C91">
            <v>0</v>
          </cell>
          <cell r="E91">
            <v>8142022</v>
          </cell>
        </row>
        <row r="92">
          <cell r="A92">
            <v>73</v>
          </cell>
          <cell r="B92" t="str">
            <v>อาคารเรียนและปฏิบัติการรวมทางปฐพีวิทยาและฝึกอบรมทางดินและปุ๋ยชั้นสูง</v>
          </cell>
          <cell r="C92">
            <v>0</v>
          </cell>
          <cell r="E92">
            <v>8434584</v>
          </cell>
        </row>
        <row r="93">
          <cell r="A93">
            <v>74</v>
          </cell>
          <cell r="B93" t="str">
            <v>อาคารปฏิบัติการไม้ผล</v>
          </cell>
          <cell r="C93">
            <v>0</v>
          </cell>
          <cell r="E93">
            <v>8142040</v>
          </cell>
        </row>
        <row r="94">
          <cell r="A94">
            <v>75</v>
          </cell>
          <cell r="B94" t="str">
            <v>อาคารสำนักงานพืชไร่(พักอาจารย์)</v>
          </cell>
          <cell r="C94">
            <v>0</v>
          </cell>
          <cell r="E94">
            <v>9860771</v>
          </cell>
        </row>
        <row r="95">
          <cell r="A95">
            <v>76</v>
          </cell>
          <cell r="B95" t="str">
            <v>อาคารเพาะเลี้ยงเนื้อเยื่อ  ฝ่ายพัฒนาเกษตรที่สูง</v>
          </cell>
          <cell r="C95">
            <v>0</v>
          </cell>
          <cell r="E95">
            <v>8385474</v>
          </cell>
        </row>
        <row r="96">
          <cell r="A96">
            <v>77</v>
          </cell>
          <cell r="B96" t="str">
            <v xml:space="preserve">อาคารเพิ่มพูล  </v>
          </cell>
          <cell r="C96">
            <v>0</v>
          </cell>
          <cell r="E96">
            <v>8783517</v>
          </cell>
        </row>
        <row r="97">
          <cell r="A97">
            <v>78</v>
          </cell>
          <cell r="B97" t="str">
            <v>อาคารปฏิบัติการและคัดเมล็ดพันธุ์พืชไร่</v>
          </cell>
          <cell r="C97">
            <v>0</v>
          </cell>
          <cell r="E97">
            <v>8142148</v>
          </cell>
        </row>
        <row r="98">
          <cell r="A98">
            <v>79</v>
          </cell>
          <cell r="B98" t="str">
            <v>อาคารอบเมล็ดพันธุ์พืช (ไซโล)</v>
          </cell>
          <cell r="C98">
            <v>0</v>
          </cell>
          <cell r="E98">
            <v>9866505</v>
          </cell>
        </row>
        <row r="99">
          <cell r="A99">
            <v>80</v>
          </cell>
          <cell r="B99" t="str">
            <v>อาคารกำจร  บุญแปง</v>
          </cell>
          <cell r="C99">
            <v>0</v>
          </cell>
          <cell r="E99">
            <v>8313525</v>
          </cell>
        </row>
        <row r="100">
          <cell r="A100">
            <v>81</v>
          </cell>
          <cell r="B100" t="str">
            <v>ฐานการเรียนรู้เห็ด</v>
          </cell>
          <cell r="C100">
            <v>0</v>
          </cell>
          <cell r="E100">
            <v>8416887</v>
          </cell>
        </row>
        <row r="101">
          <cell r="A101">
            <v>82</v>
          </cell>
          <cell r="B101" t="str">
            <v>อาคารเนื้อเยื่อ  มิเตอร์ตัวที่ 1</v>
          </cell>
          <cell r="C101">
            <v>0</v>
          </cell>
          <cell r="E101">
            <v>8488561</v>
          </cell>
        </row>
        <row r="102">
          <cell r="A102">
            <v>83</v>
          </cell>
          <cell r="B102" t="str">
            <v>อาคารเนื้อเยื่อ  มิเตอร์ตัวที่ 2</v>
          </cell>
          <cell r="C102">
            <v>0</v>
          </cell>
          <cell r="E102">
            <v>8419210</v>
          </cell>
        </row>
        <row r="103">
          <cell r="A103">
            <v>84</v>
          </cell>
          <cell r="B103" t="str">
            <v>อาคารปฏิบัติการพืชผัก</v>
          </cell>
          <cell r="C103">
            <v>0</v>
          </cell>
          <cell r="E103">
            <v>8142069</v>
          </cell>
        </row>
        <row r="104">
          <cell r="A104">
            <v>85</v>
          </cell>
          <cell r="B104" t="str">
            <v>อาคารจัดเก็บวัสดุพืชผัก</v>
          </cell>
          <cell r="C104">
            <v>0</v>
          </cell>
          <cell r="E104">
            <v>8417059</v>
          </cell>
        </row>
        <row r="105">
          <cell r="A105">
            <v>86</v>
          </cell>
          <cell r="B105" t="str">
            <v>อาคารสำนักงานพืชผัก</v>
          </cell>
          <cell r="C105">
            <v>0</v>
          </cell>
          <cell r="E105">
            <v>13070991</v>
          </cell>
        </row>
        <row r="106">
          <cell r="A106">
            <v>87</v>
          </cell>
          <cell r="B106" t="str">
            <v>โรงเรือนพืช-ผัก</v>
          </cell>
          <cell r="C106">
            <v>0</v>
          </cell>
          <cell r="E106">
            <v>1105255</v>
          </cell>
        </row>
        <row r="107">
          <cell r="A107">
            <v>88</v>
          </cell>
          <cell r="B107" t="str">
            <v>โรงเพาะพืช-ผัก</v>
          </cell>
          <cell r="C107">
            <v>0</v>
          </cell>
          <cell r="E107">
            <v>8006721</v>
          </cell>
        </row>
        <row r="108">
          <cell r="A108">
            <v>89</v>
          </cell>
          <cell r="B108" t="str">
            <v>ฐานการเรียนรู้การผลิตเห็ดเศรษฐกิจ</v>
          </cell>
          <cell r="C108">
            <v>0</v>
          </cell>
          <cell r="E108">
            <v>0</v>
          </cell>
        </row>
        <row r="109">
          <cell r="A109">
            <v>90</v>
          </cell>
          <cell r="B109" t="str">
            <v>โรงเรือนเพาะเมล็ดพันธ์และขยายพันธุ์ไม้ดอกไม้ประดับ</v>
          </cell>
          <cell r="C109">
            <v>0</v>
          </cell>
          <cell r="E109">
            <v>8385459</v>
          </cell>
        </row>
        <row r="110">
          <cell r="A110">
            <v>91</v>
          </cell>
          <cell r="B110" t="str">
            <v>อาคารเทคโนโลยีด้านการผลิตไม้ดอกไม้ประดับ</v>
          </cell>
          <cell r="C110">
            <v>0</v>
          </cell>
          <cell r="E110">
            <v>8399218</v>
          </cell>
        </row>
        <row r="111">
          <cell r="A111">
            <v>92</v>
          </cell>
          <cell r="B111" t="str">
            <v>อาคารโดมจัดแสดงกล้วยไม้และไม้ดอกไม้ประดับ</v>
          </cell>
          <cell r="C111">
            <v>0</v>
          </cell>
          <cell r="E111">
            <v>8882737</v>
          </cell>
        </row>
        <row r="112">
          <cell r="A112">
            <v>93</v>
          </cell>
          <cell r="B112" t="str">
            <v>อาคารกล้วยไม้ไทย</v>
          </cell>
          <cell r="C112">
            <v>0</v>
          </cell>
          <cell r="E112">
            <v>8882962</v>
          </cell>
        </row>
        <row r="113">
          <cell r="A113">
            <v>94</v>
          </cell>
          <cell r="B113" t="str">
            <v>อาคารอนุบาลต้นอ่อน</v>
          </cell>
          <cell r="C113">
            <v>0</v>
          </cell>
          <cell r="E113">
            <v>8882746</v>
          </cell>
        </row>
        <row r="114">
          <cell r="A114">
            <v>95</v>
          </cell>
          <cell r="B114" t="str">
            <v>อาคารชั้นเรียนการจัดและแต่งดอกไม้</v>
          </cell>
          <cell r="C114">
            <v>0</v>
          </cell>
          <cell r="E114">
            <v>8320209</v>
          </cell>
        </row>
        <row r="115">
          <cell r="A115">
            <v>96</v>
          </cell>
          <cell r="B115" t="str">
            <v>อาคารโรงสีข้าวเก่า</v>
          </cell>
          <cell r="C115">
            <v>0</v>
          </cell>
          <cell r="E115">
            <v>8882703</v>
          </cell>
        </row>
        <row r="116">
          <cell r="A116">
            <v>97</v>
          </cell>
          <cell r="B116" t="str">
            <v>อาคารเลี้ยงไส้เดือนดิน</v>
          </cell>
          <cell r="C116">
            <v>0</v>
          </cell>
          <cell r="E116">
            <v>80545</v>
          </cell>
        </row>
        <row r="117">
          <cell r="A117">
            <v>98</v>
          </cell>
          <cell r="B117" t="str">
            <v>อาคารหม่อนไหม 1  มิเตอร์ตัวที่ 1</v>
          </cell>
          <cell r="C117">
            <v>0</v>
          </cell>
          <cell r="E117">
            <v>8304740</v>
          </cell>
        </row>
        <row r="118">
          <cell r="A118">
            <v>99</v>
          </cell>
          <cell r="B118" t="str">
            <v>อาคารหม่อนไหม 1  มิเตอร์ตัวที่ 2</v>
          </cell>
          <cell r="C118">
            <v>0</v>
          </cell>
          <cell r="E118">
            <v>8304741</v>
          </cell>
        </row>
        <row r="119">
          <cell r="A119">
            <v>100</v>
          </cell>
          <cell r="B119" t="str">
            <v>อาคารหม่อนไหม 1  มิเตอร์ตัวที่ 3</v>
          </cell>
          <cell r="C119">
            <v>0</v>
          </cell>
          <cell r="E119">
            <v>8304742</v>
          </cell>
        </row>
        <row r="120">
          <cell r="A120" t="str">
            <v>สำนักวิจัยและส่งเสริมการเกษตร</v>
          </cell>
        </row>
        <row r="121">
          <cell r="A121">
            <v>101</v>
          </cell>
          <cell r="B121" t="str">
            <v>อาคารธรรมศักดิ์มนตรี</v>
          </cell>
          <cell r="C121">
            <v>0</v>
          </cell>
          <cell r="E121">
            <v>8409822</v>
          </cell>
        </row>
        <row r="122">
          <cell r="A122">
            <v>102</v>
          </cell>
          <cell r="B122" t="str">
            <v>อาคารมงคลชัยสิทธิ์</v>
          </cell>
          <cell r="C122">
            <v>0</v>
          </cell>
          <cell r="E122">
            <v>8161523</v>
          </cell>
        </row>
        <row r="123">
          <cell r="A123">
            <v>103</v>
          </cell>
          <cell r="B123" t="str">
            <v>ฐานการเรียนรู้การผลิตไม้และไม้ดอกไม้ประดับครบวงจร</v>
          </cell>
          <cell r="C123">
            <v>0</v>
          </cell>
          <cell r="E123">
            <v>8493542</v>
          </cell>
        </row>
        <row r="124">
          <cell r="A124">
            <v>104</v>
          </cell>
          <cell r="B124" t="str">
            <v>แปลงสาธิตปลูกข้าว  ผศ. ดร.วราภรณ์ แสงทอง</v>
          </cell>
          <cell r="C124">
            <v>0</v>
          </cell>
          <cell r="E124">
            <v>1924751</v>
          </cell>
        </row>
        <row r="125">
          <cell r="A125" t="str">
            <v>ศูนย์วิจัยพลังงาน</v>
          </cell>
        </row>
        <row r="126">
          <cell r="A126">
            <v>105</v>
          </cell>
          <cell r="B126" t="str">
            <v>อาคารศูนย์วิจัยพลังงาน 1</v>
          </cell>
          <cell r="C126">
            <v>0</v>
          </cell>
          <cell r="E126">
            <v>8673844</v>
          </cell>
        </row>
        <row r="127">
          <cell r="A127" t="str">
            <v>ศูนย์อาคารที่พัก</v>
          </cell>
        </row>
        <row r="128">
          <cell r="A128">
            <v>106</v>
          </cell>
          <cell r="B128" t="str">
            <v>อาคารศูนย์การศึกษาและอบรมนานาชาติ</v>
          </cell>
          <cell r="C128">
            <v>0</v>
          </cell>
          <cell r="E128">
            <v>1030</v>
          </cell>
        </row>
        <row r="129">
          <cell r="A129" t="str">
            <v>คณะวิศวกรรมศาสตร์</v>
          </cell>
        </row>
        <row r="130">
          <cell r="A130">
            <v>107</v>
          </cell>
          <cell r="B130" t="str">
            <v>อาคารเรียนรวมสาขาวิศวกรรมศาสตร์</v>
          </cell>
          <cell r="C130">
            <v>0</v>
          </cell>
          <cell r="E130">
            <v>8391762</v>
          </cell>
        </row>
        <row r="131">
          <cell r="A131">
            <v>108</v>
          </cell>
          <cell r="B131" t="str">
            <v>อาคารปฏิบัติการวิศวกรรมทั่วไป</v>
          </cell>
          <cell r="E131">
            <v>8510876</v>
          </cell>
        </row>
        <row r="132">
          <cell r="A132">
            <v>109</v>
          </cell>
          <cell r="B132" t="str">
            <v>อาคารสมิตานนท์</v>
          </cell>
          <cell r="C132">
            <v>0</v>
          </cell>
          <cell r="E132">
            <v>8195975</v>
          </cell>
        </row>
        <row r="133">
          <cell r="A133">
            <v>110</v>
          </cell>
          <cell r="B133" t="str">
            <v>อาคารโรงงานนำร่อง</v>
          </cell>
          <cell r="C133">
            <v>0</v>
          </cell>
          <cell r="E133">
            <v>8389601</v>
          </cell>
        </row>
        <row r="134">
          <cell r="A134">
            <v>111</v>
          </cell>
          <cell r="B134" t="str">
            <v>อาคารคัดบรรจุผลิตผลเกษตร</v>
          </cell>
          <cell r="C134">
            <v>0</v>
          </cell>
          <cell r="E134">
            <v>8142023</v>
          </cell>
        </row>
        <row r="135">
          <cell r="A135">
            <v>112</v>
          </cell>
          <cell r="B135" t="str">
            <v>อาคารปฏิบัติเทคโนโลยียางและพอลิเมอร์</v>
          </cell>
          <cell r="C135">
            <v>0</v>
          </cell>
          <cell r="E135">
            <v>9011628</v>
          </cell>
        </row>
        <row r="136">
          <cell r="A136" t="str">
            <v>คณะเทคโนโลยีการประมง</v>
          </cell>
        </row>
        <row r="137">
          <cell r="A137">
            <v>113</v>
          </cell>
          <cell r="B137" t="str">
            <v>อาคารเทคโนโลยีการประมง มิเตอร์ตัวที่ 1</v>
          </cell>
          <cell r="C137">
            <v>0</v>
          </cell>
          <cell r="E137">
            <v>9264072</v>
          </cell>
        </row>
        <row r="138">
          <cell r="A138">
            <v>114</v>
          </cell>
          <cell r="B138" t="str">
            <v>อาคารเทคโนโลยีการประมง มิเตอร์ตัวที่ 2</v>
          </cell>
          <cell r="C138">
            <v>0</v>
          </cell>
          <cell r="E138">
            <v>9264102</v>
          </cell>
        </row>
        <row r="139">
          <cell r="A139">
            <v>115</v>
          </cell>
          <cell r="B139" t="str">
            <v>การเพาะเลี้ยงสาหร่าย</v>
          </cell>
          <cell r="C139">
            <v>0</v>
          </cell>
          <cell r="E139">
            <v>8708215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ส่วนกลาง</v>
          </cell>
        </row>
      </sheetData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ิเตอร์มัปัญหา"/>
      <sheetName val="ตารางจด"/>
      <sheetName val="ธันวาคม 62 "/>
      <sheetName val="มกราคม 63"/>
      <sheetName val="กุมภาพันธ์ 63"/>
      <sheetName val="มีนาคม 63"/>
      <sheetName val="เมษายน 63"/>
      <sheetName val="พฤษภาคม 63"/>
      <sheetName val="มิถุนายน 63"/>
      <sheetName val="กรกฏาคม 63"/>
      <sheetName val="สิงหาคม 63"/>
      <sheetName val="กันยายน 63"/>
      <sheetName val="ตุลาคม 63"/>
      <sheetName val="พฤศจิกายน 63"/>
      <sheetName val="ธันวาคม 63"/>
      <sheetName val="คำนวณหน่วย"/>
      <sheetName val="ค่าไฟฟ้า-25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L5">
            <v>2160</v>
          </cell>
          <cell r="M5">
            <v>8143.2</v>
          </cell>
          <cell r="P5">
            <v>2640</v>
          </cell>
          <cell r="Q5">
            <v>9952.7999999999993</v>
          </cell>
          <cell r="T5">
            <v>3180</v>
          </cell>
          <cell r="U5">
            <v>8776.7999999999993</v>
          </cell>
          <cell r="X5">
            <v>4320</v>
          </cell>
          <cell r="Y5">
            <v>16027.2</v>
          </cell>
          <cell r="AB5">
            <v>5820</v>
          </cell>
          <cell r="AC5">
            <v>21301.200000000001</v>
          </cell>
          <cell r="AF5">
            <v>3497.9999999999973</v>
          </cell>
          <cell r="AG5">
            <v>13117.499999999989</v>
          </cell>
          <cell r="AJ5">
            <v>3840</v>
          </cell>
          <cell r="AK5">
            <v>14707.2</v>
          </cell>
          <cell r="AN5">
            <v>3342.0000000000027</v>
          </cell>
          <cell r="AO5">
            <v>12565.920000000009</v>
          </cell>
          <cell r="AR5">
            <v>3647.9999999999973</v>
          </cell>
          <cell r="AS5">
            <v>13935.35999999999</v>
          </cell>
          <cell r="AV5">
            <v>2712.0000000000027</v>
          </cell>
          <cell r="AW5">
            <v>10224.240000000011</v>
          </cell>
          <cell r="AZ5">
            <v>2400</v>
          </cell>
          <cell r="BA5">
            <v>8856</v>
          </cell>
          <cell r="BD5">
            <v>840</v>
          </cell>
          <cell r="BE5">
            <v>3074.4</v>
          </cell>
        </row>
        <row r="6">
          <cell r="L6">
            <v>13</v>
          </cell>
          <cell r="M6">
            <v>49.01</v>
          </cell>
          <cell r="P6">
            <v>11</v>
          </cell>
          <cell r="Q6">
            <v>41.47</v>
          </cell>
          <cell r="T6">
            <v>9</v>
          </cell>
          <cell r="U6">
            <v>24.839999999999996</v>
          </cell>
          <cell r="X6">
            <v>0</v>
          </cell>
          <cell r="Y6">
            <v>0</v>
          </cell>
          <cell r="AB6">
            <v>1</v>
          </cell>
          <cell r="AC6">
            <v>3.66</v>
          </cell>
          <cell r="AF6">
            <v>4</v>
          </cell>
          <cell r="AG6">
            <v>15</v>
          </cell>
          <cell r="AJ6">
            <v>6.5999999999999091</v>
          </cell>
          <cell r="AK6">
            <v>25.277999999999651</v>
          </cell>
          <cell r="AN6">
            <v>7.4000000000000909</v>
          </cell>
          <cell r="AO6">
            <v>27.824000000000339</v>
          </cell>
          <cell r="AR6">
            <v>8</v>
          </cell>
          <cell r="AS6">
            <v>30.56</v>
          </cell>
          <cell r="AV6">
            <v>5</v>
          </cell>
          <cell r="AW6">
            <v>18.850000000000001</v>
          </cell>
          <cell r="AZ6">
            <v>10</v>
          </cell>
          <cell r="BA6">
            <v>36.9</v>
          </cell>
          <cell r="BD6">
            <v>13</v>
          </cell>
          <cell r="BE6">
            <v>47.58</v>
          </cell>
        </row>
        <row r="7">
          <cell r="L7" t="str">
            <v>เสีย</v>
          </cell>
          <cell r="M7" t="str">
            <v>เสีย</v>
          </cell>
          <cell r="P7" t="str">
            <v>เสีย</v>
          </cell>
          <cell r="Q7" t="str">
            <v>เสีย</v>
          </cell>
          <cell r="T7" t="str">
            <v>เสีย</v>
          </cell>
          <cell r="U7" t="str">
            <v>เสีย</v>
          </cell>
          <cell r="X7" t="str">
            <v>เสีย</v>
          </cell>
          <cell r="Y7" t="str">
            <v>เสีย</v>
          </cell>
          <cell r="AB7" t="str">
            <v>เสีย</v>
          </cell>
          <cell r="AC7" t="str">
            <v>เสีย</v>
          </cell>
          <cell r="AF7" t="str">
            <v>เสีย</v>
          </cell>
          <cell r="AG7" t="str">
            <v>เสีย</v>
          </cell>
          <cell r="AJ7" t="str">
            <v>เสีย</v>
          </cell>
          <cell r="AK7" t="str">
            <v>เสีย</v>
          </cell>
          <cell r="AN7" t="str">
            <v>เสีย</v>
          </cell>
          <cell r="AO7" t="str">
            <v>เสีย</v>
          </cell>
          <cell r="AR7" t="str">
            <v>เสีย</v>
          </cell>
          <cell r="AS7" t="str">
            <v>เสีย</v>
          </cell>
          <cell r="AV7" t="str">
            <v>เสีย</v>
          </cell>
          <cell r="AW7" t="str">
            <v>เสีย</v>
          </cell>
          <cell r="AZ7" t="str">
            <v>เสีย</v>
          </cell>
          <cell r="BA7" t="str">
            <v>เสีย</v>
          </cell>
          <cell r="BD7" t="str">
            <v>เสีย</v>
          </cell>
          <cell r="BE7" t="str">
            <v>เสีย</v>
          </cell>
        </row>
        <row r="8">
          <cell r="L8">
            <v>196</v>
          </cell>
          <cell r="M8">
            <v>738.92</v>
          </cell>
          <cell r="P8">
            <v>178</v>
          </cell>
          <cell r="Q8">
            <v>671.06000000000006</v>
          </cell>
          <cell r="T8">
            <v>140</v>
          </cell>
          <cell r="U8">
            <v>386.4</v>
          </cell>
          <cell r="X8">
            <v>0</v>
          </cell>
          <cell r="Y8">
            <v>0</v>
          </cell>
          <cell r="AB8">
            <v>7</v>
          </cell>
          <cell r="AC8">
            <v>25.62</v>
          </cell>
          <cell r="AF8">
            <v>24</v>
          </cell>
          <cell r="AG8">
            <v>90</v>
          </cell>
          <cell r="AJ8">
            <v>27</v>
          </cell>
          <cell r="AK8">
            <v>103.41</v>
          </cell>
          <cell r="AN8">
            <v>21</v>
          </cell>
          <cell r="AO8">
            <v>78.959999999999994</v>
          </cell>
          <cell r="AR8">
            <v>52</v>
          </cell>
          <cell r="AS8">
            <v>198.64</v>
          </cell>
          <cell r="AV8">
            <v>86</v>
          </cell>
          <cell r="AW8">
            <v>324.22000000000003</v>
          </cell>
          <cell r="AZ8">
            <v>89</v>
          </cell>
          <cell r="BA8">
            <v>328.40999999999997</v>
          </cell>
          <cell r="BD8">
            <v>122</v>
          </cell>
          <cell r="BE8">
            <v>446.52000000000004</v>
          </cell>
        </row>
        <row r="9">
          <cell r="L9">
            <v>2993</v>
          </cell>
          <cell r="M9">
            <v>11283.61</v>
          </cell>
          <cell r="P9">
            <v>2759</v>
          </cell>
          <cell r="Q9">
            <v>10401.43</v>
          </cell>
          <cell r="T9">
            <v>2236</v>
          </cell>
          <cell r="U9">
            <v>6171.36</v>
          </cell>
          <cell r="X9">
            <v>2898</v>
          </cell>
          <cell r="Y9">
            <v>10751.58</v>
          </cell>
          <cell r="AB9">
            <v>2036</v>
          </cell>
          <cell r="AC9">
            <v>7451.76</v>
          </cell>
          <cell r="AF9">
            <v>1351</v>
          </cell>
          <cell r="AG9">
            <v>5066.25</v>
          </cell>
          <cell r="AJ9">
            <v>2055</v>
          </cell>
          <cell r="AK9">
            <v>7870.6500000000005</v>
          </cell>
          <cell r="AN9">
            <v>1769</v>
          </cell>
          <cell r="AO9">
            <v>6651.44</v>
          </cell>
          <cell r="AR9">
            <v>2211</v>
          </cell>
          <cell r="AS9">
            <v>8446.02</v>
          </cell>
          <cell r="AV9">
            <v>2528</v>
          </cell>
          <cell r="AW9">
            <v>9530.56</v>
          </cell>
          <cell r="AZ9">
            <v>3116</v>
          </cell>
          <cell r="BA9">
            <v>11498.039999999999</v>
          </cell>
          <cell r="BD9">
            <v>3650</v>
          </cell>
          <cell r="BE9">
            <v>13359</v>
          </cell>
        </row>
        <row r="10">
          <cell r="L10">
            <v>460</v>
          </cell>
          <cell r="M10">
            <v>1734.2</v>
          </cell>
          <cell r="P10">
            <v>540</v>
          </cell>
          <cell r="Q10">
            <v>2035.8</v>
          </cell>
          <cell r="T10">
            <v>440</v>
          </cell>
          <cell r="U10">
            <v>1214.3999999999999</v>
          </cell>
          <cell r="X10">
            <v>560</v>
          </cell>
          <cell r="Y10">
            <v>2077.6</v>
          </cell>
          <cell r="AB10">
            <v>580</v>
          </cell>
          <cell r="AC10">
            <v>2122.8000000000002</v>
          </cell>
          <cell r="AF10">
            <v>640</v>
          </cell>
          <cell r="AG10">
            <v>2400</v>
          </cell>
          <cell r="AJ10">
            <v>640</v>
          </cell>
          <cell r="AK10">
            <v>2451.1999999999998</v>
          </cell>
          <cell r="AN10">
            <v>620</v>
          </cell>
          <cell r="AO10">
            <v>2331.1999999999998</v>
          </cell>
          <cell r="AR10">
            <v>860</v>
          </cell>
          <cell r="AS10">
            <v>3285.2</v>
          </cell>
          <cell r="AV10">
            <v>520</v>
          </cell>
          <cell r="AW10">
            <v>1960.4</v>
          </cell>
          <cell r="AZ10">
            <v>360</v>
          </cell>
          <cell r="BA10">
            <v>1328.4</v>
          </cell>
          <cell r="BD10">
            <v>500</v>
          </cell>
          <cell r="BE10">
            <v>1830</v>
          </cell>
        </row>
        <row r="11">
          <cell r="L11">
            <v>490</v>
          </cell>
          <cell r="M11">
            <v>1847.3</v>
          </cell>
          <cell r="P11">
            <v>337</v>
          </cell>
          <cell r="Q11">
            <v>1270.49</v>
          </cell>
          <cell r="T11">
            <v>1012</v>
          </cell>
          <cell r="U11">
            <v>2793.12</v>
          </cell>
          <cell r="X11">
            <v>642</v>
          </cell>
          <cell r="Y11">
            <v>2381.8200000000002</v>
          </cell>
          <cell r="AB11">
            <v>1199</v>
          </cell>
          <cell r="AC11">
            <v>4388.34</v>
          </cell>
          <cell r="AF11">
            <v>906</v>
          </cell>
          <cell r="AG11">
            <v>3397.5</v>
          </cell>
          <cell r="AJ11">
            <v>1395</v>
          </cell>
          <cell r="AK11">
            <v>5342.85</v>
          </cell>
          <cell r="AN11">
            <v>764</v>
          </cell>
          <cell r="AO11">
            <v>2872.64</v>
          </cell>
          <cell r="AR11">
            <v>962</v>
          </cell>
          <cell r="AS11">
            <v>3674.8399999999997</v>
          </cell>
          <cell r="AV11">
            <v>1095</v>
          </cell>
          <cell r="AW11">
            <v>4128.1499999999996</v>
          </cell>
          <cell r="AZ11">
            <v>563</v>
          </cell>
          <cell r="BA11">
            <v>2077.4699999999998</v>
          </cell>
          <cell r="BD11">
            <v>569</v>
          </cell>
          <cell r="BE11">
            <v>2082.54</v>
          </cell>
        </row>
        <row r="12">
          <cell r="L12">
            <v>11850.25</v>
          </cell>
          <cell r="M12">
            <v>44675.442499999997</v>
          </cell>
          <cell r="P12">
            <v>15236.82</v>
          </cell>
          <cell r="Q12">
            <v>57442.811399999999</v>
          </cell>
          <cell r="T12">
            <v>4108.78</v>
          </cell>
          <cell r="U12">
            <v>11340.232799999998</v>
          </cell>
          <cell r="X12">
            <v>1276.8</v>
          </cell>
          <cell r="Y12">
            <v>4736.9279999999999</v>
          </cell>
          <cell r="AB12">
            <v>1064.98</v>
          </cell>
          <cell r="AC12">
            <v>3897.8268000000003</v>
          </cell>
          <cell r="AF12">
            <v>1058.21</v>
          </cell>
          <cell r="AG12">
            <v>3968.2875000000004</v>
          </cell>
          <cell r="AJ12">
            <v>6351.61</v>
          </cell>
          <cell r="AK12">
            <v>24326.666300000001</v>
          </cell>
          <cell r="AN12">
            <v>19158.03</v>
          </cell>
          <cell r="AO12">
            <v>72034.19279999999</v>
          </cell>
          <cell r="AR12">
            <v>9260.43</v>
          </cell>
          <cell r="AS12">
            <v>35374.842599999996</v>
          </cell>
          <cell r="AV12">
            <v>18682.87</v>
          </cell>
          <cell r="AW12">
            <v>70434.419899999994</v>
          </cell>
          <cell r="AZ12">
            <v>8701.17</v>
          </cell>
          <cell r="BA12">
            <v>32107.317299999999</v>
          </cell>
          <cell r="BD12">
            <v>4601.9399999999996</v>
          </cell>
          <cell r="BE12">
            <v>16843.100399999999</v>
          </cell>
        </row>
        <row r="13">
          <cell r="L13">
            <v>7235.6</v>
          </cell>
          <cell r="M13">
            <v>27278.212000000003</v>
          </cell>
          <cell r="P13">
            <v>11258.8</v>
          </cell>
          <cell r="Q13">
            <v>42445.675999999999</v>
          </cell>
          <cell r="T13">
            <v>7295.71</v>
          </cell>
          <cell r="U13">
            <v>20136.159599999999</v>
          </cell>
          <cell r="X13">
            <v>2203.4899999999998</v>
          </cell>
          <cell r="Y13">
            <v>8174.9478999999992</v>
          </cell>
          <cell r="AB13">
            <v>2096.4699999999998</v>
          </cell>
          <cell r="AC13">
            <v>7673.0801999999994</v>
          </cell>
          <cell r="AF13">
            <v>1793.52</v>
          </cell>
          <cell r="AG13">
            <v>6725.7</v>
          </cell>
          <cell r="AJ13">
            <v>6870.04</v>
          </cell>
          <cell r="AK13">
            <v>26312.253199999999</v>
          </cell>
          <cell r="AN13">
            <v>17544.11</v>
          </cell>
          <cell r="AO13">
            <v>65965.853600000002</v>
          </cell>
          <cell r="AR13">
            <v>8940.07</v>
          </cell>
          <cell r="AS13">
            <v>34151.0674</v>
          </cell>
          <cell r="AV13">
            <v>16846.919999999998</v>
          </cell>
          <cell r="AW13">
            <v>63512.888399999996</v>
          </cell>
          <cell r="AZ13">
            <v>5210.47</v>
          </cell>
          <cell r="BD13">
            <v>6034.7</v>
          </cell>
        </row>
        <row r="14">
          <cell r="L14">
            <v>5480.02</v>
          </cell>
          <cell r="M14">
            <v>20659.6754</v>
          </cell>
          <cell r="P14">
            <v>3847.51</v>
          </cell>
          <cell r="Q14">
            <v>14505.112700000001</v>
          </cell>
          <cell r="T14">
            <v>2782.05</v>
          </cell>
          <cell r="U14">
            <v>7678.4579999999996</v>
          </cell>
          <cell r="X14">
            <v>712.27</v>
          </cell>
          <cell r="Y14">
            <v>2642.5216999999998</v>
          </cell>
          <cell r="AB14">
            <v>2086.19</v>
          </cell>
          <cell r="AC14">
            <v>7635.4554000000007</v>
          </cell>
          <cell r="AF14">
            <v>2158.2399999999998</v>
          </cell>
          <cell r="AG14">
            <v>8093.4</v>
          </cell>
          <cell r="AJ14">
            <v>2451.9899999999998</v>
          </cell>
          <cell r="AK14">
            <v>9391.1216999999997</v>
          </cell>
          <cell r="AN14">
            <v>2392.3000000000002</v>
          </cell>
          <cell r="AO14">
            <v>8995.0480000000007</v>
          </cell>
          <cell r="AR14">
            <v>2941.95</v>
          </cell>
          <cell r="AS14">
            <v>11238.248999999998</v>
          </cell>
          <cell r="AV14">
            <v>3732.44</v>
          </cell>
          <cell r="AW14">
            <v>14071.2988</v>
          </cell>
          <cell r="AZ14">
            <v>4721.28</v>
          </cell>
          <cell r="BA14">
            <v>17421.5232</v>
          </cell>
          <cell r="BD14">
            <v>4606.37</v>
          </cell>
          <cell r="BE14">
            <v>16859.314200000001</v>
          </cell>
        </row>
        <row r="15">
          <cell r="L15">
            <v>2640</v>
          </cell>
          <cell r="M15">
            <v>9952.7999999999993</v>
          </cell>
          <cell r="P15">
            <v>1840</v>
          </cell>
          <cell r="Q15">
            <v>6936.8</v>
          </cell>
          <cell r="T15">
            <v>2000</v>
          </cell>
          <cell r="U15">
            <v>5520</v>
          </cell>
          <cell r="X15">
            <v>1440</v>
          </cell>
          <cell r="Y15">
            <v>5342.4</v>
          </cell>
          <cell r="AB15">
            <v>1680</v>
          </cell>
          <cell r="AC15">
            <v>6148.8</v>
          </cell>
          <cell r="AF15">
            <v>896.00000000000364</v>
          </cell>
          <cell r="AG15">
            <v>3360.0000000000136</v>
          </cell>
          <cell r="AJ15">
            <v>1911.9999999999982</v>
          </cell>
          <cell r="AK15">
            <v>7322.9599999999928</v>
          </cell>
          <cell r="AN15">
            <v>1191.9999999999982</v>
          </cell>
          <cell r="AO15">
            <v>4481.9199999999928</v>
          </cell>
          <cell r="AR15">
            <v>1520</v>
          </cell>
          <cell r="AS15">
            <v>5806.4</v>
          </cell>
          <cell r="AV15">
            <v>2240</v>
          </cell>
          <cell r="AW15">
            <v>8444.7999999999993</v>
          </cell>
          <cell r="AZ15">
            <v>1440</v>
          </cell>
          <cell r="BA15">
            <v>5313.6</v>
          </cell>
          <cell r="BD15">
            <v>1920</v>
          </cell>
          <cell r="BE15">
            <v>7027.2000000000007</v>
          </cell>
        </row>
        <row r="16">
          <cell r="L16">
            <v>152</v>
          </cell>
          <cell r="M16">
            <v>573.04</v>
          </cell>
          <cell r="P16">
            <v>132</v>
          </cell>
          <cell r="Q16">
            <v>497.64</v>
          </cell>
          <cell r="T16">
            <v>140</v>
          </cell>
          <cell r="U16">
            <v>386.4</v>
          </cell>
          <cell r="X16">
            <v>113</v>
          </cell>
          <cell r="Y16">
            <v>419.23</v>
          </cell>
          <cell r="AB16">
            <v>101</v>
          </cell>
          <cell r="AC16">
            <v>369.66</v>
          </cell>
          <cell r="AF16">
            <v>66</v>
          </cell>
          <cell r="AG16">
            <v>247.5</v>
          </cell>
          <cell r="AJ16">
            <v>105</v>
          </cell>
          <cell r="AK16">
            <v>402.15000000000003</v>
          </cell>
          <cell r="AN16">
            <v>114</v>
          </cell>
          <cell r="AO16">
            <v>428.64</v>
          </cell>
          <cell r="AR16">
            <v>123</v>
          </cell>
          <cell r="AS16">
            <v>469.85999999999996</v>
          </cell>
          <cell r="AV16">
            <v>221</v>
          </cell>
          <cell r="AW16">
            <v>833.17</v>
          </cell>
          <cell r="AZ16">
            <v>206</v>
          </cell>
          <cell r="BA16">
            <v>760.14</v>
          </cell>
          <cell r="BD16">
            <v>307</v>
          </cell>
          <cell r="BE16">
            <v>1123.6200000000001</v>
          </cell>
        </row>
        <row r="17">
          <cell r="L17">
            <v>457</v>
          </cell>
          <cell r="M17">
            <v>1722.89</v>
          </cell>
          <cell r="P17">
            <v>576</v>
          </cell>
          <cell r="Q17">
            <v>2171.52</v>
          </cell>
          <cell r="T17">
            <v>251</v>
          </cell>
          <cell r="U17">
            <v>692.76</v>
          </cell>
          <cell r="X17">
            <v>263</v>
          </cell>
          <cell r="Y17">
            <v>975.73</v>
          </cell>
          <cell r="AB17">
            <v>213</v>
          </cell>
          <cell r="AC17">
            <v>779.58</v>
          </cell>
          <cell r="AF17">
            <v>105</v>
          </cell>
          <cell r="AG17">
            <v>393.75</v>
          </cell>
          <cell r="AJ17">
            <v>250</v>
          </cell>
          <cell r="AK17">
            <v>957.5</v>
          </cell>
          <cell r="AN17">
            <v>295</v>
          </cell>
          <cell r="AO17">
            <v>1109.2</v>
          </cell>
          <cell r="AR17">
            <v>268</v>
          </cell>
          <cell r="AS17">
            <v>1023.76</v>
          </cell>
          <cell r="AV17">
            <v>702</v>
          </cell>
          <cell r="AW17">
            <v>2646.54</v>
          </cell>
          <cell r="AZ17">
            <v>249</v>
          </cell>
          <cell r="BA17">
            <v>918.81</v>
          </cell>
          <cell r="BD17">
            <v>298</v>
          </cell>
          <cell r="BE17">
            <v>1090.68</v>
          </cell>
        </row>
        <row r="18">
          <cell r="L18">
            <v>26790.25</v>
          </cell>
          <cell r="P18">
            <v>28221.65</v>
          </cell>
          <cell r="T18">
            <v>23191.74</v>
          </cell>
          <cell r="X18">
            <v>11616.32</v>
          </cell>
          <cell r="AB18">
            <v>17136.46</v>
          </cell>
          <cell r="AF18">
            <v>17970.11</v>
          </cell>
          <cell r="AJ18">
            <v>17022.689999999999</v>
          </cell>
          <cell r="AN18">
            <v>31166.61</v>
          </cell>
          <cell r="AR18">
            <v>38418.92</v>
          </cell>
          <cell r="AV18">
            <v>36122.76</v>
          </cell>
          <cell r="AZ18">
            <v>22713.8</v>
          </cell>
          <cell r="BD18">
            <v>26118.33</v>
          </cell>
        </row>
        <row r="19">
          <cell r="L19">
            <v>27941.96</v>
          </cell>
          <cell r="M19">
            <v>105341.18919999999</v>
          </cell>
          <cell r="P19">
            <v>28355.46</v>
          </cell>
          <cell r="Q19">
            <v>106900.0842</v>
          </cell>
          <cell r="T19">
            <v>39335.519999999997</v>
          </cell>
          <cell r="U19">
            <v>108566.03519999998</v>
          </cell>
          <cell r="X19">
            <v>40093.51</v>
          </cell>
          <cell r="Y19">
            <v>148746.9221</v>
          </cell>
          <cell r="AB19">
            <v>48083.72</v>
          </cell>
          <cell r="AC19">
            <v>175986.41520000002</v>
          </cell>
          <cell r="AF19">
            <v>47578.99</v>
          </cell>
          <cell r="AG19">
            <v>178421.21249999999</v>
          </cell>
          <cell r="AJ19">
            <v>45954.04</v>
          </cell>
          <cell r="AK19">
            <v>176003.97320000001</v>
          </cell>
          <cell r="AN19">
            <v>47182.35</v>
          </cell>
          <cell r="AO19">
            <v>177405.636</v>
          </cell>
          <cell r="AR19">
            <v>47778.7</v>
          </cell>
          <cell r="AS19">
            <v>182514.63399999999</v>
          </cell>
          <cell r="AV19">
            <v>37803.72</v>
          </cell>
          <cell r="AW19">
            <v>142520.02439999999</v>
          </cell>
          <cell r="AZ19">
            <v>29525.279999999999</v>
          </cell>
          <cell r="BA19">
            <v>108948.28319999999</v>
          </cell>
          <cell r="BD19">
            <v>22020.59</v>
          </cell>
          <cell r="BE19">
            <v>80595.359400000001</v>
          </cell>
        </row>
        <row r="20">
          <cell r="L20">
            <v>0</v>
          </cell>
          <cell r="M20">
            <v>0</v>
          </cell>
          <cell r="P20">
            <v>1</v>
          </cell>
          <cell r="Q20">
            <v>3.77</v>
          </cell>
          <cell r="T20">
            <v>0</v>
          </cell>
          <cell r="U20">
            <v>0</v>
          </cell>
          <cell r="X20">
            <v>0</v>
          </cell>
          <cell r="Y20">
            <v>0</v>
          </cell>
          <cell r="AB20">
            <v>1</v>
          </cell>
          <cell r="AC20">
            <v>3.66</v>
          </cell>
          <cell r="AF20">
            <v>0.19999999999998863</v>
          </cell>
          <cell r="AG20">
            <v>0.74999999999995737</v>
          </cell>
          <cell r="AJ20">
            <v>0.19999999999998863</v>
          </cell>
          <cell r="AK20">
            <v>0.76599999999995649</v>
          </cell>
          <cell r="AN20">
            <v>0</v>
          </cell>
          <cell r="AO20">
            <v>0</v>
          </cell>
          <cell r="AR20">
            <v>0</v>
          </cell>
          <cell r="AS20">
            <v>0</v>
          </cell>
          <cell r="AV20">
            <v>0</v>
          </cell>
          <cell r="AW20">
            <v>0</v>
          </cell>
          <cell r="AZ20">
            <v>0</v>
          </cell>
          <cell r="BA20">
            <v>0</v>
          </cell>
          <cell r="BD20" t="str">
            <v>ชำรุด</v>
          </cell>
          <cell r="BE20" t="str">
            <v>ชำรุด</v>
          </cell>
        </row>
        <row r="21">
          <cell r="L21">
            <v>13350.000000000022</v>
          </cell>
          <cell r="M21">
            <v>50329.50000000008</v>
          </cell>
          <cell r="P21">
            <v>13769.999999999982</v>
          </cell>
          <cell r="Q21">
            <v>51912.899999999929</v>
          </cell>
          <cell r="T21">
            <v>8629.9999999999964</v>
          </cell>
          <cell r="U21">
            <v>23818.799999999988</v>
          </cell>
          <cell r="X21">
            <v>6689.9999999999409</v>
          </cell>
          <cell r="Y21">
            <v>24819.89999999978</v>
          </cell>
          <cell r="AB21">
            <v>7240.0000000000091</v>
          </cell>
          <cell r="AC21">
            <v>26498.400000000034</v>
          </cell>
          <cell r="AF21">
            <v>4560.0000000000591</v>
          </cell>
          <cell r="AG21">
            <v>17100.000000000222</v>
          </cell>
          <cell r="AJ21">
            <v>7209.9999999999227</v>
          </cell>
          <cell r="AK21">
            <v>27614.299999999705</v>
          </cell>
          <cell r="AN21">
            <v>14280.000000000087</v>
          </cell>
          <cell r="AO21">
            <v>53692.800000000323</v>
          </cell>
          <cell r="AR21">
            <v>19729.999999999905</v>
          </cell>
          <cell r="AS21">
            <v>75368.599999999642</v>
          </cell>
          <cell r="AV21">
            <v>17960.000000000036</v>
          </cell>
          <cell r="AZ21">
            <v>10240.000000000009</v>
          </cell>
          <cell r="BD21">
            <v>13289.999999999964</v>
          </cell>
        </row>
        <row r="22">
          <cell r="L22">
            <v>190</v>
          </cell>
          <cell r="M22">
            <v>716.3</v>
          </cell>
          <cell r="P22">
            <v>156</v>
          </cell>
          <cell r="Q22">
            <v>588.12</v>
          </cell>
          <cell r="T22">
            <v>148</v>
          </cell>
          <cell r="U22">
            <v>408.47999999999996</v>
          </cell>
          <cell r="X22">
            <v>253</v>
          </cell>
          <cell r="Y22">
            <v>938.63</v>
          </cell>
          <cell r="AB22">
            <v>192</v>
          </cell>
          <cell r="AC22">
            <v>702.72</v>
          </cell>
          <cell r="AF22">
            <v>158</v>
          </cell>
          <cell r="AG22">
            <v>592.5</v>
          </cell>
          <cell r="AJ22">
            <v>208</v>
          </cell>
          <cell r="AK22">
            <v>796.64</v>
          </cell>
          <cell r="AN22">
            <v>151</v>
          </cell>
          <cell r="AO22">
            <v>567.76</v>
          </cell>
          <cell r="AR22">
            <v>180</v>
          </cell>
          <cell r="AS22">
            <v>687.6</v>
          </cell>
          <cell r="AV22">
            <v>241</v>
          </cell>
          <cell r="AW22">
            <v>908.57</v>
          </cell>
          <cell r="AZ22">
            <v>163</v>
          </cell>
          <cell r="BA22">
            <v>601.47</v>
          </cell>
          <cell r="BD22">
            <v>193</v>
          </cell>
          <cell r="BE22">
            <v>706.38</v>
          </cell>
        </row>
        <row r="23">
          <cell r="L23">
            <v>4911</v>
          </cell>
          <cell r="M23">
            <v>18514.47</v>
          </cell>
          <cell r="P23">
            <v>5357</v>
          </cell>
          <cell r="Q23">
            <v>20195.89</v>
          </cell>
          <cell r="T23">
            <v>5082</v>
          </cell>
          <cell r="U23">
            <v>14026.32</v>
          </cell>
          <cell r="X23">
            <v>6447</v>
          </cell>
          <cell r="Y23">
            <v>23918.37</v>
          </cell>
          <cell r="AB23">
            <v>4334</v>
          </cell>
          <cell r="AC23">
            <v>15862.44</v>
          </cell>
          <cell r="AF23">
            <v>2715</v>
          </cell>
          <cell r="AG23">
            <v>10181.25</v>
          </cell>
          <cell r="AJ23">
            <v>3187</v>
          </cell>
          <cell r="AK23">
            <v>12206.210000000001</v>
          </cell>
          <cell r="AN23">
            <v>4874</v>
          </cell>
          <cell r="AO23">
            <v>18326.239999999998</v>
          </cell>
          <cell r="AR23">
            <v>4984</v>
          </cell>
          <cell r="AS23">
            <v>19038.88</v>
          </cell>
          <cell r="AV23">
            <v>5591</v>
          </cell>
          <cell r="AW23">
            <v>21078.07</v>
          </cell>
          <cell r="AZ23">
            <v>4353</v>
          </cell>
          <cell r="BA23">
            <v>16062.57</v>
          </cell>
          <cell r="BD23">
            <v>6876</v>
          </cell>
          <cell r="BE23">
            <v>25166.16</v>
          </cell>
        </row>
        <row r="24">
          <cell r="L24">
            <v>9241.3700000000008</v>
          </cell>
          <cell r="M24">
            <v>34839.964900000006</v>
          </cell>
          <cell r="P24">
            <v>9543.4500000000007</v>
          </cell>
          <cell r="Q24">
            <v>35978.806500000006</v>
          </cell>
          <cell r="T24">
            <v>10306.69</v>
          </cell>
          <cell r="U24">
            <v>28446.464400000001</v>
          </cell>
          <cell r="X24">
            <v>9214.57</v>
          </cell>
          <cell r="Y24">
            <v>34186.054700000001</v>
          </cell>
          <cell r="AB24">
            <v>7843.34</v>
          </cell>
          <cell r="AC24">
            <v>28706.624400000001</v>
          </cell>
          <cell r="AF24">
            <v>5578.9</v>
          </cell>
          <cell r="AG24">
            <v>20920.875</v>
          </cell>
          <cell r="AJ24">
            <v>5876.24</v>
          </cell>
          <cell r="AK24">
            <v>22505.999199999998</v>
          </cell>
          <cell r="AN24">
            <v>9233.99</v>
          </cell>
          <cell r="AO24">
            <v>34719.8024</v>
          </cell>
          <cell r="AR24">
            <v>9175.0300000000007</v>
          </cell>
          <cell r="AS24">
            <v>35048.614600000001</v>
          </cell>
          <cell r="AV24">
            <v>9633.3799999999992</v>
          </cell>
          <cell r="AW24">
            <v>36317.842599999996</v>
          </cell>
          <cell r="AZ24">
            <v>8170.23</v>
          </cell>
          <cell r="BA24">
            <v>30148.148699999998</v>
          </cell>
          <cell r="BD24">
            <v>10503.52</v>
          </cell>
          <cell r="BE24">
            <v>38442.883200000004</v>
          </cell>
        </row>
        <row r="25">
          <cell r="L25">
            <v>19</v>
          </cell>
          <cell r="M25">
            <v>71.63</v>
          </cell>
          <cell r="P25">
            <v>20</v>
          </cell>
          <cell r="Q25">
            <v>75.400000000000006</v>
          </cell>
          <cell r="T25">
            <v>16</v>
          </cell>
          <cell r="U25">
            <v>44.16</v>
          </cell>
          <cell r="X25">
            <v>25</v>
          </cell>
          <cell r="Y25">
            <v>92.75</v>
          </cell>
          <cell r="AB25">
            <v>19</v>
          </cell>
          <cell r="AC25">
            <v>69.540000000000006</v>
          </cell>
          <cell r="AF25">
            <v>15</v>
          </cell>
          <cell r="AG25">
            <v>56.25</v>
          </cell>
          <cell r="AJ25">
            <v>18</v>
          </cell>
          <cell r="AK25">
            <v>68.94</v>
          </cell>
          <cell r="AN25">
            <v>29</v>
          </cell>
          <cell r="AO25">
            <v>109.03999999999999</v>
          </cell>
          <cell r="AR25">
            <v>27</v>
          </cell>
          <cell r="AS25">
            <v>103.14</v>
          </cell>
          <cell r="AV25">
            <v>30</v>
          </cell>
          <cell r="AW25">
            <v>113.1</v>
          </cell>
          <cell r="AZ25">
            <v>15</v>
          </cell>
          <cell r="BA25">
            <v>55.35</v>
          </cell>
          <cell r="BD25">
            <v>45</v>
          </cell>
          <cell r="BE25">
            <v>164.70000000000002</v>
          </cell>
        </row>
        <row r="26">
          <cell r="L26">
            <v>2126</v>
          </cell>
          <cell r="M26">
            <v>8015.02</v>
          </cell>
          <cell r="P26">
            <v>2032</v>
          </cell>
          <cell r="Q26">
            <v>7660.64</v>
          </cell>
          <cell r="T26">
            <v>1655</v>
          </cell>
          <cell r="U26">
            <v>4567.7999999999993</v>
          </cell>
          <cell r="X26">
            <v>4004</v>
          </cell>
          <cell r="Y26">
            <v>14854.84</v>
          </cell>
          <cell r="AB26">
            <v>3043</v>
          </cell>
          <cell r="AC26">
            <v>11137.380000000001</v>
          </cell>
          <cell r="AF26">
            <v>1797</v>
          </cell>
          <cell r="AG26">
            <v>6738.75</v>
          </cell>
          <cell r="AJ26">
            <v>1645</v>
          </cell>
          <cell r="AK26">
            <v>6300.35</v>
          </cell>
          <cell r="AN26">
            <v>1978</v>
          </cell>
          <cell r="AO26">
            <v>7437.28</v>
          </cell>
          <cell r="AR26">
            <v>1869</v>
          </cell>
          <cell r="AS26">
            <v>7139.58</v>
          </cell>
          <cell r="AV26">
            <v>1113</v>
          </cell>
          <cell r="AW26">
            <v>4196.01</v>
          </cell>
          <cell r="AZ26">
            <v>996</v>
          </cell>
          <cell r="BA26">
            <v>3675.24</v>
          </cell>
          <cell r="BD26">
            <v>1920</v>
          </cell>
          <cell r="BE26">
            <v>7027.2000000000007</v>
          </cell>
        </row>
        <row r="27">
          <cell r="L27">
            <v>432</v>
          </cell>
          <cell r="M27">
            <v>1628.64</v>
          </cell>
          <cell r="P27">
            <v>401</v>
          </cell>
          <cell r="Q27">
            <v>1511.77</v>
          </cell>
          <cell r="T27">
            <v>536</v>
          </cell>
          <cell r="U27">
            <v>1479.36</v>
          </cell>
          <cell r="X27">
            <v>1090</v>
          </cell>
          <cell r="Y27">
            <v>4043.9</v>
          </cell>
          <cell r="AB27">
            <v>1192</v>
          </cell>
          <cell r="AC27">
            <v>4362.72</v>
          </cell>
          <cell r="AF27">
            <v>1035</v>
          </cell>
          <cell r="AG27">
            <v>3881.25</v>
          </cell>
          <cell r="AJ27">
            <v>1106</v>
          </cell>
          <cell r="AK27">
            <v>4235.9800000000005</v>
          </cell>
          <cell r="AN27">
            <v>776</v>
          </cell>
          <cell r="AO27">
            <v>2917.7599999999998</v>
          </cell>
          <cell r="AR27">
            <v>487</v>
          </cell>
          <cell r="AS27">
            <v>1860.34</v>
          </cell>
          <cell r="AV27">
            <v>249</v>
          </cell>
          <cell r="AW27">
            <v>938.73</v>
          </cell>
          <cell r="AZ27">
            <v>275</v>
          </cell>
          <cell r="BA27">
            <v>1014.75</v>
          </cell>
          <cell r="BD27">
            <v>239</v>
          </cell>
          <cell r="BE27">
            <v>874.74</v>
          </cell>
        </row>
        <row r="29">
          <cell r="L29">
            <v>3240</v>
          </cell>
          <cell r="P29">
            <v>2960</v>
          </cell>
          <cell r="T29">
            <v>3640</v>
          </cell>
          <cell r="X29">
            <v>5680</v>
          </cell>
          <cell r="AB29">
            <v>5280</v>
          </cell>
          <cell r="AF29">
            <v>4600</v>
          </cell>
          <cell r="AJ29">
            <v>7412.0000000000073</v>
          </cell>
          <cell r="AN29">
            <v>1707.9999999999927</v>
          </cell>
          <cell r="AR29">
            <v>4592.0000000000073</v>
          </cell>
          <cell r="AV29">
            <v>4047.9999999999927</v>
          </cell>
          <cell r="AZ29">
            <v>3440</v>
          </cell>
          <cell r="BD29">
            <v>3280</v>
          </cell>
        </row>
        <row r="30">
          <cell r="L30">
            <v>5494.24</v>
          </cell>
          <cell r="M30">
            <v>20713.284799999998</v>
          </cell>
          <cell r="P30">
            <v>6115.47</v>
          </cell>
          <cell r="Q30">
            <v>23055.321900000003</v>
          </cell>
          <cell r="T30">
            <v>10070.08</v>
          </cell>
          <cell r="U30">
            <v>27793.420799999996</v>
          </cell>
          <cell r="X30">
            <v>13503.17</v>
          </cell>
          <cell r="Y30">
            <v>50096.760699999999</v>
          </cell>
          <cell r="AB30">
            <v>17847.71</v>
          </cell>
          <cell r="AC30">
            <v>65322.618600000002</v>
          </cell>
          <cell r="AF30">
            <v>20166.84</v>
          </cell>
          <cell r="AG30">
            <v>75625.649999999994</v>
          </cell>
          <cell r="AJ30">
            <v>15611.48</v>
          </cell>
          <cell r="AK30">
            <v>59791.968399999998</v>
          </cell>
          <cell r="AN30">
            <v>14971.47</v>
          </cell>
          <cell r="AO30">
            <v>56292.727199999994</v>
          </cell>
          <cell r="AR30">
            <v>15581.12</v>
          </cell>
          <cell r="AV30">
            <v>12480.76</v>
          </cell>
          <cell r="AZ30">
            <v>9687.7099999999991</v>
          </cell>
          <cell r="BD30">
            <v>6089.52</v>
          </cell>
        </row>
        <row r="31">
          <cell r="L31">
            <v>150</v>
          </cell>
          <cell r="M31">
            <v>565.5</v>
          </cell>
          <cell r="P31">
            <v>350</v>
          </cell>
          <cell r="Q31">
            <v>1319.5</v>
          </cell>
          <cell r="T31">
            <v>1500</v>
          </cell>
          <cell r="U31">
            <v>4140</v>
          </cell>
          <cell r="X31">
            <v>1300</v>
          </cell>
          <cell r="Y31">
            <v>4823</v>
          </cell>
          <cell r="AB31">
            <v>1750</v>
          </cell>
          <cell r="AC31">
            <v>6405</v>
          </cell>
          <cell r="AF31">
            <v>1800</v>
          </cell>
          <cell r="AG31">
            <v>6750</v>
          </cell>
          <cell r="AJ31">
            <v>1850</v>
          </cell>
          <cell r="AK31">
            <v>7085.5</v>
          </cell>
          <cell r="AN31">
            <v>1100</v>
          </cell>
          <cell r="AO31">
            <v>4136</v>
          </cell>
          <cell r="AR31">
            <v>1505.0000000000182</v>
          </cell>
          <cell r="AS31">
            <v>5749.1000000000695</v>
          </cell>
          <cell r="AV31">
            <v>1094.9999999999818</v>
          </cell>
          <cell r="AW31">
            <v>4128.1499999999314</v>
          </cell>
          <cell r="AZ31">
            <v>900</v>
          </cell>
          <cell r="BA31">
            <v>3321</v>
          </cell>
          <cell r="BD31">
            <v>400</v>
          </cell>
          <cell r="BE31">
            <v>1464</v>
          </cell>
        </row>
        <row r="32">
          <cell r="L32">
            <v>1200</v>
          </cell>
          <cell r="M32">
            <v>4524</v>
          </cell>
          <cell r="P32">
            <v>800</v>
          </cell>
          <cell r="Q32">
            <v>3016</v>
          </cell>
          <cell r="T32">
            <v>1800</v>
          </cell>
          <cell r="U32">
            <v>4968</v>
          </cell>
          <cell r="X32">
            <v>2800</v>
          </cell>
          <cell r="Y32">
            <v>10388</v>
          </cell>
          <cell r="AB32">
            <v>2400</v>
          </cell>
          <cell r="AC32">
            <v>8784</v>
          </cell>
          <cell r="AF32">
            <v>1839.9999999999636</v>
          </cell>
          <cell r="AG32">
            <v>6899.9999999998636</v>
          </cell>
          <cell r="AJ32">
            <v>1870.0000000000728</v>
          </cell>
          <cell r="AK32">
            <v>7162.1000000002787</v>
          </cell>
          <cell r="AN32">
            <v>1489.9999999999636</v>
          </cell>
          <cell r="AO32">
            <v>5602.3999999998632</v>
          </cell>
          <cell r="AR32">
            <v>1860.0000000000364</v>
          </cell>
          <cell r="AS32">
            <v>7105.200000000139</v>
          </cell>
          <cell r="AV32">
            <v>1739.9999999999636</v>
          </cell>
          <cell r="AW32">
            <v>6559.7999999998628</v>
          </cell>
          <cell r="AZ32">
            <v>1800</v>
          </cell>
          <cell r="BD32">
            <v>2000</v>
          </cell>
        </row>
        <row r="33">
          <cell r="L33">
            <v>45</v>
          </cell>
          <cell r="M33">
            <v>169.65</v>
          </cell>
          <cell r="P33">
            <v>67</v>
          </cell>
          <cell r="Q33">
            <v>252.59</v>
          </cell>
          <cell r="T33">
            <v>56</v>
          </cell>
          <cell r="U33">
            <v>154.56</v>
          </cell>
          <cell r="X33">
            <v>95</v>
          </cell>
          <cell r="Y33">
            <v>352.45</v>
          </cell>
          <cell r="AB33">
            <v>632</v>
          </cell>
          <cell r="AC33">
            <v>2313.12</v>
          </cell>
          <cell r="AF33">
            <v>310</v>
          </cell>
          <cell r="AG33">
            <v>1162.5</v>
          </cell>
          <cell r="AJ33">
            <v>365</v>
          </cell>
          <cell r="AK33">
            <v>1397.95</v>
          </cell>
          <cell r="AN33">
            <v>359</v>
          </cell>
          <cell r="AO33">
            <v>1349.84</v>
          </cell>
          <cell r="AR33">
            <v>386</v>
          </cell>
          <cell r="AS33">
            <v>1474.52</v>
          </cell>
          <cell r="AV33">
            <v>720</v>
          </cell>
          <cell r="AW33">
            <v>2714.4</v>
          </cell>
          <cell r="AZ33">
            <v>365</v>
          </cell>
          <cell r="BA33">
            <v>1346.85</v>
          </cell>
          <cell r="BD33">
            <v>285</v>
          </cell>
          <cell r="BE33">
            <v>1043.1000000000001</v>
          </cell>
        </row>
        <row r="34">
          <cell r="L34">
            <v>0</v>
          </cell>
          <cell r="M34">
            <v>0</v>
          </cell>
          <cell r="P34">
            <v>0</v>
          </cell>
          <cell r="Q34">
            <v>0</v>
          </cell>
          <cell r="T34">
            <v>0</v>
          </cell>
          <cell r="U34">
            <v>0</v>
          </cell>
          <cell r="X34">
            <v>0</v>
          </cell>
          <cell r="Y34">
            <v>0</v>
          </cell>
          <cell r="AB34">
            <v>0</v>
          </cell>
          <cell r="AC34">
            <v>0</v>
          </cell>
          <cell r="AF34">
            <v>1</v>
          </cell>
          <cell r="AG34">
            <v>3.75</v>
          </cell>
          <cell r="AJ34">
            <v>0</v>
          </cell>
          <cell r="AK34">
            <v>0</v>
          </cell>
          <cell r="AN34">
            <v>11</v>
          </cell>
          <cell r="AO34">
            <v>41.36</v>
          </cell>
          <cell r="AR34">
            <v>0</v>
          </cell>
          <cell r="AS34">
            <v>0</v>
          </cell>
          <cell r="AV34">
            <v>0</v>
          </cell>
          <cell r="AW34">
            <v>0</v>
          </cell>
          <cell r="AZ34">
            <v>0</v>
          </cell>
          <cell r="BA34">
            <v>0</v>
          </cell>
          <cell r="BD34">
            <v>0</v>
          </cell>
          <cell r="BE34">
            <v>0</v>
          </cell>
        </row>
        <row r="35">
          <cell r="L35">
            <v>10668.26</v>
          </cell>
          <cell r="M35">
            <v>40219.340199999999</v>
          </cell>
          <cell r="P35">
            <v>11510.35</v>
          </cell>
          <cell r="Q35">
            <v>43394.019500000002</v>
          </cell>
          <cell r="T35">
            <v>18531.740000000002</v>
          </cell>
          <cell r="U35">
            <v>51147.602400000003</v>
          </cell>
          <cell r="X35">
            <v>17891.84</v>
          </cell>
          <cell r="Y35">
            <v>66378.7264</v>
          </cell>
          <cell r="AB35">
            <v>21065.22</v>
          </cell>
          <cell r="AC35">
            <v>77098.705200000011</v>
          </cell>
          <cell r="AF35">
            <v>13557.14</v>
          </cell>
          <cell r="AG35">
            <v>50839.274999999994</v>
          </cell>
          <cell r="AJ35">
            <v>4547.45</v>
          </cell>
          <cell r="AK35">
            <v>17416.733499999998</v>
          </cell>
          <cell r="AN35">
            <v>5184.5200000000004</v>
          </cell>
          <cell r="AO35">
            <v>19493.7952</v>
          </cell>
          <cell r="AR35">
            <v>5790.78</v>
          </cell>
          <cell r="AS35">
            <v>22120.779599999998</v>
          </cell>
          <cell r="AV35">
            <v>5313.43</v>
          </cell>
          <cell r="AW35">
            <v>20031.631100000002</v>
          </cell>
          <cell r="AZ35">
            <v>3750.95</v>
          </cell>
          <cell r="BA35">
            <v>13841.005499999999</v>
          </cell>
          <cell r="BD35">
            <v>3023.6</v>
          </cell>
          <cell r="BE35">
            <v>11066.376</v>
          </cell>
        </row>
        <row r="36">
          <cell r="L36">
            <v>0</v>
          </cell>
          <cell r="M36">
            <v>0</v>
          </cell>
          <cell r="P36">
            <v>1</v>
          </cell>
          <cell r="Q36">
            <v>3.77</v>
          </cell>
          <cell r="T36">
            <v>1</v>
          </cell>
          <cell r="U36">
            <v>2.76</v>
          </cell>
          <cell r="X36">
            <v>6</v>
          </cell>
          <cell r="Y36">
            <v>22.259999999999998</v>
          </cell>
          <cell r="AB36">
            <v>7</v>
          </cell>
          <cell r="AC36">
            <v>25.62</v>
          </cell>
          <cell r="AF36">
            <v>3</v>
          </cell>
          <cell r="AG36">
            <v>11.25</v>
          </cell>
          <cell r="AJ36">
            <v>4.7999999999999545</v>
          </cell>
          <cell r="AK36">
            <v>18.383999999999826</v>
          </cell>
          <cell r="AN36">
            <v>6.2000000000000455</v>
          </cell>
          <cell r="AO36">
            <v>23.312000000000168</v>
          </cell>
          <cell r="AR36">
            <v>5.7000000000000455</v>
          </cell>
          <cell r="AS36">
            <v>21.774000000000171</v>
          </cell>
          <cell r="AV36">
            <v>3.2999999999999545</v>
          </cell>
          <cell r="AW36">
            <v>12.440999999999828</v>
          </cell>
          <cell r="AZ36">
            <v>3</v>
          </cell>
          <cell r="BA36">
            <v>11.07</v>
          </cell>
          <cell r="BD36">
            <v>1.5</v>
          </cell>
          <cell r="BE36">
            <v>5.49</v>
          </cell>
        </row>
        <row r="37">
          <cell r="L37">
            <v>376</v>
          </cell>
          <cell r="M37">
            <v>1417.52</v>
          </cell>
          <cell r="P37">
            <v>414</v>
          </cell>
          <cell r="Q37">
            <v>1560.78</v>
          </cell>
          <cell r="T37">
            <v>430</v>
          </cell>
          <cell r="U37">
            <v>1186.8</v>
          </cell>
          <cell r="X37">
            <v>514</v>
          </cell>
          <cell r="Y37">
            <v>1906.94</v>
          </cell>
          <cell r="AB37">
            <v>492</v>
          </cell>
          <cell r="AC37">
            <v>1800.72</v>
          </cell>
          <cell r="AF37">
            <v>422</v>
          </cell>
          <cell r="AG37">
            <v>1582.5</v>
          </cell>
          <cell r="AJ37">
            <v>443</v>
          </cell>
          <cell r="AK37">
            <v>1696.69</v>
          </cell>
          <cell r="AN37">
            <v>460</v>
          </cell>
          <cell r="AO37">
            <v>1729.6</v>
          </cell>
          <cell r="AR37">
            <v>480</v>
          </cell>
          <cell r="AS37">
            <v>1833.6</v>
          </cell>
          <cell r="AV37">
            <v>439</v>
          </cell>
          <cell r="AW37">
            <v>1655.03</v>
          </cell>
          <cell r="AZ37">
            <v>372</v>
          </cell>
          <cell r="BA37">
            <v>1372.68</v>
          </cell>
          <cell r="BD37">
            <v>314</v>
          </cell>
          <cell r="BE37">
            <v>1149.24</v>
          </cell>
        </row>
        <row r="38">
          <cell r="L38">
            <v>227</v>
          </cell>
          <cell r="M38">
            <v>855.79</v>
          </cell>
          <cell r="P38">
            <v>170</v>
          </cell>
          <cell r="Q38">
            <v>640.9</v>
          </cell>
          <cell r="T38">
            <v>155</v>
          </cell>
          <cell r="U38">
            <v>427.79999999999995</v>
          </cell>
          <cell r="X38">
            <v>233</v>
          </cell>
          <cell r="Y38">
            <v>864.43</v>
          </cell>
          <cell r="AB38">
            <v>223</v>
          </cell>
          <cell r="AC38">
            <v>816.18000000000006</v>
          </cell>
          <cell r="AF38">
            <v>129</v>
          </cell>
          <cell r="AG38">
            <v>483.75</v>
          </cell>
          <cell r="AJ38">
            <v>151</v>
          </cell>
          <cell r="AK38">
            <v>578.33000000000004</v>
          </cell>
          <cell r="AN38">
            <v>133</v>
          </cell>
          <cell r="AO38">
            <v>500.08</v>
          </cell>
          <cell r="AR38">
            <v>134</v>
          </cell>
          <cell r="AS38">
            <v>511.88</v>
          </cell>
          <cell r="AV38">
            <v>110</v>
          </cell>
          <cell r="AW38">
            <v>414.7</v>
          </cell>
          <cell r="AZ38">
            <v>85</v>
          </cell>
          <cell r="BA38">
            <v>313.64999999999998</v>
          </cell>
          <cell r="BD38">
            <v>0</v>
          </cell>
          <cell r="BE38">
            <v>0</v>
          </cell>
        </row>
        <row r="39">
          <cell r="L39">
            <v>239</v>
          </cell>
          <cell r="M39">
            <v>901.03</v>
          </cell>
          <cell r="P39">
            <v>221</v>
          </cell>
          <cell r="Q39">
            <v>833.17</v>
          </cell>
          <cell r="T39">
            <v>207</v>
          </cell>
          <cell r="U39">
            <v>571.31999999999994</v>
          </cell>
          <cell r="X39">
            <v>422</v>
          </cell>
          <cell r="Y39">
            <v>1565.62</v>
          </cell>
          <cell r="AB39">
            <v>301</v>
          </cell>
          <cell r="AC39">
            <v>1101.6600000000001</v>
          </cell>
          <cell r="AF39">
            <v>261</v>
          </cell>
          <cell r="AG39">
            <v>978.75</v>
          </cell>
          <cell r="AJ39">
            <v>296</v>
          </cell>
          <cell r="AK39">
            <v>1133.68</v>
          </cell>
          <cell r="AN39">
            <v>256</v>
          </cell>
          <cell r="AO39">
            <v>962.56</v>
          </cell>
          <cell r="AR39">
            <v>280</v>
          </cell>
          <cell r="AS39">
            <v>1069.5999999999999</v>
          </cell>
          <cell r="AV39">
            <v>263</v>
          </cell>
          <cell r="AW39">
            <v>991.51</v>
          </cell>
          <cell r="AZ39">
            <v>203</v>
          </cell>
          <cell r="BA39">
            <v>749.06999999999994</v>
          </cell>
          <cell r="BD39">
            <v>242</v>
          </cell>
          <cell r="BE39">
            <v>885.72</v>
          </cell>
        </row>
        <row r="40">
          <cell r="L40">
            <v>0</v>
          </cell>
          <cell r="M40">
            <v>0</v>
          </cell>
          <cell r="P40">
            <v>0</v>
          </cell>
          <cell r="Q40">
            <v>0</v>
          </cell>
          <cell r="T40">
            <v>0</v>
          </cell>
          <cell r="U40">
            <v>0</v>
          </cell>
          <cell r="X40">
            <v>0</v>
          </cell>
          <cell r="Y40">
            <v>0</v>
          </cell>
          <cell r="AB40">
            <v>0</v>
          </cell>
          <cell r="AC40">
            <v>0</v>
          </cell>
          <cell r="AF40">
            <v>0</v>
          </cell>
          <cell r="AG40">
            <v>0</v>
          </cell>
          <cell r="AJ40">
            <v>0</v>
          </cell>
          <cell r="AK40">
            <v>0</v>
          </cell>
          <cell r="AN40">
            <v>0</v>
          </cell>
          <cell r="AO40">
            <v>0</v>
          </cell>
          <cell r="AR40">
            <v>0</v>
          </cell>
          <cell r="AS40">
            <v>0</v>
          </cell>
          <cell r="AV40">
            <v>0</v>
          </cell>
          <cell r="AW40">
            <v>0</v>
          </cell>
          <cell r="AZ40">
            <v>0</v>
          </cell>
          <cell r="BA40">
            <v>0</v>
          </cell>
          <cell r="BD40" t="str">
            <v>ชำรุด</v>
          </cell>
          <cell r="BE40" t="str">
            <v>ชำรุด</v>
          </cell>
        </row>
        <row r="41">
          <cell r="L41">
            <v>113</v>
          </cell>
          <cell r="M41">
            <v>426.01</v>
          </cell>
          <cell r="P41">
            <v>102</v>
          </cell>
          <cell r="Q41">
            <v>384.54</v>
          </cell>
          <cell r="T41">
            <v>81</v>
          </cell>
          <cell r="U41">
            <v>223.55999999999997</v>
          </cell>
          <cell r="X41">
            <v>118</v>
          </cell>
          <cell r="Y41">
            <v>437.78</v>
          </cell>
          <cell r="AB41">
            <v>88</v>
          </cell>
          <cell r="AC41">
            <v>322.08000000000004</v>
          </cell>
          <cell r="AF41">
            <v>75</v>
          </cell>
          <cell r="AG41">
            <v>281.25</v>
          </cell>
          <cell r="AJ41">
            <v>86</v>
          </cell>
          <cell r="AK41">
            <v>329.38</v>
          </cell>
          <cell r="AN41">
            <v>85</v>
          </cell>
          <cell r="AO41">
            <v>319.59999999999997</v>
          </cell>
          <cell r="AR41">
            <v>80</v>
          </cell>
          <cell r="AS41">
            <v>305.59999999999997</v>
          </cell>
          <cell r="AV41">
            <v>86</v>
          </cell>
          <cell r="AW41">
            <v>324.22000000000003</v>
          </cell>
          <cell r="AZ41">
            <v>80</v>
          </cell>
          <cell r="BA41">
            <v>295.2</v>
          </cell>
          <cell r="BD41">
            <v>99</v>
          </cell>
          <cell r="BE41">
            <v>362.34000000000003</v>
          </cell>
        </row>
        <row r="42">
          <cell r="L42">
            <v>9600</v>
          </cell>
          <cell r="M42">
            <v>36192</v>
          </cell>
          <cell r="P42">
            <v>8900</v>
          </cell>
          <cell r="Q42">
            <v>33553</v>
          </cell>
          <cell r="T42">
            <v>8000</v>
          </cell>
          <cell r="U42">
            <v>22080</v>
          </cell>
          <cell r="X42">
            <v>12000</v>
          </cell>
          <cell r="Y42">
            <v>44520</v>
          </cell>
          <cell r="AB42">
            <v>9400</v>
          </cell>
          <cell r="AC42">
            <v>34404</v>
          </cell>
          <cell r="AF42">
            <v>9900</v>
          </cell>
          <cell r="AG42">
            <v>37125</v>
          </cell>
          <cell r="AJ42">
            <v>8679.9999999999964</v>
          </cell>
          <cell r="AK42">
            <v>33244.399999999987</v>
          </cell>
          <cell r="AN42">
            <v>12270.000000000004</v>
          </cell>
          <cell r="AO42">
            <v>46135.200000000012</v>
          </cell>
          <cell r="AR42">
            <v>13579.999999999996</v>
          </cell>
          <cell r="AS42">
            <v>51875.599999999984</v>
          </cell>
          <cell r="AV42">
            <v>12270.000000000004</v>
          </cell>
          <cell r="AW42">
            <v>46257.900000000016</v>
          </cell>
          <cell r="AZ42">
            <v>10200</v>
          </cell>
          <cell r="BA42">
            <v>37638</v>
          </cell>
          <cell r="BD42">
            <v>11750</v>
          </cell>
          <cell r="BE42">
            <v>43005</v>
          </cell>
        </row>
        <row r="44">
          <cell r="L44">
            <v>5400</v>
          </cell>
          <cell r="P44">
            <v>6150</v>
          </cell>
          <cell r="T44">
            <v>6500</v>
          </cell>
          <cell r="X44">
            <v>10515.000000000009</v>
          </cell>
          <cell r="AB44">
            <v>9484.9999999999909</v>
          </cell>
          <cell r="AF44">
            <v>6290.0000000000091</v>
          </cell>
          <cell r="AJ44">
            <v>9279.9999999999727</v>
          </cell>
          <cell r="AN44">
            <v>7730.0000000000182</v>
          </cell>
          <cell r="AR44">
            <v>7650</v>
          </cell>
          <cell r="AV44">
            <v>7750</v>
          </cell>
          <cell r="AZ44">
            <v>5750</v>
          </cell>
          <cell r="BD44">
            <v>7550</v>
          </cell>
        </row>
        <row r="46">
          <cell r="L46">
            <v>10020</v>
          </cell>
          <cell r="P46">
            <v>8620</v>
          </cell>
          <cell r="T46">
            <v>7380</v>
          </cell>
          <cell r="X46">
            <v>2920</v>
          </cell>
          <cell r="AB46">
            <v>1420</v>
          </cell>
          <cell r="AF46">
            <v>880</v>
          </cell>
          <cell r="AJ46">
            <v>2356.0000000000036</v>
          </cell>
          <cell r="AN46">
            <v>9783.9999999999964</v>
          </cell>
          <cell r="AR46">
            <v>11027.999999999993</v>
          </cell>
          <cell r="AV46">
            <v>10932.000000000007</v>
          </cell>
          <cell r="AZ46">
            <v>8040</v>
          </cell>
          <cell r="BD46">
            <v>9020</v>
          </cell>
        </row>
        <row r="48">
          <cell r="L48">
            <v>660</v>
          </cell>
          <cell r="M48">
            <v>2488.1999999999998</v>
          </cell>
          <cell r="P48">
            <v>540</v>
          </cell>
          <cell r="Q48">
            <v>2035.8</v>
          </cell>
          <cell r="T48">
            <v>620</v>
          </cell>
          <cell r="U48">
            <v>1711.1999999999998</v>
          </cell>
          <cell r="X48">
            <v>1100</v>
          </cell>
          <cell r="Y48">
            <v>4081</v>
          </cell>
          <cell r="AB48">
            <v>860</v>
          </cell>
          <cell r="AC48">
            <v>3147.6</v>
          </cell>
          <cell r="AF48">
            <v>860</v>
          </cell>
          <cell r="AG48">
            <v>3225</v>
          </cell>
          <cell r="AJ48">
            <v>800</v>
          </cell>
          <cell r="AK48">
            <v>3064</v>
          </cell>
          <cell r="AN48">
            <v>640</v>
          </cell>
          <cell r="AO48">
            <v>2406.3999999999996</v>
          </cell>
          <cell r="AR48">
            <v>920</v>
          </cell>
          <cell r="AS48">
            <v>3514.3999999999996</v>
          </cell>
          <cell r="AV48">
            <v>900</v>
          </cell>
          <cell r="AW48">
            <v>3393</v>
          </cell>
          <cell r="AZ48">
            <v>740</v>
          </cell>
          <cell r="BA48">
            <v>2730.6</v>
          </cell>
          <cell r="BD48">
            <v>720</v>
          </cell>
          <cell r="BE48">
            <v>2635.2000000000003</v>
          </cell>
        </row>
        <row r="49">
          <cell r="L49">
            <v>7740</v>
          </cell>
          <cell r="P49">
            <v>7800</v>
          </cell>
          <cell r="T49">
            <v>6360</v>
          </cell>
          <cell r="X49">
            <v>1380</v>
          </cell>
          <cell r="AB49">
            <v>1140</v>
          </cell>
          <cell r="AF49">
            <v>1500</v>
          </cell>
          <cell r="AJ49">
            <v>1860</v>
          </cell>
          <cell r="AN49">
            <v>10920</v>
          </cell>
          <cell r="AR49">
            <v>14760</v>
          </cell>
          <cell r="AV49">
            <v>14340</v>
          </cell>
          <cell r="AZ49">
            <v>11100</v>
          </cell>
          <cell r="BD49">
            <v>9660</v>
          </cell>
        </row>
        <row r="50">
          <cell r="L50">
            <v>100</v>
          </cell>
          <cell r="M50">
            <v>377</v>
          </cell>
          <cell r="P50">
            <v>160</v>
          </cell>
          <cell r="Q50">
            <v>603.20000000000005</v>
          </cell>
          <cell r="T50">
            <v>180</v>
          </cell>
          <cell r="U50">
            <v>496.79999999999995</v>
          </cell>
          <cell r="X50">
            <v>180</v>
          </cell>
          <cell r="Y50">
            <v>667.8</v>
          </cell>
          <cell r="AB50">
            <v>120</v>
          </cell>
          <cell r="AC50">
            <v>439.20000000000005</v>
          </cell>
          <cell r="AF50">
            <v>140</v>
          </cell>
          <cell r="AG50">
            <v>525</v>
          </cell>
          <cell r="AJ50">
            <v>240</v>
          </cell>
          <cell r="AK50">
            <v>919.2</v>
          </cell>
          <cell r="AN50">
            <v>260</v>
          </cell>
          <cell r="AO50">
            <v>977.59999999999991</v>
          </cell>
          <cell r="AR50">
            <v>200</v>
          </cell>
          <cell r="AS50">
            <v>764</v>
          </cell>
          <cell r="AV50">
            <v>160</v>
          </cell>
          <cell r="AW50">
            <v>603.20000000000005</v>
          </cell>
          <cell r="AZ50">
            <v>160</v>
          </cell>
          <cell r="BA50">
            <v>590.4</v>
          </cell>
          <cell r="BD50">
            <v>240</v>
          </cell>
          <cell r="BE50">
            <v>878.40000000000009</v>
          </cell>
        </row>
        <row r="51">
          <cell r="L51">
            <v>2820</v>
          </cell>
          <cell r="P51">
            <v>2700</v>
          </cell>
          <cell r="T51">
            <v>2340</v>
          </cell>
          <cell r="X51">
            <v>600</v>
          </cell>
          <cell r="AB51">
            <v>780</v>
          </cell>
          <cell r="AF51">
            <v>600</v>
          </cell>
          <cell r="AJ51">
            <v>1080</v>
          </cell>
          <cell r="AN51">
            <v>3360</v>
          </cell>
          <cell r="AR51">
            <v>4380</v>
          </cell>
          <cell r="AV51">
            <v>4500</v>
          </cell>
          <cell r="AZ51">
            <v>3300</v>
          </cell>
          <cell r="BD51">
            <v>3120</v>
          </cell>
        </row>
        <row r="52">
          <cell r="L52">
            <v>820</v>
          </cell>
          <cell r="M52">
            <v>3091.4</v>
          </cell>
          <cell r="P52">
            <v>700</v>
          </cell>
          <cell r="Q52">
            <v>2639</v>
          </cell>
          <cell r="T52">
            <v>760</v>
          </cell>
          <cell r="U52">
            <v>2097.6</v>
          </cell>
          <cell r="X52">
            <v>580</v>
          </cell>
          <cell r="Y52">
            <v>2151.8000000000002</v>
          </cell>
          <cell r="AB52">
            <v>520</v>
          </cell>
          <cell r="AC52">
            <v>1903.2</v>
          </cell>
          <cell r="AF52">
            <v>640</v>
          </cell>
          <cell r="AG52">
            <v>2400</v>
          </cell>
          <cell r="AJ52">
            <v>2040</v>
          </cell>
          <cell r="AK52">
            <v>7813.2</v>
          </cell>
          <cell r="AN52">
            <v>2900</v>
          </cell>
          <cell r="AO52">
            <v>10904</v>
          </cell>
          <cell r="AR52">
            <v>3220</v>
          </cell>
          <cell r="AS52">
            <v>12300.4</v>
          </cell>
          <cell r="AV52">
            <v>3120</v>
          </cell>
          <cell r="AW52">
            <v>11762.4</v>
          </cell>
          <cell r="AZ52">
            <v>2640</v>
          </cell>
          <cell r="BA52">
            <v>9741.6</v>
          </cell>
          <cell r="BD52">
            <v>2240</v>
          </cell>
          <cell r="BE52">
            <v>8198.4</v>
          </cell>
        </row>
        <row r="53">
          <cell r="L53">
            <v>5700</v>
          </cell>
          <cell r="P53">
            <v>5460</v>
          </cell>
          <cell r="T53">
            <v>4920</v>
          </cell>
          <cell r="X53">
            <v>1080</v>
          </cell>
          <cell r="AB53">
            <v>900</v>
          </cell>
          <cell r="AF53">
            <v>960</v>
          </cell>
          <cell r="AJ53">
            <v>1680</v>
          </cell>
          <cell r="AN53">
            <v>6960</v>
          </cell>
          <cell r="AR53">
            <v>9660</v>
          </cell>
          <cell r="AV53">
            <v>9660</v>
          </cell>
          <cell r="AZ53">
            <v>7440</v>
          </cell>
          <cell r="BD53">
            <v>7800</v>
          </cell>
        </row>
        <row r="54">
          <cell r="L54">
            <v>3360</v>
          </cell>
          <cell r="P54">
            <v>3180</v>
          </cell>
          <cell r="T54">
            <v>2640</v>
          </cell>
          <cell r="X54">
            <v>1560</v>
          </cell>
          <cell r="AB54">
            <v>1200</v>
          </cell>
          <cell r="AF54">
            <v>1320</v>
          </cell>
          <cell r="AJ54">
            <v>1860</v>
          </cell>
          <cell r="AN54">
            <v>4260</v>
          </cell>
          <cell r="AR54">
            <v>6180</v>
          </cell>
          <cell r="AV54">
            <v>6060</v>
          </cell>
          <cell r="AZ54">
            <v>4800</v>
          </cell>
          <cell r="BD54">
            <v>5160</v>
          </cell>
        </row>
        <row r="55">
          <cell r="L55">
            <v>10000</v>
          </cell>
          <cell r="P55">
            <v>8700</v>
          </cell>
          <cell r="T55">
            <v>10400</v>
          </cell>
          <cell r="X55">
            <v>2700</v>
          </cell>
          <cell r="AB55">
            <v>2000</v>
          </cell>
          <cell r="AF55">
            <v>3300</v>
          </cell>
          <cell r="AJ55">
            <v>5100</v>
          </cell>
          <cell r="AN55">
            <v>15500</v>
          </cell>
          <cell r="AR55">
            <v>21000</v>
          </cell>
          <cell r="AV55">
            <v>21000</v>
          </cell>
          <cell r="AZ55">
            <v>15800</v>
          </cell>
          <cell r="BD55">
            <v>18000</v>
          </cell>
        </row>
        <row r="56">
          <cell r="L56">
            <v>12300</v>
          </cell>
          <cell r="P56">
            <v>12100</v>
          </cell>
          <cell r="T56">
            <v>12100</v>
          </cell>
          <cell r="X56">
            <v>11100</v>
          </cell>
          <cell r="AB56">
            <v>8600</v>
          </cell>
          <cell r="AF56">
            <v>9700</v>
          </cell>
          <cell r="AJ56">
            <v>11100</v>
          </cell>
          <cell r="AN56">
            <v>16600</v>
          </cell>
          <cell r="AR56">
            <v>20000</v>
          </cell>
          <cell r="AV56">
            <v>20700</v>
          </cell>
          <cell r="AZ56">
            <v>16800</v>
          </cell>
          <cell r="BD56">
            <v>14600</v>
          </cell>
        </row>
        <row r="57">
          <cell r="L57">
            <v>12600</v>
          </cell>
          <cell r="P57">
            <v>11200</v>
          </cell>
          <cell r="T57">
            <v>11200</v>
          </cell>
          <cell r="X57">
            <v>2800</v>
          </cell>
          <cell r="AB57">
            <v>2000</v>
          </cell>
          <cell r="AF57">
            <v>2800</v>
          </cell>
          <cell r="AJ57">
            <v>4200</v>
          </cell>
          <cell r="AN57">
            <v>16000</v>
          </cell>
          <cell r="AR57">
            <v>20400</v>
          </cell>
          <cell r="AV57">
            <v>21200</v>
          </cell>
          <cell r="AZ57">
            <v>15800</v>
          </cell>
          <cell r="BD57">
            <v>13400</v>
          </cell>
        </row>
        <row r="58">
          <cell r="L58">
            <v>14319.999999999993</v>
          </cell>
          <cell r="P58">
            <v>15090.000000000033</v>
          </cell>
          <cell r="T58">
            <v>12779.999999999973</v>
          </cell>
          <cell r="X58">
            <v>2600.0000000000227</v>
          </cell>
          <cell r="AB58">
            <v>2419.9999999999591</v>
          </cell>
          <cell r="AF58">
            <v>2740.0000000000091</v>
          </cell>
          <cell r="AJ58">
            <v>4689.9999999999982</v>
          </cell>
          <cell r="AN58">
            <v>21760.000000000047</v>
          </cell>
          <cell r="AR58">
            <v>29309.999999999945</v>
          </cell>
          <cell r="AV58">
            <v>29020.00000000004</v>
          </cell>
          <cell r="AZ58">
            <v>19680.000000000007</v>
          </cell>
          <cell r="BD58">
            <v>17389.999999999985</v>
          </cell>
        </row>
        <row r="60">
          <cell r="L60">
            <v>2360</v>
          </cell>
          <cell r="P60">
            <v>2910</v>
          </cell>
          <cell r="T60">
            <v>2980</v>
          </cell>
          <cell r="X60">
            <v>4570</v>
          </cell>
          <cell r="AB60">
            <v>5130</v>
          </cell>
          <cell r="AF60">
            <v>3200</v>
          </cell>
          <cell r="AJ60">
            <v>4840</v>
          </cell>
          <cell r="AN60">
            <v>5520</v>
          </cell>
          <cell r="AR60">
            <v>5850</v>
          </cell>
          <cell r="AV60">
            <v>4610</v>
          </cell>
          <cell r="AZ60">
            <v>2960</v>
          </cell>
          <cell r="BD60">
            <v>2520</v>
          </cell>
        </row>
        <row r="61">
          <cell r="L61">
            <v>2320</v>
          </cell>
          <cell r="M61">
            <v>8746.4</v>
          </cell>
          <cell r="P61">
            <v>1840</v>
          </cell>
          <cell r="Q61">
            <v>6936.8</v>
          </cell>
          <cell r="T61">
            <v>2720</v>
          </cell>
          <cell r="U61">
            <v>7507.2</v>
          </cell>
          <cell r="X61">
            <v>2720</v>
          </cell>
          <cell r="Y61">
            <v>10091.200000000001</v>
          </cell>
          <cell r="AB61">
            <v>1760</v>
          </cell>
          <cell r="AC61">
            <v>6441.6</v>
          </cell>
          <cell r="AF61">
            <v>1320</v>
          </cell>
          <cell r="AG61">
            <v>4950</v>
          </cell>
          <cell r="AJ61">
            <v>1864.0000000000146</v>
          </cell>
          <cell r="AK61">
            <v>7139.1200000000563</v>
          </cell>
          <cell r="AN61">
            <v>2255.9999999999854</v>
          </cell>
          <cell r="AO61">
            <v>8482.5599999999449</v>
          </cell>
          <cell r="AR61">
            <v>2144.0000000000146</v>
          </cell>
          <cell r="AS61">
            <v>8190.0800000000554</v>
          </cell>
          <cell r="AV61">
            <v>1055.9999999999854</v>
          </cell>
          <cell r="AW61">
            <v>3981.1199999999453</v>
          </cell>
          <cell r="AZ61">
            <v>1575.9999999999854</v>
          </cell>
          <cell r="BA61">
            <v>5815.4399999999459</v>
          </cell>
          <cell r="BD61">
            <v>1895.9999999999854</v>
          </cell>
          <cell r="BE61">
            <v>6939.3599999999469</v>
          </cell>
        </row>
        <row r="62">
          <cell r="L62">
            <v>3924.9999999999973</v>
          </cell>
          <cell r="M62">
            <v>14797.249999999989</v>
          </cell>
          <cell r="P62">
            <v>4664.0000000000018</v>
          </cell>
          <cell r="Q62">
            <v>17583.280000000006</v>
          </cell>
          <cell r="T62">
            <v>5289.9999999999991</v>
          </cell>
          <cell r="U62">
            <v>14600.399999999996</v>
          </cell>
          <cell r="X62">
            <v>5524.0000000000009</v>
          </cell>
          <cell r="Y62">
            <v>20494.040000000005</v>
          </cell>
          <cell r="AB62">
            <v>5706.0000000000027</v>
          </cell>
          <cell r="AC62">
            <v>20883.96000000001</v>
          </cell>
          <cell r="AF62">
            <v>4244.99999999999</v>
          </cell>
          <cell r="AG62">
            <v>15918.749999999962</v>
          </cell>
          <cell r="AJ62">
            <v>8127.0000000000091</v>
          </cell>
          <cell r="AK62">
            <v>31126.410000000036</v>
          </cell>
          <cell r="AN62">
            <v>8119.99999999999</v>
          </cell>
          <cell r="AO62">
            <v>30531.199999999961</v>
          </cell>
          <cell r="AR62">
            <v>11650.000000000005</v>
          </cell>
          <cell r="AS62">
            <v>44503.000000000022</v>
          </cell>
          <cell r="AV62">
            <v>6980.0000000000036</v>
          </cell>
          <cell r="AW62">
            <v>26314.600000000013</v>
          </cell>
          <cell r="AZ62">
            <v>5109.9999999999991</v>
          </cell>
          <cell r="BA62">
            <v>18855.899999999998</v>
          </cell>
          <cell r="BD62">
            <v>5299.9999999999973</v>
          </cell>
          <cell r="BE62">
            <v>19397.999999999989</v>
          </cell>
        </row>
        <row r="64">
          <cell r="L64">
            <v>8510.4500000000007</v>
          </cell>
          <cell r="P64">
            <v>10292.57</v>
          </cell>
          <cell r="T64">
            <v>11239.75</v>
          </cell>
          <cell r="X64">
            <v>10944.36</v>
          </cell>
          <cell r="AB64">
            <v>2456.52</v>
          </cell>
          <cell r="AF64">
            <v>2963.08</v>
          </cell>
          <cell r="AJ64">
            <v>3215.01</v>
          </cell>
          <cell r="AN64">
            <v>4057.06</v>
          </cell>
          <cell r="AR64">
            <v>5428.96</v>
          </cell>
          <cell r="AV64">
            <v>4824.1899999999996</v>
          </cell>
          <cell r="AZ64">
            <v>2387.91</v>
          </cell>
          <cell r="BD64">
            <v>2089.63</v>
          </cell>
        </row>
        <row r="66">
          <cell r="L66">
            <v>5100</v>
          </cell>
          <cell r="M66">
            <v>19227</v>
          </cell>
          <cell r="P66">
            <v>5100</v>
          </cell>
          <cell r="Q66">
            <v>19227</v>
          </cell>
          <cell r="T66">
            <v>5400</v>
          </cell>
          <cell r="U66">
            <v>14903.999999999998</v>
          </cell>
          <cell r="X66">
            <v>6900</v>
          </cell>
          <cell r="Y66">
            <v>25599</v>
          </cell>
          <cell r="AB66">
            <v>5100</v>
          </cell>
          <cell r="AC66">
            <v>18666</v>
          </cell>
          <cell r="AF66">
            <v>4410.0000000000136</v>
          </cell>
          <cell r="AG66">
            <v>16537.500000000051</v>
          </cell>
          <cell r="AJ66">
            <v>6989.9999999999864</v>
          </cell>
          <cell r="AK66">
            <v>26771.69999999995</v>
          </cell>
          <cell r="AN66">
            <v>5700</v>
          </cell>
          <cell r="AO66">
            <v>21432</v>
          </cell>
          <cell r="AR66">
            <v>6720.0000000000273</v>
          </cell>
          <cell r="AS66">
            <v>25670.400000000103</v>
          </cell>
          <cell r="AV66">
            <v>6179.9999999999727</v>
          </cell>
          <cell r="AW66">
            <v>23298.599999999897</v>
          </cell>
          <cell r="AZ66">
            <v>5400</v>
          </cell>
          <cell r="BA66">
            <v>19926</v>
          </cell>
          <cell r="BD66">
            <v>5700</v>
          </cell>
          <cell r="BE66">
            <v>20862</v>
          </cell>
        </row>
        <row r="67">
          <cell r="L67">
            <v>16163.7</v>
          </cell>
          <cell r="P67">
            <v>18986.37</v>
          </cell>
          <cell r="T67">
            <v>25529.119999999999</v>
          </cell>
          <cell r="X67">
            <v>11474.15</v>
          </cell>
          <cell r="AB67">
            <v>13911.8</v>
          </cell>
          <cell r="AJ67">
            <v>22354.65</v>
          </cell>
          <cell r="AN67">
            <v>21702.97</v>
          </cell>
          <cell r="AR67">
            <v>23415.77</v>
          </cell>
          <cell r="AV67">
            <v>21520.400000000001</v>
          </cell>
          <cell r="AZ67">
            <v>18883.740000000002</v>
          </cell>
          <cell r="BD67">
            <v>13724.96</v>
          </cell>
        </row>
        <row r="69">
          <cell r="L69">
            <v>4900</v>
          </cell>
          <cell r="M69">
            <v>18473</v>
          </cell>
          <cell r="P69">
            <v>5100</v>
          </cell>
          <cell r="Q69">
            <v>19227</v>
          </cell>
          <cell r="T69">
            <v>7100</v>
          </cell>
          <cell r="U69">
            <v>19596</v>
          </cell>
          <cell r="X69">
            <v>7300</v>
          </cell>
          <cell r="Y69">
            <v>27083</v>
          </cell>
          <cell r="AB69">
            <v>6400</v>
          </cell>
          <cell r="AC69">
            <v>23424</v>
          </cell>
          <cell r="AF69">
            <v>8600</v>
          </cell>
          <cell r="AG69">
            <v>32250</v>
          </cell>
          <cell r="AJ69">
            <v>8600</v>
          </cell>
          <cell r="AK69">
            <v>32938</v>
          </cell>
          <cell r="AN69">
            <v>7900</v>
          </cell>
          <cell r="AO69">
            <v>29704</v>
          </cell>
          <cell r="AR69">
            <v>9500</v>
          </cell>
          <cell r="AV69">
            <v>9300</v>
          </cell>
          <cell r="AZ69">
            <v>7200</v>
          </cell>
          <cell r="BD69">
            <v>7700</v>
          </cell>
        </row>
        <row r="70">
          <cell r="L70">
            <v>7105.66</v>
          </cell>
          <cell r="M70">
            <v>26788.338199999998</v>
          </cell>
          <cell r="P70">
            <v>8684.2900000000009</v>
          </cell>
          <cell r="Q70">
            <v>32739.773300000004</v>
          </cell>
          <cell r="T70">
            <v>4734.88</v>
          </cell>
          <cell r="U70">
            <v>13068.2688</v>
          </cell>
          <cell r="X70">
            <v>2747.56</v>
          </cell>
          <cell r="Y70">
            <v>10193.4476</v>
          </cell>
          <cell r="AB70">
            <v>3675.6</v>
          </cell>
          <cell r="AC70">
            <v>13452.696</v>
          </cell>
          <cell r="AF70">
            <v>4605.6099999999997</v>
          </cell>
          <cell r="AG70">
            <v>17271.037499999999</v>
          </cell>
          <cell r="AJ70">
            <v>5824.12</v>
          </cell>
          <cell r="AK70">
            <v>22306.3796</v>
          </cell>
          <cell r="AN70">
            <v>9649.17</v>
          </cell>
          <cell r="AO70">
            <v>36280.879199999996</v>
          </cell>
          <cell r="AR70">
            <v>13060.59</v>
          </cell>
          <cell r="AV70">
            <v>11810.29</v>
          </cell>
          <cell r="AZ70">
            <v>6916.83</v>
          </cell>
          <cell r="BD70">
            <v>6623.55</v>
          </cell>
        </row>
        <row r="72">
          <cell r="L72">
            <v>7699.24</v>
          </cell>
          <cell r="M72">
            <v>29026.1348</v>
          </cell>
          <cell r="P72">
            <v>9710.92</v>
          </cell>
          <cell r="Q72">
            <v>36610.168400000002</v>
          </cell>
          <cell r="T72">
            <v>11578.23</v>
          </cell>
          <cell r="U72">
            <v>31955.914799999995</v>
          </cell>
          <cell r="X72">
            <v>10952.12</v>
          </cell>
          <cell r="Y72">
            <v>40632.3652</v>
          </cell>
          <cell r="AB72">
            <v>14749.37</v>
          </cell>
          <cell r="AC72">
            <v>53982.694200000005</v>
          </cell>
          <cell r="AF72">
            <v>13978.13</v>
          </cell>
          <cell r="AG72">
            <v>52417.987499999996</v>
          </cell>
          <cell r="AJ72">
            <v>10604.05</v>
          </cell>
          <cell r="AK72">
            <v>40613.511500000001</v>
          </cell>
          <cell r="AN72">
            <v>13218.86</v>
          </cell>
          <cell r="AO72">
            <v>49702.9136</v>
          </cell>
          <cell r="AR72">
            <v>14605.43</v>
          </cell>
          <cell r="AS72">
            <v>55792.742599999998</v>
          </cell>
          <cell r="AV72">
            <v>11368.3</v>
          </cell>
          <cell r="AW72">
            <v>42858.490999999995</v>
          </cell>
          <cell r="AZ72">
            <v>8715.9699999999993</v>
          </cell>
          <cell r="BA72">
            <v>32161.929299999996</v>
          </cell>
          <cell r="BD72">
            <v>6894.96</v>
          </cell>
          <cell r="BE72">
            <v>25235.553600000003</v>
          </cell>
        </row>
        <row r="74">
          <cell r="B74" t="str">
            <v>อาคารเฉลิมพระเกียรติสมเด็จพระศรีนครินทราบรมราชนี มิเตอร์ตัวที่ 1</v>
          </cell>
          <cell r="L74">
            <v>13159.32</v>
          </cell>
          <cell r="M74">
            <v>49610.636399999996</v>
          </cell>
          <cell r="P74">
            <v>14759.49</v>
          </cell>
          <cell r="Q74">
            <v>55643.277300000002</v>
          </cell>
          <cell r="T74">
            <v>17929.759999999998</v>
          </cell>
          <cell r="U74">
            <v>49486.137599999995</v>
          </cell>
          <cell r="X74">
            <v>13957.13</v>
          </cell>
          <cell r="Y74">
            <v>51780.952299999997</v>
          </cell>
          <cell r="AB74">
            <v>16914.05</v>
          </cell>
          <cell r="AC74">
            <v>61905.423000000003</v>
          </cell>
          <cell r="AF74">
            <v>18555.47</v>
          </cell>
          <cell r="AG74">
            <v>69583.012500000012</v>
          </cell>
          <cell r="AJ74">
            <v>17679.14</v>
          </cell>
          <cell r="AK74">
            <v>67711.106199999995</v>
          </cell>
          <cell r="AN74">
            <v>16815.509999999998</v>
          </cell>
          <cell r="AO74">
            <v>63226.317599999988</v>
          </cell>
          <cell r="AR74">
            <v>18068.7</v>
          </cell>
          <cell r="AS74">
            <v>69022.433999999994</v>
          </cell>
          <cell r="AV74">
            <v>16678.28</v>
          </cell>
          <cell r="AW74">
            <v>62877.115599999997</v>
          </cell>
          <cell r="AZ74">
            <v>13126.7</v>
          </cell>
          <cell r="BA74">
            <v>48437.523000000001</v>
          </cell>
          <cell r="BD74">
            <v>11340</v>
          </cell>
          <cell r="BE74">
            <v>41504.400000000001</v>
          </cell>
        </row>
        <row r="75">
          <cell r="A75">
            <v>0</v>
          </cell>
          <cell r="B75" t="str">
            <v>อาคารเฉลิมพระเกียรติสมเด็จพระศรีนครินทราบรมราชนี มิเตอร์ตัวที่ 2</v>
          </cell>
          <cell r="D75">
            <v>1</v>
          </cell>
          <cell r="E75">
            <v>191205060</v>
          </cell>
          <cell r="L75" t="str">
            <v>-</v>
          </cell>
          <cell r="AZ75">
            <v>13.7</v>
          </cell>
          <cell r="BA75">
            <v>50.552999999999997</v>
          </cell>
          <cell r="BD75">
            <v>5.1999999999999993</v>
          </cell>
          <cell r="BE75">
            <v>19.031999999999996</v>
          </cell>
        </row>
        <row r="77">
          <cell r="L77">
            <v>22853.17</v>
          </cell>
          <cell r="P77">
            <v>24051.9</v>
          </cell>
          <cell r="T77">
            <v>29132.48</v>
          </cell>
          <cell r="X77">
            <v>26989.19</v>
          </cell>
          <cell r="AB77">
            <v>29467.42</v>
          </cell>
          <cell r="AF77">
            <v>29569.15</v>
          </cell>
          <cell r="AJ77">
            <v>30073.46</v>
          </cell>
          <cell r="AN77">
            <v>33174.26</v>
          </cell>
          <cell r="AV77">
            <v>28097.95</v>
          </cell>
          <cell r="AZ77">
            <v>26578.400000000001</v>
          </cell>
          <cell r="BD77">
            <v>24954.74</v>
          </cell>
        </row>
        <row r="78">
          <cell r="L78">
            <v>26885.65</v>
          </cell>
          <cell r="M78">
            <v>101358.9005</v>
          </cell>
          <cell r="P78">
            <v>27225.07</v>
          </cell>
          <cell r="Q78">
            <v>102638.51390000001</v>
          </cell>
          <cell r="T78">
            <v>33940.449999999997</v>
          </cell>
          <cell r="U78">
            <v>93675.641999999978</v>
          </cell>
          <cell r="X78">
            <v>32094.47</v>
          </cell>
          <cell r="Y78">
            <v>119070.4837</v>
          </cell>
          <cell r="AB78">
            <v>37937.26</v>
          </cell>
          <cell r="AC78">
            <v>138850.37160000001</v>
          </cell>
          <cell r="AF78">
            <v>38759.660000000003</v>
          </cell>
          <cell r="AG78">
            <v>145348.72500000001</v>
          </cell>
          <cell r="AJ78">
            <v>36965.19</v>
          </cell>
          <cell r="AK78">
            <v>141576.6777</v>
          </cell>
          <cell r="AN78">
            <v>33761.42</v>
          </cell>
          <cell r="AO78">
            <v>126942.93919999999</v>
          </cell>
          <cell r="AR78">
            <v>68930.350000000006</v>
          </cell>
          <cell r="AV78">
            <v>37538.01</v>
          </cell>
          <cell r="AW78">
            <v>141518.2977</v>
          </cell>
          <cell r="AZ78">
            <v>26914.1</v>
          </cell>
          <cell r="BA78">
            <v>99313.028999999995</v>
          </cell>
          <cell r="BD78">
            <v>22002.52</v>
          </cell>
          <cell r="BE78">
            <v>80529.223200000008</v>
          </cell>
        </row>
        <row r="79">
          <cell r="L79">
            <v>5214.18</v>
          </cell>
          <cell r="M79">
            <v>19657.458600000002</v>
          </cell>
          <cell r="P79">
            <v>5486.72</v>
          </cell>
          <cell r="Q79">
            <v>20684.934400000002</v>
          </cell>
          <cell r="T79">
            <v>5551.95</v>
          </cell>
          <cell r="U79">
            <v>15323.381999999998</v>
          </cell>
          <cell r="X79">
            <v>4594.6000000000004</v>
          </cell>
          <cell r="Y79">
            <v>17045.966</v>
          </cell>
          <cell r="AB79">
            <v>5969.69</v>
          </cell>
          <cell r="AC79">
            <v>21849.065399999999</v>
          </cell>
          <cell r="AF79">
            <v>5692.2</v>
          </cell>
          <cell r="AG79">
            <v>21345.75</v>
          </cell>
          <cell r="AJ79">
            <v>6752.48</v>
          </cell>
          <cell r="AN79">
            <v>7098.78</v>
          </cell>
          <cell r="AR79">
            <v>7873.54</v>
          </cell>
          <cell r="AV79">
            <v>7143.83</v>
          </cell>
          <cell r="AZ79">
            <v>4761.3</v>
          </cell>
          <cell r="BD79">
            <v>4952.87</v>
          </cell>
        </row>
        <row r="80">
          <cell r="L80">
            <v>13178.21</v>
          </cell>
          <cell r="P80">
            <v>14556.66</v>
          </cell>
          <cell r="T80">
            <v>17083.16</v>
          </cell>
          <cell r="X80">
            <v>13047.54</v>
          </cell>
          <cell r="AB80">
            <v>13174.64</v>
          </cell>
          <cell r="AF80">
            <v>15936.34</v>
          </cell>
          <cell r="AJ80">
            <v>15701.61</v>
          </cell>
          <cell r="AN80">
            <v>16792.18</v>
          </cell>
          <cell r="AR80">
            <v>19684.14</v>
          </cell>
          <cell r="AV80">
            <v>17877.38</v>
          </cell>
          <cell r="AZ80">
            <v>14655.69</v>
          </cell>
          <cell r="BD80">
            <v>11428.92</v>
          </cell>
        </row>
        <row r="81">
          <cell r="L81">
            <v>11399.13</v>
          </cell>
          <cell r="M81">
            <v>42974.720099999999</v>
          </cell>
          <cell r="P81">
            <v>12085.84</v>
          </cell>
          <cell r="Q81">
            <v>45563.616800000003</v>
          </cell>
          <cell r="T81">
            <v>14524.94</v>
          </cell>
          <cell r="U81">
            <v>40088.8344</v>
          </cell>
          <cell r="X81">
            <v>13244.98</v>
          </cell>
          <cell r="Y81">
            <v>49138.875799999994</v>
          </cell>
          <cell r="AB81">
            <v>15084.32</v>
          </cell>
          <cell r="AC81">
            <v>55208.611199999999</v>
          </cell>
          <cell r="AF81">
            <v>14593.37</v>
          </cell>
          <cell r="AG81">
            <v>54725.137500000004</v>
          </cell>
          <cell r="AJ81">
            <v>14678.08</v>
          </cell>
          <cell r="AK81">
            <v>56217.046399999999</v>
          </cell>
          <cell r="AN81">
            <v>16676.7</v>
          </cell>
          <cell r="AO81">
            <v>62704.392</v>
          </cell>
          <cell r="AR81">
            <v>16599.48</v>
          </cell>
          <cell r="AS81">
            <v>63410.013599999998</v>
          </cell>
          <cell r="AV81">
            <v>15048.51</v>
          </cell>
          <cell r="AW81">
            <v>56732.882700000002</v>
          </cell>
          <cell r="AZ81">
            <v>11618.81</v>
          </cell>
          <cell r="BA81">
            <v>42873.408899999995</v>
          </cell>
          <cell r="BD81">
            <v>10969.74</v>
          </cell>
          <cell r="BE81">
            <v>40149.248400000004</v>
          </cell>
        </row>
        <row r="82">
          <cell r="L82">
            <v>4800</v>
          </cell>
          <cell r="M82">
            <v>18096</v>
          </cell>
          <cell r="P82">
            <v>4500</v>
          </cell>
          <cell r="Q82">
            <v>16965</v>
          </cell>
          <cell r="T82">
            <v>4100</v>
          </cell>
          <cell r="U82">
            <v>11316</v>
          </cell>
          <cell r="X82">
            <v>5400</v>
          </cell>
          <cell r="Y82">
            <v>20034</v>
          </cell>
          <cell r="AB82">
            <v>5000</v>
          </cell>
          <cell r="AC82">
            <v>18300</v>
          </cell>
          <cell r="AF82">
            <v>3380.0000000000182</v>
          </cell>
          <cell r="AG82">
            <v>12675.000000000069</v>
          </cell>
          <cell r="AJ82">
            <v>4730.0000000000182</v>
          </cell>
          <cell r="AK82">
            <v>18115.900000000071</v>
          </cell>
          <cell r="AN82">
            <v>4889.9999999999636</v>
          </cell>
          <cell r="AO82">
            <v>18386.399999999863</v>
          </cell>
          <cell r="AR82">
            <v>5819.9999999999818</v>
          </cell>
          <cell r="AS82">
            <v>22232.399999999929</v>
          </cell>
          <cell r="AV82">
            <v>5480.0000000000182</v>
          </cell>
          <cell r="AW82">
            <v>20659.600000000068</v>
          </cell>
          <cell r="AZ82">
            <v>5000</v>
          </cell>
          <cell r="BA82">
            <v>18450</v>
          </cell>
          <cell r="BD82">
            <v>5500</v>
          </cell>
          <cell r="BE82">
            <v>20130</v>
          </cell>
        </row>
        <row r="84">
          <cell r="L84">
            <v>5063.46</v>
          </cell>
          <cell r="P84">
            <v>6100.23</v>
          </cell>
          <cell r="T84">
            <v>7585.74</v>
          </cell>
          <cell r="X84">
            <v>6091.56</v>
          </cell>
          <cell r="AB84">
            <v>6955.95</v>
          </cell>
          <cell r="AF84">
            <v>8111.01</v>
          </cell>
          <cell r="AJ84">
            <v>8385.4699999999993</v>
          </cell>
          <cell r="AN84">
            <v>9974.58</v>
          </cell>
          <cell r="AR84">
            <v>10446.49</v>
          </cell>
          <cell r="AV84">
            <v>8680.61</v>
          </cell>
          <cell r="AZ84">
            <v>5625.51</v>
          </cell>
          <cell r="BD84">
            <v>4614.1000000000004</v>
          </cell>
        </row>
        <row r="86">
          <cell r="L86">
            <v>893.96000000002095</v>
          </cell>
          <cell r="P86">
            <v>1413.820000000007</v>
          </cell>
          <cell r="T86">
            <v>2585.8699999999953</v>
          </cell>
          <cell r="X86">
            <v>2585.8699999999953</v>
          </cell>
          <cell r="AB86">
            <v>4029.3800000000047</v>
          </cell>
          <cell r="AF86">
            <v>3103.6999999999534</v>
          </cell>
          <cell r="AJ86">
            <v>2813.1600000000326</v>
          </cell>
          <cell r="AN86">
            <v>3033.140000000014</v>
          </cell>
          <cell r="AR86">
            <v>3139.7999999999884</v>
          </cell>
          <cell r="AV86">
            <v>2117</v>
          </cell>
          <cell r="AZ86">
            <v>1566.320000000007</v>
          </cell>
          <cell r="BD86">
            <v>1189.8399999999674</v>
          </cell>
        </row>
        <row r="88">
          <cell r="L88">
            <v>480</v>
          </cell>
          <cell r="P88">
            <v>800</v>
          </cell>
          <cell r="T88">
            <v>1440</v>
          </cell>
          <cell r="X88">
            <v>3040</v>
          </cell>
          <cell r="AB88">
            <v>1600</v>
          </cell>
          <cell r="AF88">
            <v>1808.0000000000291</v>
          </cell>
          <cell r="AJ88">
            <v>2463.9999999999418</v>
          </cell>
          <cell r="AN88">
            <v>1424.0000000000146</v>
          </cell>
          <cell r="AR88">
            <v>2304.0000000000146</v>
          </cell>
          <cell r="AV88">
            <v>1600</v>
          </cell>
          <cell r="AZ88">
            <v>800</v>
          </cell>
          <cell r="BD88">
            <v>1120</v>
          </cell>
        </row>
        <row r="89">
          <cell r="L89">
            <v>7818.21</v>
          </cell>
          <cell r="M89">
            <v>29474.651699999999</v>
          </cell>
          <cell r="P89">
            <v>9578.5300000000007</v>
          </cell>
          <cell r="Q89">
            <v>36111.058100000002</v>
          </cell>
          <cell r="T89">
            <v>11328.54</v>
          </cell>
          <cell r="U89">
            <v>31266.770400000001</v>
          </cell>
          <cell r="X89">
            <v>7596.38</v>
          </cell>
          <cell r="Y89">
            <v>28182.569800000001</v>
          </cell>
          <cell r="AB89">
            <v>9975.43</v>
          </cell>
          <cell r="AC89">
            <v>36510.073800000006</v>
          </cell>
          <cell r="AF89">
            <v>11512.5</v>
          </cell>
          <cell r="AG89">
            <v>43171.875</v>
          </cell>
          <cell r="AJ89">
            <v>13386.09</v>
          </cell>
          <cell r="AK89">
            <v>51268.724699999999</v>
          </cell>
          <cell r="AN89">
            <v>13138.83</v>
          </cell>
          <cell r="AO89">
            <v>49402.000799999994</v>
          </cell>
          <cell r="AR89">
            <v>13424.24</v>
          </cell>
          <cell r="AS89">
            <v>51280.596799999999</v>
          </cell>
          <cell r="AV89">
            <v>11318.61</v>
          </cell>
          <cell r="AW89">
            <v>42671.159700000004</v>
          </cell>
          <cell r="AZ89">
            <v>10580.62</v>
          </cell>
          <cell r="BA89">
            <v>39042.487800000003</v>
          </cell>
          <cell r="BD89">
            <v>8661.91</v>
          </cell>
          <cell r="BE89">
            <v>31702.5906</v>
          </cell>
        </row>
        <row r="91">
          <cell r="L91">
            <v>400</v>
          </cell>
          <cell r="M91">
            <v>1508</v>
          </cell>
          <cell r="P91">
            <v>800</v>
          </cell>
          <cell r="Q91">
            <v>3016</v>
          </cell>
          <cell r="T91">
            <v>1360</v>
          </cell>
          <cell r="U91">
            <v>3753.6</v>
          </cell>
          <cell r="X91">
            <v>2720</v>
          </cell>
          <cell r="Y91">
            <v>10091.200000000001</v>
          </cell>
          <cell r="AB91">
            <v>2800</v>
          </cell>
          <cell r="AC91">
            <v>10248</v>
          </cell>
          <cell r="AF91">
            <v>2240</v>
          </cell>
          <cell r="AG91">
            <v>8400</v>
          </cell>
          <cell r="AJ91">
            <v>1855.9999999999854</v>
          </cell>
          <cell r="AK91">
            <v>7108.4799999999441</v>
          </cell>
          <cell r="AN91">
            <v>1584.0000000000146</v>
          </cell>
          <cell r="AO91">
            <v>5955.8400000000547</v>
          </cell>
          <cell r="AR91">
            <v>1592.0000000000073</v>
          </cell>
          <cell r="AS91">
            <v>6081.4400000000278</v>
          </cell>
          <cell r="AV91">
            <v>1207.9999999999927</v>
          </cell>
          <cell r="AW91">
            <v>4554.1599999999726</v>
          </cell>
          <cell r="AZ91">
            <v>960</v>
          </cell>
          <cell r="BA91">
            <v>3542.4</v>
          </cell>
          <cell r="BD91">
            <v>400</v>
          </cell>
          <cell r="BE91">
            <v>1464</v>
          </cell>
        </row>
        <row r="92">
          <cell r="L92">
            <v>2960</v>
          </cell>
          <cell r="P92">
            <v>3440</v>
          </cell>
          <cell r="T92">
            <v>3920</v>
          </cell>
          <cell r="X92">
            <v>6640</v>
          </cell>
          <cell r="AB92">
            <v>5520</v>
          </cell>
          <cell r="AF92">
            <v>5280</v>
          </cell>
          <cell r="AJ92">
            <v>4976.0000000000036</v>
          </cell>
          <cell r="AN92">
            <v>4127.9999999999927</v>
          </cell>
          <cell r="AR92">
            <v>4360</v>
          </cell>
          <cell r="AV92">
            <v>3576.0000000000036</v>
          </cell>
          <cell r="AZ92">
            <v>3200</v>
          </cell>
          <cell r="BD92">
            <v>3120</v>
          </cell>
        </row>
        <row r="93">
          <cell r="L93">
            <v>5272.6</v>
          </cell>
          <cell r="P93">
            <v>5435.74</v>
          </cell>
          <cell r="T93">
            <v>8162.89</v>
          </cell>
          <cell r="X93">
            <v>6996.04</v>
          </cell>
          <cell r="AB93">
            <v>7724.37</v>
          </cell>
          <cell r="AF93">
            <v>7279.22</v>
          </cell>
          <cell r="AJ93">
            <v>8419.7099999999991</v>
          </cell>
          <cell r="AN93">
            <v>7564.36</v>
          </cell>
          <cell r="AR93">
            <v>8324.34</v>
          </cell>
          <cell r="AV93">
            <v>7478.6</v>
          </cell>
          <cell r="AZ93">
            <v>6682.39</v>
          </cell>
          <cell r="BD93">
            <v>5631.13</v>
          </cell>
        </row>
        <row r="94">
          <cell r="L94">
            <v>540</v>
          </cell>
          <cell r="M94">
            <v>2035.8</v>
          </cell>
          <cell r="P94">
            <v>840</v>
          </cell>
          <cell r="Q94">
            <v>3166.8</v>
          </cell>
          <cell r="T94">
            <v>600</v>
          </cell>
          <cell r="U94">
            <v>1655.9999999999998</v>
          </cell>
          <cell r="X94">
            <v>720</v>
          </cell>
          <cell r="Y94">
            <v>2671.2</v>
          </cell>
          <cell r="AB94">
            <v>660</v>
          </cell>
          <cell r="AC94">
            <v>2415.6</v>
          </cell>
          <cell r="AF94">
            <v>671.99999999998909</v>
          </cell>
          <cell r="AG94">
            <v>2519.9999999999591</v>
          </cell>
          <cell r="AJ94">
            <v>798.00000000001091</v>
          </cell>
          <cell r="AK94">
            <v>3056.340000000042</v>
          </cell>
          <cell r="AN94">
            <v>1170</v>
          </cell>
          <cell r="AO94">
            <v>4399.2</v>
          </cell>
          <cell r="AR94">
            <v>1121.9999999999891</v>
          </cell>
          <cell r="AS94">
            <v>4286.0399999999581</v>
          </cell>
          <cell r="AV94">
            <v>1038.0000000000109</v>
          </cell>
          <cell r="AW94">
            <v>3913.2600000000411</v>
          </cell>
          <cell r="AZ94">
            <v>480</v>
          </cell>
          <cell r="BA94">
            <v>1771.2</v>
          </cell>
          <cell r="BD94">
            <v>480</v>
          </cell>
          <cell r="BE94">
            <v>1756.8000000000002</v>
          </cell>
        </row>
        <row r="95">
          <cell r="L95">
            <v>538</v>
          </cell>
          <cell r="M95">
            <v>2028.26</v>
          </cell>
          <cell r="P95">
            <v>549</v>
          </cell>
          <cell r="Q95">
            <v>2069.73</v>
          </cell>
          <cell r="T95">
            <v>730</v>
          </cell>
          <cell r="U95">
            <v>2014.8</v>
          </cell>
          <cell r="X95">
            <v>1141</v>
          </cell>
          <cell r="Y95">
            <v>4233.1099999999997</v>
          </cell>
          <cell r="AB95">
            <v>772</v>
          </cell>
          <cell r="AC95">
            <v>2825.52</v>
          </cell>
          <cell r="AF95">
            <v>692</v>
          </cell>
          <cell r="AG95">
            <v>2595</v>
          </cell>
          <cell r="AJ95">
            <v>775</v>
          </cell>
          <cell r="AK95">
            <v>2968.25</v>
          </cell>
          <cell r="AN95">
            <v>681</v>
          </cell>
          <cell r="AO95">
            <v>2560.56</v>
          </cell>
          <cell r="AR95">
            <v>693</v>
          </cell>
          <cell r="AS95">
            <v>2647.2599999999998</v>
          </cell>
          <cell r="AV95">
            <v>476</v>
          </cell>
          <cell r="AW95">
            <v>1794.52</v>
          </cell>
          <cell r="AZ95">
            <v>760</v>
          </cell>
          <cell r="BA95">
            <v>2804.4</v>
          </cell>
          <cell r="BD95">
            <v>650</v>
          </cell>
          <cell r="BE95">
            <v>2379</v>
          </cell>
        </row>
        <row r="96">
          <cell r="L96">
            <v>1863</v>
          </cell>
          <cell r="M96">
            <v>7023.51</v>
          </cell>
          <cell r="P96">
            <v>2004</v>
          </cell>
          <cell r="Q96">
            <v>7555.08</v>
          </cell>
          <cell r="T96">
            <v>2178</v>
          </cell>
          <cell r="U96">
            <v>6011.28</v>
          </cell>
          <cell r="X96">
            <v>3893</v>
          </cell>
          <cell r="Y96">
            <v>14443.03</v>
          </cell>
          <cell r="AB96">
            <v>2582</v>
          </cell>
          <cell r="AC96">
            <v>9450.1200000000008</v>
          </cell>
          <cell r="AF96">
            <v>2124</v>
          </cell>
          <cell r="AG96">
            <v>7965</v>
          </cell>
          <cell r="AJ96">
            <v>2464</v>
          </cell>
          <cell r="AK96">
            <v>9437.1200000000008</v>
          </cell>
          <cell r="AN96">
            <v>2345</v>
          </cell>
          <cell r="AO96">
            <v>8817.1999999999989</v>
          </cell>
          <cell r="AR96">
            <v>2274</v>
          </cell>
          <cell r="AS96">
            <v>8686.68</v>
          </cell>
          <cell r="AV96">
            <v>2336</v>
          </cell>
          <cell r="AW96">
            <v>8806.7199999999993</v>
          </cell>
          <cell r="AZ96">
            <v>2042</v>
          </cell>
          <cell r="BA96">
            <v>7534.98</v>
          </cell>
          <cell r="BD96">
            <v>2373</v>
          </cell>
          <cell r="BE96">
            <v>8685.18</v>
          </cell>
        </row>
        <row r="97">
          <cell r="L97">
            <v>15665.07</v>
          </cell>
          <cell r="P97">
            <v>18682.02</v>
          </cell>
          <cell r="T97">
            <v>21918.65</v>
          </cell>
          <cell r="X97">
            <v>18991.349999999999</v>
          </cell>
          <cell r="AB97">
            <v>22549.59</v>
          </cell>
          <cell r="AF97">
            <v>21703.93</v>
          </cell>
          <cell r="AJ97">
            <v>21865.16</v>
          </cell>
          <cell r="AN97">
            <v>24265.53</v>
          </cell>
          <cell r="AR97">
            <v>26424.74</v>
          </cell>
          <cell r="AV97">
            <v>24031.4</v>
          </cell>
          <cell r="AZ97">
            <v>17299.830000000002</v>
          </cell>
          <cell r="BD97">
            <v>16575.48</v>
          </cell>
        </row>
        <row r="98">
          <cell r="L98">
            <v>180</v>
          </cell>
          <cell r="M98">
            <v>678.6</v>
          </cell>
          <cell r="P98">
            <v>180</v>
          </cell>
          <cell r="Q98">
            <v>678.6</v>
          </cell>
          <cell r="T98">
            <v>240</v>
          </cell>
          <cell r="U98">
            <v>662.4</v>
          </cell>
          <cell r="X98">
            <v>300</v>
          </cell>
          <cell r="Y98">
            <v>1113</v>
          </cell>
          <cell r="AB98">
            <v>240</v>
          </cell>
          <cell r="AC98">
            <v>878.40000000000009</v>
          </cell>
          <cell r="AF98">
            <v>180</v>
          </cell>
          <cell r="AG98">
            <v>675</v>
          </cell>
          <cell r="AJ98">
            <v>233.99999999997817</v>
          </cell>
          <cell r="AK98">
            <v>896.21999999991647</v>
          </cell>
          <cell r="AN98">
            <v>186.00000000002183</v>
          </cell>
          <cell r="AO98">
            <v>699.36000000008198</v>
          </cell>
          <cell r="AR98">
            <v>191.99999999998909</v>
          </cell>
          <cell r="AS98">
            <v>733.43999999995833</v>
          </cell>
          <cell r="AV98">
            <v>168.00000000001091</v>
          </cell>
          <cell r="AW98">
            <v>633.36000000004117</v>
          </cell>
          <cell r="AZ98">
            <v>180</v>
          </cell>
          <cell r="BA98">
            <v>664.2</v>
          </cell>
          <cell r="BD98">
            <v>180</v>
          </cell>
          <cell r="BE98">
            <v>658.80000000000007</v>
          </cell>
        </row>
        <row r="99"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0</v>
          </cell>
          <cell r="U99">
            <v>0</v>
          </cell>
          <cell r="X99">
            <v>0</v>
          </cell>
          <cell r="Y99">
            <v>0</v>
          </cell>
          <cell r="AB99">
            <v>10</v>
          </cell>
          <cell r="AC99">
            <v>36.6</v>
          </cell>
          <cell r="AF99">
            <v>2</v>
          </cell>
          <cell r="AG99">
            <v>7.5</v>
          </cell>
          <cell r="AJ99">
            <v>0</v>
          </cell>
          <cell r="AK99">
            <v>0</v>
          </cell>
          <cell r="AN99">
            <v>0</v>
          </cell>
          <cell r="AO99">
            <v>0</v>
          </cell>
          <cell r="AR99">
            <v>0</v>
          </cell>
          <cell r="AS99">
            <v>0</v>
          </cell>
          <cell r="AV99">
            <v>4</v>
          </cell>
          <cell r="AW99">
            <v>15.08</v>
          </cell>
          <cell r="AZ99">
            <v>6</v>
          </cell>
          <cell r="BA99">
            <v>22.14</v>
          </cell>
          <cell r="BD99">
            <v>0</v>
          </cell>
          <cell r="BE99">
            <v>0</v>
          </cell>
        </row>
        <row r="100">
          <cell r="L100">
            <v>1800</v>
          </cell>
          <cell r="M100">
            <v>6786</v>
          </cell>
          <cell r="P100">
            <v>2820</v>
          </cell>
          <cell r="Q100">
            <v>10631.4</v>
          </cell>
          <cell r="T100">
            <v>2580</v>
          </cell>
          <cell r="U100">
            <v>7120.7999999999993</v>
          </cell>
          <cell r="X100">
            <v>4560</v>
          </cell>
          <cell r="Y100">
            <v>16917.599999999999</v>
          </cell>
          <cell r="AB100">
            <v>3540</v>
          </cell>
          <cell r="AC100">
            <v>12956.4</v>
          </cell>
          <cell r="AF100">
            <v>2807.9999999999973</v>
          </cell>
          <cell r="AG100">
            <v>10529.999999999989</v>
          </cell>
          <cell r="AJ100">
            <v>3252.0000000000027</v>
          </cell>
          <cell r="AK100">
            <v>12455.160000000011</v>
          </cell>
          <cell r="AN100">
            <v>2340</v>
          </cell>
          <cell r="AO100">
            <v>8798.4</v>
          </cell>
          <cell r="AR100">
            <v>2310</v>
          </cell>
          <cell r="AS100">
            <v>8824.1999999999989</v>
          </cell>
          <cell r="AV100">
            <v>1770</v>
          </cell>
          <cell r="AW100">
            <v>6672.9</v>
          </cell>
          <cell r="AZ100">
            <v>2160</v>
          </cell>
          <cell r="BA100">
            <v>7970.4</v>
          </cell>
          <cell r="BD100">
            <v>2640</v>
          </cell>
          <cell r="BE100">
            <v>9662.4</v>
          </cell>
        </row>
        <row r="101">
          <cell r="L101">
            <v>52.800000000000182</v>
          </cell>
          <cell r="M101">
            <v>199.05600000000069</v>
          </cell>
          <cell r="P101">
            <v>55.099999999999454</v>
          </cell>
          <cell r="Q101">
            <v>207.72699999999796</v>
          </cell>
          <cell r="T101">
            <v>76</v>
          </cell>
          <cell r="U101">
            <v>209.76</v>
          </cell>
          <cell r="X101">
            <v>191.80000000000018</v>
          </cell>
          <cell r="Y101">
            <v>711.57800000000066</v>
          </cell>
          <cell r="AB101">
            <v>108.90000000000055</v>
          </cell>
          <cell r="AC101">
            <v>398.574000000002</v>
          </cell>
          <cell r="AF101">
            <v>107.39999999999964</v>
          </cell>
          <cell r="AG101">
            <v>402.74999999999864</v>
          </cell>
          <cell r="AJ101">
            <v>100.69999999999982</v>
          </cell>
          <cell r="AK101">
            <v>385.6809999999993</v>
          </cell>
          <cell r="AN101">
            <v>98.100000000000364</v>
          </cell>
          <cell r="AO101">
            <v>368.85600000000136</v>
          </cell>
          <cell r="AR101">
            <v>98.599999999999454</v>
          </cell>
          <cell r="AS101">
            <v>376.65199999999788</v>
          </cell>
          <cell r="AV101">
            <v>83.100000000000364</v>
          </cell>
          <cell r="AW101">
            <v>313.2870000000014</v>
          </cell>
          <cell r="AZ101">
            <v>69</v>
          </cell>
          <cell r="BA101">
            <v>254.60999999999999</v>
          </cell>
          <cell r="BD101">
            <v>62.299999999999272</v>
          </cell>
          <cell r="BE101">
            <v>228.01799999999736</v>
          </cell>
        </row>
        <row r="102">
          <cell r="L102">
            <v>800</v>
          </cell>
          <cell r="M102">
            <v>3016</v>
          </cell>
          <cell r="P102">
            <v>960</v>
          </cell>
          <cell r="Q102">
            <v>3619.2</v>
          </cell>
          <cell r="T102">
            <v>1120</v>
          </cell>
          <cell r="U102">
            <v>3091.2</v>
          </cell>
          <cell r="X102">
            <v>1840</v>
          </cell>
          <cell r="Y102">
            <v>6826.4</v>
          </cell>
          <cell r="AB102">
            <v>1840</v>
          </cell>
          <cell r="AC102">
            <v>6734.4000000000005</v>
          </cell>
          <cell r="AF102">
            <v>1136.0000000000036</v>
          </cell>
          <cell r="AG102">
            <v>4260.0000000000136</v>
          </cell>
          <cell r="AJ102">
            <v>1663.9999999999964</v>
          </cell>
          <cell r="AK102">
            <v>6373.1199999999862</v>
          </cell>
          <cell r="AN102">
            <v>1760</v>
          </cell>
          <cell r="AO102">
            <v>6617.5999999999995</v>
          </cell>
          <cell r="AR102">
            <v>1863.9999999999964</v>
          </cell>
          <cell r="AS102">
            <v>7120.4799999999859</v>
          </cell>
          <cell r="AV102">
            <v>2136.0000000000036</v>
          </cell>
          <cell r="AW102">
            <v>8052.7200000000139</v>
          </cell>
          <cell r="AZ102">
            <v>2320</v>
          </cell>
          <cell r="BA102">
            <v>8560.7999999999993</v>
          </cell>
          <cell r="BD102">
            <v>3040</v>
          </cell>
          <cell r="BE102">
            <v>11126.4</v>
          </cell>
        </row>
        <row r="103">
          <cell r="L103">
            <v>820</v>
          </cell>
          <cell r="M103">
            <v>3091.4</v>
          </cell>
          <cell r="P103">
            <v>700</v>
          </cell>
          <cell r="Q103">
            <v>2639</v>
          </cell>
          <cell r="T103">
            <v>920</v>
          </cell>
          <cell r="U103">
            <v>2539.1999999999998</v>
          </cell>
          <cell r="X103">
            <v>2020</v>
          </cell>
          <cell r="Y103">
            <v>7494.2</v>
          </cell>
          <cell r="AB103">
            <v>2240</v>
          </cell>
          <cell r="AC103">
            <v>8198.4</v>
          </cell>
          <cell r="AF103">
            <v>956.00000000000364</v>
          </cell>
          <cell r="AG103">
            <v>3585.0000000000136</v>
          </cell>
          <cell r="AJ103">
            <v>1903.9999999999964</v>
          </cell>
          <cell r="AK103">
            <v>7292.3199999999861</v>
          </cell>
          <cell r="AN103">
            <v>1080</v>
          </cell>
          <cell r="AO103">
            <v>4060.7999999999997</v>
          </cell>
          <cell r="AR103">
            <v>1560</v>
          </cell>
          <cell r="AS103">
            <v>5959.2</v>
          </cell>
          <cell r="AV103">
            <v>1120</v>
          </cell>
          <cell r="AW103">
            <v>4222.3999999999996</v>
          </cell>
          <cell r="AZ103">
            <v>880</v>
          </cell>
          <cell r="BA103">
            <v>3247.2</v>
          </cell>
          <cell r="BD103">
            <v>900</v>
          </cell>
          <cell r="BE103">
            <v>3294</v>
          </cell>
        </row>
        <row r="104">
          <cell r="L104">
            <v>22</v>
          </cell>
          <cell r="M104">
            <v>82.94</v>
          </cell>
          <cell r="P104">
            <v>26</v>
          </cell>
          <cell r="Q104">
            <v>98.02</v>
          </cell>
          <cell r="T104">
            <v>23</v>
          </cell>
          <cell r="U104">
            <v>63.48</v>
          </cell>
          <cell r="X104">
            <v>31</v>
          </cell>
          <cell r="Y104">
            <v>115.01</v>
          </cell>
          <cell r="AB104">
            <v>26</v>
          </cell>
          <cell r="AC104">
            <v>95.16</v>
          </cell>
          <cell r="AF104">
            <v>15.899999999999977</v>
          </cell>
          <cell r="AG104">
            <v>59.624999999999915</v>
          </cell>
          <cell r="AJ104">
            <v>25.399999999999977</v>
          </cell>
          <cell r="AK104">
            <v>97.281999999999911</v>
          </cell>
          <cell r="AN104">
            <v>33.700000000000045</v>
          </cell>
          <cell r="AO104">
            <v>126.71200000000016</v>
          </cell>
          <cell r="AR104">
            <v>39</v>
          </cell>
          <cell r="AS104">
            <v>148.97999999999999</v>
          </cell>
          <cell r="AV104">
            <v>32</v>
          </cell>
          <cell r="AW104">
            <v>120.64</v>
          </cell>
          <cell r="AZ104">
            <v>18</v>
          </cell>
          <cell r="BA104">
            <v>66.42</v>
          </cell>
          <cell r="BD104">
            <v>24</v>
          </cell>
          <cell r="BE104">
            <v>87.84</v>
          </cell>
        </row>
        <row r="105">
          <cell r="L105">
            <v>23</v>
          </cell>
          <cell r="M105">
            <v>86.71</v>
          </cell>
          <cell r="P105">
            <v>63</v>
          </cell>
          <cell r="Q105">
            <v>237.51</v>
          </cell>
          <cell r="T105">
            <v>52</v>
          </cell>
          <cell r="U105">
            <v>143.51999999999998</v>
          </cell>
          <cell r="X105">
            <v>92</v>
          </cell>
          <cell r="Y105">
            <v>341.32</v>
          </cell>
          <cell r="AB105">
            <v>174</v>
          </cell>
          <cell r="AC105">
            <v>636.84</v>
          </cell>
          <cell r="AF105">
            <v>51</v>
          </cell>
          <cell r="AG105">
            <v>191.25</v>
          </cell>
          <cell r="AJ105">
            <v>55</v>
          </cell>
          <cell r="AK105">
            <v>210.65</v>
          </cell>
          <cell r="AN105">
            <v>64</v>
          </cell>
          <cell r="AO105">
            <v>240.64</v>
          </cell>
          <cell r="AR105">
            <v>41</v>
          </cell>
          <cell r="AS105">
            <v>156.62</v>
          </cell>
          <cell r="AV105">
            <v>52</v>
          </cell>
          <cell r="AW105">
            <v>196.04</v>
          </cell>
          <cell r="AZ105">
            <v>10</v>
          </cell>
          <cell r="BA105">
            <v>36.9</v>
          </cell>
          <cell r="BD105">
            <v>17</v>
          </cell>
          <cell r="BE105">
            <v>62.22</v>
          </cell>
        </row>
        <row r="106"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0</v>
          </cell>
          <cell r="U106">
            <v>0</v>
          </cell>
          <cell r="X106">
            <v>1</v>
          </cell>
          <cell r="Y106">
            <v>3.71</v>
          </cell>
          <cell r="AB106">
            <v>0</v>
          </cell>
          <cell r="AC106">
            <v>0</v>
          </cell>
          <cell r="AF106">
            <v>0</v>
          </cell>
          <cell r="AG106">
            <v>0</v>
          </cell>
          <cell r="AJ106">
            <v>0</v>
          </cell>
          <cell r="AK106">
            <v>0</v>
          </cell>
          <cell r="AN106">
            <v>0</v>
          </cell>
          <cell r="AO106">
            <v>0</v>
          </cell>
          <cell r="AR106">
            <v>0</v>
          </cell>
          <cell r="AS106">
            <v>0</v>
          </cell>
          <cell r="AV106">
            <v>0</v>
          </cell>
          <cell r="AW106">
            <v>0</v>
          </cell>
          <cell r="AZ106">
            <v>0</v>
          </cell>
          <cell r="BA106">
            <v>0</v>
          </cell>
          <cell r="BD106">
            <v>0</v>
          </cell>
          <cell r="BE106">
            <v>0</v>
          </cell>
        </row>
        <row r="107">
          <cell r="L107">
            <v>3640</v>
          </cell>
          <cell r="M107">
            <v>13722.8</v>
          </cell>
          <cell r="P107">
            <v>3244</v>
          </cell>
          <cell r="Q107">
            <v>12229.88</v>
          </cell>
          <cell r="T107">
            <v>2405</v>
          </cell>
          <cell r="U107">
            <v>6637.7999999999993</v>
          </cell>
          <cell r="X107">
            <v>2778</v>
          </cell>
          <cell r="Y107">
            <v>10306.379999999999</v>
          </cell>
          <cell r="AB107">
            <v>2588</v>
          </cell>
          <cell r="AC107">
            <v>9472.08</v>
          </cell>
          <cell r="AF107">
            <v>1664</v>
          </cell>
          <cell r="AG107">
            <v>6240</v>
          </cell>
          <cell r="AJ107">
            <v>2525</v>
          </cell>
          <cell r="AK107">
            <v>9670.75</v>
          </cell>
          <cell r="AN107">
            <v>2035</v>
          </cell>
          <cell r="AO107">
            <v>7651.5999999999995</v>
          </cell>
          <cell r="AR107">
            <v>2104</v>
          </cell>
          <cell r="AS107">
            <v>8037.28</v>
          </cell>
          <cell r="AV107">
            <v>2766</v>
          </cell>
          <cell r="AW107">
            <v>10427.82</v>
          </cell>
          <cell r="AZ107">
            <v>5277</v>
          </cell>
          <cell r="BA107">
            <v>19472.13</v>
          </cell>
          <cell r="BD107">
            <v>6229</v>
          </cell>
          <cell r="BE107">
            <v>22798.14</v>
          </cell>
        </row>
        <row r="108">
          <cell r="L108">
            <v>5923</v>
          </cell>
          <cell r="M108">
            <v>22329.71</v>
          </cell>
          <cell r="P108">
            <v>6607</v>
          </cell>
          <cell r="Q108">
            <v>24908.39</v>
          </cell>
          <cell r="T108">
            <v>6312</v>
          </cell>
          <cell r="U108">
            <v>17421.12</v>
          </cell>
          <cell r="X108">
            <v>9653</v>
          </cell>
          <cell r="Y108">
            <v>35812.629999999997</v>
          </cell>
          <cell r="AB108">
            <v>7762</v>
          </cell>
          <cell r="AC108">
            <v>28408.920000000002</v>
          </cell>
          <cell r="AF108">
            <v>4117</v>
          </cell>
          <cell r="AG108">
            <v>15438.75</v>
          </cell>
          <cell r="AJ108">
            <v>6490</v>
          </cell>
          <cell r="AK108">
            <v>24856.7</v>
          </cell>
          <cell r="AN108">
            <v>5881</v>
          </cell>
          <cell r="AO108">
            <v>22112.559999999998</v>
          </cell>
          <cell r="AR108">
            <v>6706</v>
          </cell>
          <cell r="AS108">
            <v>25616.92</v>
          </cell>
          <cell r="AV108">
            <v>7593</v>
          </cell>
          <cell r="AW108">
            <v>28625.61</v>
          </cell>
          <cell r="AZ108">
            <v>7264</v>
          </cell>
          <cell r="BA108">
            <v>26804.16</v>
          </cell>
          <cell r="BD108">
            <v>8512</v>
          </cell>
          <cell r="BE108">
            <v>31153.920000000002</v>
          </cell>
        </row>
        <row r="109">
          <cell r="L109">
            <v>79</v>
          </cell>
          <cell r="M109">
            <v>297.83</v>
          </cell>
          <cell r="P109">
            <v>78</v>
          </cell>
          <cell r="Q109">
            <v>294.06</v>
          </cell>
          <cell r="T109">
            <v>76</v>
          </cell>
          <cell r="U109">
            <v>209.76</v>
          </cell>
          <cell r="X109">
            <v>133</v>
          </cell>
          <cell r="Y109">
            <v>493.43</v>
          </cell>
          <cell r="AB109">
            <v>150</v>
          </cell>
          <cell r="AC109">
            <v>549</v>
          </cell>
          <cell r="AF109">
            <v>91</v>
          </cell>
          <cell r="AG109">
            <v>341.25</v>
          </cell>
          <cell r="AJ109">
            <v>138</v>
          </cell>
          <cell r="AK109">
            <v>528.54</v>
          </cell>
          <cell r="AN109">
            <v>136</v>
          </cell>
          <cell r="AO109">
            <v>511.35999999999996</v>
          </cell>
          <cell r="AR109">
            <v>116</v>
          </cell>
          <cell r="AS109">
            <v>443.12</v>
          </cell>
          <cell r="AV109">
            <v>103</v>
          </cell>
          <cell r="AW109">
            <v>388.31</v>
          </cell>
          <cell r="AZ109">
            <v>80</v>
          </cell>
          <cell r="BA109">
            <v>295.2</v>
          </cell>
          <cell r="BD109">
            <v>121</v>
          </cell>
          <cell r="BE109">
            <v>442.86</v>
          </cell>
        </row>
        <row r="110">
          <cell r="L110">
            <v>177</v>
          </cell>
          <cell r="M110">
            <v>667.29</v>
          </cell>
          <cell r="P110">
            <v>131</v>
          </cell>
          <cell r="Q110">
            <v>493.87</v>
          </cell>
          <cell r="T110">
            <v>173</v>
          </cell>
          <cell r="U110">
            <v>477.47999999999996</v>
          </cell>
          <cell r="X110">
            <v>141</v>
          </cell>
          <cell r="Y110">
            <v>523.11</v>
          </cell>
          <cell r="AB110">
            <v>225</v>
          </cell>
          <cell r="AC110">
            <v>823.5</v>
          </cell>
          <cell r="AF110">
            <v>110</v>
          </cell>
          <cell r="AG110">
            <v>412.5</v>
          </cell>
          <cell r="AJ110">
            <v>195</v>
          </cell>
          <cell r="AK110">
            <v>746.85</v>
          </cell>
          <cell r="AN110">
            <v>262</v>
          </cell>
          <cell r="AO110">
            <v>985.11999999999989</v>
          </cell>
          <cell r="AR110">
            <v>258</v>
          </cell>
          <cell r="AS110">
            <v>985.56</v>
          </cell>
          <cell r="AV110">
            <v>289</v>
          </cell>
          <cell r="AW110">
            <v>1089.53</v>
          </cell>
          <cell r="AZ110">
            <v>298</v>
          </cell>
          <cell r="BA110">
            <v>1099.6199999999999</v>
          </cell>
          <cell r="BD110">
            <v>385</v>
          </cell>
          <cell r="BE110">
            <v>1409.1000000000001</v>
          </cell>
        </row>
        <row r="111">
          <cell r="L111">
            <v>80</v>
          </cell>
          <cell r="M111">
            <v>301.60000000000002</v>
          </cell>
          <cell r="P111">
            <v>85</v>
          </cell>
          <cell r="Q111">
            <v>320.45</v>
          </cell>
          <cell r="T111">
            <v>95</v>
          </cell>
          <cell r="U111">
            <v>262.2</v>
          </cell>
          <cell r="X111">
            <v>75</v>
          </cell>
          <cell r="Y111">
            <v>278.25</v>
          </cell>
          <cell r="AB111">
            <v>95</v>
          </cell>
          <cell r="AC111">
            <v>347.7</v>
          </cell>
          <cell r="AF111">
            <v>54.499999999998181</v>
          </cell>
          <cell r="AG111">
            <v>204.37499999999318</v>
          </cell>
          <cell r="AJ111">
            <v>98.000000000001819</v>
          </cell>
          <cell r="AK111">
            <v>375.34000000000697</v>
          </cell>
          <cell r="AN111">
            <v>92.5</v>
          </cell>
          <cell r="AO111">
            <v>347.79999999999995</v>
          </cell>
          <cell r="AR111">
            <v>103.99999999999636</v>
          </cell>
          <cell r="AS111">
            <v>397.2799999999861</v>
          </cell>
          <cell r="AV111">
            <v>86.000000000003638</v>
          </cell>
          <cell r="AW111">
            <v>324.22000000001373</v>
          </cell>
          <cell r="AZ111">
            <v>70</v>
          </cell>
          <cell r="BA111">
            <v>258.3</v>
          </cell>
          <cell r="BD111">
            <v>70</v>
          </cell>
          <cell r="BE111">
            <v>256.2</v>
          </cell>
        </row>
        <row r="112">
          <cell r="L112">
            <v>227</v>
          </cell>
          <cell r="M112">
            <v>855.79</v>
          </cell>
          <cell r="P112">
            <v>283</v>
          </cell>
          <cell r="Q112">
            <v>1066.9100000000001</v>
          </cell>
          <cell r="T112">
            <v>205</v>
          </cell>
          <cell r="U112">
            <v>565.79999999999995</v>
          </cell>
          <cell r="X112">
            <v>275</v>
          </cell>
          <cell r="Y112">
            <v>1020.25</v>
          </cell>
          <cell r="AB112">
            <v>213</v>
          </cell>
          <cell r="AC112">
            <v>779.58</v>
          </cell>
          <cell r="AF112">
            <v>143</v>
          </cell>
          <cell r="AG112">
            <v>536.25</v>
          </cell>
          <cell r="AJ112">
            <v>162</v>
          </cell>
          <cell r="AK112">
            <v>620.46</v>
          </cell>
          <cell r="AN112">
            <v>376</v>
          </cell>
          <cell r="AO112">
            <v>1413.76</v>
          </cell>
          <cell r="AR112">
            <v>347</v>
          </cell>
          <cell r="AS112">
            <v>1325.54</v>
          </cell>
          <cell r="AV112">
            <v>351</v>
          </cell>
          <cell r="AW112">
            <v>1323.27</v>
          </cell>
          <cell r="AZ112">
            <v>270</v>
          </cell>
          <cell r="BA112">
            <v>996.3</v>
          </cell>
          <cell r="BD112">
            <v>323</v>
          </cell>
          <cell r="BE112">
            <v>1182.18</v>
          </cell>
        </row>
        <row r="113">
          <cell r="L113">
            <v>3800</v>
          </cell>
          <cell r="M113">
            <v>14326</v>
          </cell>
          <cell r="P113">
            <v>3700</v>
          </cell>
          <cell r="Q113">
            <v>13949</v>
          </cell>
          <cell r="T113">
            <v>4000</v>
          </cell>
          <cell r="U113">
            <v>11040</v>
          </cell>
          <cell r="X113">
            <v>7500</v>
          </cell>
          <cell r="Y113">
            <v>27825</v>
          </cell>
          <cell r="AB113">
            <v>7000</v>
          </cell>
          <cell r="AC113">
            <v>25620</v>
          </cell>
          <cell r="AF113">
            <v>4379.9999999999955</v>
          </cell>
          <cell r="AG113">
            <v>16424.999999999982</v>
          </cell>
          <cell r="AJ113">
            <v>5500</v>
          </cell>
          <cell r="AK113">
            <v>21065</v>
          </cell>
          <cell r="AN113">
            <v>4220.0000000000045</v>
          </cell>
          <cell r="AO113">
            <v>15867.200000000017</v>
          </cell>
          <cell r="AR113">
            <v>4950</v>
          </cell>
          <cell r="AS113">
            <v>18909</v>
          </cell>
          <cell r="AV113">
            <v>3750</v>
          </cell>
          <cell r="AW113">
            <v>14137.5</v>
          </cell>
          <cell r="AZ113">
            <v>3300</v>
          </cell>
          <cell r="BA113">
            <v>12177</v>
          </cell>
          <cell r="BD113">
            <v>3700</v>
          </cell>
          <cell r="BE113">
            <v>13542</v>
          </cell>
        </row>
        <row r="114">
          <cell r="L114">
            <v>973</v>
          </cell>
          <cell r="M114">
            <v>3668.21</v>
          </cell>
          <cell r="P114">
            <v>1075</v>
          </cell>
          <cell r="Q114">
            <v>4052.75</v>
          </cell>
          <cell r="T114">
            <v>1219</v>
          </cell>
          <cell r="U114">
            <v>3364.4399999999996</v>
          </cell>
          <cell r="X114">
            <v>2178</v>
          </cell>
          <cell r="Y114">
            <v>8080.38</v>
          </cell>
          <cell r="AB114">
            <v>2193</v>
          </cell>
          <cell r="AC114">
            <v>8026.38</v>
          </cell>
          <cell r="AF114">
            <v>1114</v>
          </cell>
          <cell r="AG114">
            <v>4177.5</v>
          </cell>
          <cell r="AJ114">
            <v>1518</v>
          </cell>
          <cell r="AK114">
            <v>5813.9400000000005</v>
          </cell>
          <cell r="AN114">
            <v>1377</v>
          </cell>
          <cell r="AO114">
            <v>5177.5199999999995</v>
          </cell>
          <cell r="AR114">
            <v>1563</v>
          </cell>
          <cell r="AS114">
            <v>5970.66</v>
          </cell>
          <cell r="AV114">
            <v>1320</v>
          </cell>
          <cell r="AW114">
            <v>4976.3999999999996</v>
          </cell>
          <cell r="AZ114">
            <v>1129</v>
          </cell>
          <cell r="BA114">
            <v>4166.01</v>
          </cell>
          <cell r="BD114">
            <v>987</v>
          </cell>
          <cell r="BE114">
            <v>3612.42</v>
          </cell>
        </row>
        <row r="115">
          <cell r="L115">
            <v>118</v>
          </cell>
          <cell r="M115">
            <v>444.86</v>
          </cell>
          <cell r="P115">
            <v>132</v>
          </cell>
          <cell r="Q115">
            <v>497.64</v>
          </cell>
          <cell r="T115">
            <v>157</v>
          </cell>
          <cell r="U115">
            <v>433.32</v>
          </cell>
          <cell r="X115">
            <v>205</v>
          </cell>
          <cell r="Y115">
            <v>760.55</v>
          </cell>
          <cell r="AB115">
            <v>194</v>
          </cell>
          <cell r="AC115">
            <v>710.04000000000008</v>
          </cell>
          <cell r="AF115">
            <v>140</v>
          </cell>
          <cell r="AG115">
            <v>525</v>
          </cell>
          <cell r="AJ115">
            <v>203</v>
          </cell>
          <cell r="AK115">
            <v>777.49</v>
          </cell>
          <cell r="AN115">
            <v>270</v>
          </cell>
          <cell r="AO115">
            <v>1015.1999999999999</v>
          </cell>
          <cell r="AR115">
            <v>119</v>
          </cell>
          <cell r="AS115">
            <v>454.58</v>
          </cell>
          <cell r="AV115">
            <v>222</v>
          </cell>
          <cell r="AW115">
            <v>836.94</v>
          </cell>
          <cell r="AZ115">
            <v>144</v>
          </cell>
          <cell r="BA115">
            <v>531.36</v>
          </cell>
          <cell r="BD115">
            <v>164</v>
          </cell>
          <cell r="BE115">
            <v>600.24</v>
          </cell>
        </row>
        <row r="116">
          <cell r="L116">
            <v>148</v>
          </cell>
          <cell r="M116">
            <v>557.96</v>
          </cell>
          <cell r="P116">
            <v>146</v>
          </cell>
          <cell r="Q116">
            <v>550.41999999999996</v>
          </cell>
          <cell r="T116">
            <v>126</v>
          </cell>
          <cell r="U116">
            <v>347.76</v>
          </cell>
          <cell r="X116">
            <v>292</v>
          </cell>
          <cell r="Y116">
            <v>1083.32</v>
          </cell>
          <cell r="AB116">
            <v>220</v>
          </cell>
          <cell r="AC116">
            <v>805.2</v>
          </cell>
          <cell r="AF116">
            <v>195</v>
          </cell>
          <cell r="AG116">
            <v>731.25</v>
          </cell>
          <cell r="AJ116">
            <v>231</v>
          </cell>
          <cell r="AK116">
            <v>884.73</v>
          </cell>
          <cell r="AN116">
            <v>207</v>
          </cell>
          <cell r="AO116">
            <v>778.31999999999994</v>
          </cell>
          <cell r="AR116">
            <v>196</v>
          </cell>
          <cell r="AS116">
            <v>748.71999999999991</v>
          </cell>
          <cell r="AV116">
            <v>256</v>
          </cell>
          <cell r="AW116">
            <v>965.12</v>
          </cell>
          <cell r="AZ116">
            <v>214</v>
          </cell>
          <cell r="BA116">
            <v>789.66</v>
          </cell>
          <cell r="BD116">
            <v>250</v>
          </cell>
          <cell r="BE116">
            <v>915</v>
          </cell>
        </row>
        <row r="117">
          <cell r="L117">
            <v>25</v>
          </cell>
          <cell r="M117">
            <v>94.25</v>
          </cell>
          <cell r="P117">
            <v>5</v>
          </cell>
          <cell r="Q117">
            <v>18.850000000000001</v>
          </cell>
          <cell r="T117">
            <v>9</v>
          </cell>
          <cell r="U117">
            <v>24.839999999999996</v>
          </cell>
          <cell r="X117">
            <v>111</v>
          </cell>
          <cell r="Y117">
            <v>411.81</v>
          </cell>
          <cell r="AB117">
            <v>7</v>
          </cell>
          <cell r="AC117">
            <v>25.62</v>
          </cell>
          <cell r="AF117">
            <v>4</v>
          </cell>
          <cell r="AG117">
            <v>15</v>
          </cell>
          <cell r="AJ117">
            <v>21</v>
          </cell>
          <cell r="AK117">
            <v>80.430000000000007</v>
          </cell>
          <cell r="AN117">
            <v>19</v>
          </cell>
          <cell r="AO117">
            <v>71.44</v>
          </cell>
          <cell r="AR117">
            <v>15</v>
          </cell>
          <cell r="AS117">
            <v>57.3</v>
          </cell>
          <cell r="AV117">
            <v>17</v>
          </cell>
          <cell r="AW117">
            <v>64.09</v>
          </cell>
          <cell r="AZ117">
            <v>11</v>
          </cell>
          <cell r="BA117">
            <v>40.589999999999996</v>
          </cell>
          <cell r="BD117">
            <v>0</v>
          </cell>
          <cell r="BE117">
            <v>0</v>
          </cell>
        </row>
        <row r="118">
          <cell r="L118">
            <v>45</v>
          </cell>
          <cell r="M118">
            <v>169.65</v>
          </cell>
          <cell r="P118">
            <v>57</v>
          </cell>
          <cell r="Q118">
            <v>214.89000000000001</v>
          </cell>
          <cell r="T118">
            <v>29</v>
          </cell>
          <cell r="U118">
            <v>80.039999999999992</v>
          </cell>
          <cell r="X118">
            <v>35</v>
          </cell>
          <cell r="Y118">
            <v>129.85</v>
          </cell>
          <cell r="AB118">
            <v>6</v>
          </cell>
          <cell r="AC118">
            <v>21.96</v>
          </cell>
          <cell r="AF118">
            <v>10</v>
          </cell>
          <cell r="AG118">
            <v>37.5</v>
          </cell>
          <cell r="AJ118">
            <v>41</v>
          </cell>
          <cell r="AK118">
            <v>157.03</v>
          </cell>
          <cell r="AN118">
            <v>13</v>
          </cell>
          <cell r="AO118">
            <v>48.879999999999995</v>
          </cell>
          <cell r="AR118">
            <v>45</v>
          </cell>
          <cell r="AS118">
            <v>171.9</v>
          </cell>
          <cell r="AV118">
            <v>55</v>
          </cell>
          <cell r="AW118">
            <v>207.35</v>
          </cell>
          <cell r="AZ118">
            <v>60</v>
          </cell>
          <cell r="BA118">
            <v>221.4</v>
          </cell>
          <cell r="BD118">
            <v>36</v>
          </cell>
          <cell r="BE118">
            <v>131.76</v>
          </cell>
        </row>
        <row r="119">
          <cell r="L119">
            <v>0</v>
          </cell>
          <cell r="M119">
            <v>0</v>
          </cell>
          <cell r="P119">
            <v>0</v>
          </cell>
          <cell r="Q119">
            <v>0</v>
          </cell>
          <cell r="T119">
            <v>3</v>
          </cell>
          <cell r="U119">
            <v>8.2799999999999994</v>
          </cell>
          <cell r="X119">
            <v>47</v>
          </cell>
          <cell r="Y119">
            <v>174.37</v>
          </cell>
          <cell r="AB119">
            <v>32</v>
          </cell>
          <cell r="AC119">
            <v>117.12</v>
          </cell>
          <cell r="AF119">
            <v>14</v>
          </cell>
          <cell r="AG119">
            <v>52.5</v>
          </cell>
          <cell r="AJ119">
            <v>59</v>
          </cell>
          <cell r="AK119">
            <v>225.97</v>
          </cell>
          <cell r="AN119">
            <v>19</v>
          </cell>
          <cell r="AO119">
            <v>71.44</v>
          </cell>
          <cell r="AR119">
            <v>0</v>
          </cell>
          <cell r="AS119">
            <v>0</v>
          </cell>
          <cell r="AV119">
            <v>6</v>
          </cell>
          <cell r="AW119">
            <v>22.62</v>
          </cell>
          <cell r="AZ119">
            <v>6</v>
          </cell>
          <cell r="BA119">
            <v>22.14</v>
          </cell>
          <cell r="BD119">
            <v>13</v>
          </cell>
          <cell r="BE119">
            <v>47.58</v>
          </cell>
        </row>
        <row r="120">
          <cell r="L120">
            <v>1</v>
          </cell>
          <cell r="M120">
            <v>3.77</v>
          </cell>
          <cell r="P120">
            <v>0</v>
          </cell>
          <cell r="Q120">
            <v>0</v>
          </cell>
          <cell r="T120">
            <v>0</v>
          </cell>
          <cell r="U120">
            <v>0</v>
          </cell>
          <cell r="X120">
            <v>1</v>
          </cell>
          <cell r="Y120">
            <v>3.71</v>
          </cell>
          <cell r="AB120">
            <v>4</v>
          </cell>
          <cell r="AC120">
            <v>14.64</v>
          </cell>
          <cell r="AF120">
            <v>43</v>
          </cell>
          <cell r="AG120">
            <v>161.25</v>
          </cell>
          <cell r="AJ120">
            <v>96</v>
          </cell>
          <cell r="AK120">
            <v>367.68</v>
          </cell>
          <cell r="AN120">
            <v>61</v>
          </cell>
          <cell r="AO120">
            <v>229.35999999999999</v>
          </cell>
          <cell r="AR120">
            <v>144</v>
          </cell>
          <cell r="AS120">
            <v>550.07999999999993</v>
          </cell>
          <cell r="AV120">
            <v>221</v>
          </cell>
          <cell r="AW120">
            <v>833.17</v>
          </cell>
          <cell r="AZ120">
            <v>112</v>
          </cell>
          <cell r="BA120">
            <v>413.28</v>
          </cell>
          <cell r="BD120">
            <v>98</v>
          </cell>
          <cell r="BE120">
            <v>358.68</v>
          </cell>
        </row>
        <row r="122">
          <cell r="L122">
            <v>360</v>
          </cell>
          <cell r="M122">
            <v>1357.2</v>
          </cell>
          <cell r="P122">
            <v>600</v>
          </cell>
          <cell r="Q122">
            <v>2262</v>
          </cell>
          <cell r="T122">
            <v>640</v>
          </cell>
          <cell r="U122">
            <v>1766.3999999999999</v>
          </cell>
          <cell r="X122">
            <v>880</v>
          </cell>
          <cell r="Y122">
            <v>3264.8</v>
          </cell>
          <cell r="AB122">
            <v>760</v>
          </cell>
          <cell r="AC122">
            <v>2781.6</v>
          </cell>
          <cell r="AF122">
            <v>764.00000000000091</v>
          </cell>
          <cell r="AG122">
            <v>2865.0000000000036</v>
          </cell>
          <cell r="AJ122">
            <v>1531.9999999999982</v>
          </cell>
          <cell r="AK122">
            <v>5867.5599999999931</v>
          </cell>
          <cell r="AN122">
            <v>1784.0000000000009</v>
          </cell>
          <cell r="AO122">
            <v>6707.8400000000029</v>
          </cell>
          <cell r="AR122">
            <v>2240</v>
          </cell>
          <cell r="AS122">
            <v>8556.7999999999993</v>
          </cell>
          <cell r="AV122">
            <v>1280</v>
          </cell>
          <cell r="AW122">
            <v>4825.6000000000004</v>
          </cell>
          <cell r="AZ122">
            <v>0</v>
          </cell>
          <cell r="BA122">
            <v>0</v>
          </cell>
          <cell r="BD122">
            <v>360</v>
          </cell>
          <cell r="BE122">
            <v>1317.6000000000001</v>
          </cell>
        </row>
        <row r="123">
          <cell r="L123">
            <v>1360</v>
          </cell>
          <cell r="M123">
            <v>5127.2</v>
          </cell>
          <cell r="P123">
            <v>1400</v>
          </cell>
          <cell r="Q123">
            <v>5278</v>
          </cell>
          <cell r="T123">
            <v>1680</v>
          </cell>
          <cell r="U123">
            <v>4636.7999999999993</v>
          </cell>
          <cell r="X123">
            <v>4160</v>
          </cell>
          <cell r="Y123">
            <v>15433.6</v>
          </cell>
          <cell r="AB123">
            <v>3720</v>
          </cell>
          <cell r="AC123">
            <v>13615.2</v>
          </cell>
          <cell r="AF123">
            <v>2935.9999999999854</v>
          </cell>
          <cell r="AG123">
            <v>11009.999999999945</v>
          </cell>
          <cell r="AJ123">
            <v>3380</v>
          </cell>
          <cell r="AK123">
            <v>12945.4</v>
          </cell>
          <cell r="AN123">
            <v>2084.0000000000146</v>
          </cell>
          <cell r="AO123">
            <v>7835.8400000000547</v>
          </cell>
          <cell r="AR123">
            <v>2900</v>
          </cell>
          <cell r="AS123">
            <v>11078</v>
          </cell>
          <cell r="AV123">
            <v>1940</v>
          </cell>
          <cell r="AW123">
            <v>7313.8</v>
          </cell>
          <cell r="AZ123">
            <v>1840</v>
          </cell>
          <cell r="BA123">
            <v>6789.5999999999995</v>
          </cell>
          <cell r="BD123">
            <v>2000</v>
          </cell>
          <cell r="BE123">
            <v>7320</v>
          </cell>
        </row>
        <row r="124">
          <cell r="L124">
            <v>1372</v>
          </cell>
          <cell r="M124">
            <v>5172.4399999999996</v>
          </cell>
          <cell r="P124">
            <v>1804</v>
          </cell>
          <cell r="Q124">
            <v>6801.08</v>
          </cell>
          <cell r="T124">
            <v>2069</v>
          </cell>
          <cell r="U124">
            <v>5710.44</v>
          </cell>
          <cell r="X124">
            <v>4175</v>
          </cell>
          <cell r="Y124">
            <v>15489.25</v>
          </cell>
          <cell r="AB124">
            <v>4060</v>
          </cell>
          <cell r="AC124">
            <v>14859.6</v>
          </cell>
          <cell r="AF124">
            <v>3360</v>
          </cell>
          <cell r="AG124">
            <v>12600</v>
          </cell>
          <cell r="AJ124">
            <v>4115</v>
          </cell>
          <cell r="AK124">
            <v>15760.45</v>
          </cell>
          <cell r="AN124">
            <v>2811</v>
          </cell>
          <cell r="AO124">
            <v>10569.359999999999</v>
          </cell>
          <cell r="AR124">
            <v>2591</v>
          </cell>
          <cell r="AS124">
            <v>9897.619999999999</v>
          </cell>
          <cell r="AV124">
            <v>2190</v>
          </cell>
          <cell r="AW124">
            <v>8256.2999999999993</v>
          </cell>
          <cell r="AZ124">
            <v>1729</v>
          </cell>
          <cell r="BA124">
            <v>6380.01</v>
          </cell>
          <cell r="BD124">
            <v>1482</v>
          </cell>
          <cell r="BE124">
            <v>5424.12</v>
          </cell>
        </row>
        <row r="125">
          <cell r="L125">
            <v>167</v>
          </cell>
          <cell r="M125">
            <v>629.59</v>
          </cell>
          <cell r="P125">
            <v>201</v>
          </cell>
          <cell r="Q125">
            <v>757.77</v>
          </cell>
          <cell r="T125">
            <v>114</v>
          </cell>
          <cell r="U125">
            <v>314.64</v>
          </cell>
          <cell r="X125">
            <v>305</v>
          </cell>
          <cell r="Y125">
            <v>1131.55</v>
          </cell>
          <cell r="AB125">
            <v>162</v>
          </cell>
          <cell r="AC125">
            <v>592.92000000000007</v>
          </cell>
          <cell r="AF125">
            <v>249</v>
          </cell>
          <cell r="AG125">
            <v>933.75</v>
          </cell>
          <cell r="AJ125">
            <v>346</v>
          </cell>
          <cell r="AK125">
            <v>1325.18</v>
          </cell>
          <cell r="AN125">
            <v>275</v>
          </cell>
          <cell r="AO125">
            <v>1034</v>
          </cell>
          <cell r="AR125">
            <v>192.19999999999982</v>
          </cell>
          <cell r="AS125">
            <v>734.20399999999927</v>
          </cell>
          <cell r="AV125">
            <v>204.80000000000018</v>
          </cell>
          <cell r="AW125">
            <v>772.09600000000069</v>
          </cell>
          <cell r="AZ125">
            <v>157</v>
          </cell>
          <cell r="BA125">
            <v>579.33000000000004</v>
          </cell>
          <cell r="BD125">
            <v>177</v>
          </cell>
          <cell r="BE125">
            <v>647.82000000000005</v>
          </cell>
        </row>
        <row r="126">
          <cell r="B126" t="str">
            <v>แปลงสาธิตปลูกข้าว  ผศ. ดร.วราภรณ์ แสงทอง มิเตอร์ที่ 2</v>
          </cell>
          <cell r="C126">
            <v>0</v>
          </cell>
          <cell r="D126">
            <v>1</v>
          </cell>
          <cell r="E126">
            <v>4050380</v>
          </cell>
          <cell r="L126" t="str">
            <v>-</v>
          </cell>
          <cell r="M126" t="str">
            <v>-</v>
          </cell>
          <cell r="P126" t="str">
            <v>-</v>
          </cell>
          <cell r="Q126" t="str">
            <v>-</v>
          </cell>
          <cell r="T126" t="str">
            <v>-</v>
          </cell>
          <cell r="U126" t="str">
            <v>-</v>
          </cell>
          <cell r="X126" t="str">
            <v>-</v>
          </cell>
          <cell r="Y126" t="str">
            <v>-</v>
          </cell>
          <cell r="AB126" t="str">
            <v>-</v>
          </cell>
          <cell r="AC126" t="str">
            <v>-</v>
          </cell>
          <cell r="AF126" t="str">
            <v>-</v>
          </cell>
          <cell r="AG126" t="str">
            <v>-</v>
          </cell>
          <cell r="AJ126" t="str">
            <v>-</v>
          </cell>
          <cell r="AK126" t="str">
            <v>-</v>
          </cell>
          <cell r="AN126" t="str">
            <v>-</v>
          </cell>
          <cell r="AO126" t="str">
            <v>-</v>
          </cell>
          <cell r="AR126" t="str">
            <v>-</v>
          </cell>
          <cell r="AS126" t="str">
            <v>-</v>
          </cell>
          <cell r="AV126" t="str">
            <v>-</v>
          </cell>
          <cell r="AW126" t="str">
            <v>-</v>
          </cell>
          <cell r="AZ126">
            <v>994.7</v>
          </cell>
          <cell r="BA126">
            <v>3670.4430000000002</v>
          </cell>
          <cell r="BD126">
            <v>12.299999999999955</v>
          </cell>
          <cell r="BE126">
            <v>45.017999999999837</v>
          </cell>
        </row>
        <row r="128">
          <cell r="L128">
            <v>74.200000000000045</v>
          </cell>
          <cell r="M128">
            <v>279.73400000000015</v>
          </cell>
          <cell r="P128">
            <v>92.799999999999955</v>
          </cell>
          <cell r="Q128">
            <v>349.85599999999982</v>
          </cell>
          <cell r="T128">
            <v>110.40000000000009</v>
          </cell>
          <cell r="U128">
            <v>304.70400000000024</v>
          </cell>
          <cell r="X128">
            <v>177.5</v>
          </cell>
          <cell r="Y128">
            <v>658.52499999999998</v>
          </cell>
          <cell r="AB128">
            <v>148.5</v>
          </cell>
          <cell r="AC128">
            <v>543.51</v>
          </cell>
          <cell r="AF128">
            <v>81.199999999999818</v>
          </cell>
          <cell r="AG128">
            <v>304.49999999999932</v>
          </cell>
          <cell r="AJ128">
            <v>78.099999999999909</v>
          </cell>
          <cell r="AK128">
            <v>299.12299999999965</v>
          </cell>
          <cell r="AN128">
            <v>75.800000000000182</v>
          </cell>
          <cell r="AO128">
            <v>285.00800000000066</v>
          </cell>
          <cell r="AR128">
            <v>92.699999999999818</v>
          </cell>
          <cell r="AS128">
            <v>354.11399999999929</v>
          </cell>
          <cell r="AV128">
            <v>62.800000000000182</v>
          </cell>
          <cell r="AW128">
            <v>236.75600000000068</v>
          </cell>
          <cell r="AZ128">
            <v>44.099999999999909</v>
          </cell>
          <cell r="BA128">
            <v>162.72899999999967</v>
          </cell>
          <cell r="BD128">
            <v>71.900000000000091</v>
          </cell>
          <cell r="BE128">
            <v>263.15400000000034</v>
          </cell>
        </row>
        <row r="130">
          <cell r="L130">
            <v>13305.48</v>
          </cell>
          <cell r="M130">
            <v>50161.659599999999</v>
          </cell>
          <cell r="P130">
            <v>11320.53</v>
          </cell>
          <cell r="Q130">
            <v>42678.398100000006</v>
          </cell>
          <cell r="T130">
            <v>12687.47</v>
          </cell>
          <cell r="U130">
            <v>35017.417199999996</v>
          </cell>
          <cell r="X130">
            <v>11709.81</v>
          </cell>
          <cell r="Y130">
            <v>43443.395099999994</v>
          </cell>
          <cell r="AB130">
            <v>11864.69</v>
          </cell>
          <cell r="AC130">
            <v>43424.765400000004</v>
          </cell>
          <cell r="AF130">
            <v>13271.68</v>
          </cell>
          <cell r="AG130">
            <v>49768.800000000003</v>
          </cell>
          <cell r="AJ130">
            <v>12699.06</v>
          </cell>
          <cell r="AK130">
            <v>48637.399799999999</v>
          </cell>
          <cell r="AN130">
            <v>28325.33</v>
          </cell>
          <cell r="AO130">
            <v>106503.2408</v>
          </cell>
          <cell r="AR130">
            <v>24235.21</v>
          </cell>
          <cell r="AS130">
            <v>92578.502199999988</v>
          </cell>
          <cell r="AV130">
            <v>14498.27</v>
          </cell>
          <cell r="AW130">
            <v>54658.477900000005</v>
          </cell>
          <cell r="AZ130">
            <v>23584.99</v>
          </cell>
          <cell r="BA130">
            <v>87028.613100000002</v>
          </cell>
          <cell r="BD130">
            <v>13287.04</v>
          </cell>
          <cell r="BE130">
            <v>48630.566400000003</v>
          </cell>
        </row>
        <row r="132">
          <cell r="L132">
            <v>12389.97</v>
          </cell>
          <cell r="P132">
            <v>14493.78</v>
          </cell>
          <cell r="T132">
            <v>17767.39</v>
          </cell>
          <cell r="X132">
            <v>14372.06</v>
          </cell>
          <cell r="AB132">
            <v>16646</v>
          </cell>
          <cell r="AF132">
            <v>18413.810000000001</v>
          </cell>
          <cell r="AJ132">
            <v>18767.46</v>
          </cell>
          <cell r="AN132">
            <v>21440.19</v>
          </cell>
          <cell r="AR132">
            <v>22274.61</v>
          </cell>
          <cell r="AV132">
            <v>19997.34</v>
          </cell>
          <cell r="AZ132">
            <v>15269.03</v>
          </cell>
          <cell r="BD132">
            <v>13370.04</v>
          </cell>
        </row>
        <row r="133">
          <cell r="L133">
            <v>5300</v>
          </cell>
          <cell r="M133">
            <v>19981</v>
          </cell>
          <cell r="P133">
            <v>5100</v>
          </cell>
          <cell r="Q133">
            <v>19227</v>
          </cell>
          <cell r="T133">
            <v>4500</v>
          </cell>
          <cell r="U133">
            <v>12419.999999999998</v>
          </cell>
          <cell r="X133">
            <v>7000</v>
          </cell>
          <cell r="Y133">
            <v>25970</v>
          </cell>
          <cell r="AB133">
            <v>7500</v>
          </cell>
          <cell r="AC133">
            <v>27450</v>
          </cell>
          <cell r="AF133">
            <v>6250</v>
          </cell>
          <cell r="AG133">
            <v>23437.5</v>
          </cell>
          <cell r="AJ133">
            <v>6680.0000000000182</v>
          </cell>
          <cell r="AK133">
            <v>25584.400000000071</v>
          </cell>
          <cell r="AN133">
            <v>6669.9999999999818</v>
          </cell>
          <cell r="AO133">
            <v>25079.199999999932</v>
          </cell>
          <cell r="AR133">
            <v>7489.9999999999636</v>
          </cell>
          <cell r="AS133">
            <v>28611.799999999861</v>
          </cell>
          <cell r="AV133">
            <v>6410.0000000000364</v>
          </cell>
          <cell r="AW133">
            <v>24165.700000000139</v>
          </cell>
          <cell r="AZ133">
            <v>4300</v>
          </cell>
          <cell r="BA133">
            <v>15867</v>
          </cell>
          <cell r="BD133">
            <v>5100</v>
          </cell>
          <cell r="BE133">
            <v>18666</v>
          </cell>
        </row>
        <row r="134">
          <cell r="L134">
            <v>11753.86</v>
          </cell>
          <cell r="P134">
            <v>11781.23</v>
          </cell>
          <cell r="T134">
            <v>14721.05</v>
          </cell>
          <cell r="X134">
            <v>12344.42</v>
          </cell>
          <cell r="AB134">
            <v>14310.4</v>
          </cell>
          <cell r="AF134">
            <v>14239.21</v>
          </cell>
          <cell r="AJ134">
            <v>15664.96</v>
          </cell>
          <cell r="AN134">
            <v>17183.45</v>
          </cell>
          <cell r="AR134">
            <v>17760.419999999998</v>
          </cell>
          <cell r="AV134">
            <v>17852.830000000002</v>
          </cell>
          <cell r="AZ134">
            <v>14408.2</v>
          </cell>
          <cell r="BD134">
            <v>13283.72</v>
          </cell>
        </row>
        <row r="135">
          <cell r="L135">
            <v>2200</v>
          </cell>
          <cell r="M135">
            <v>8294</v>
          </cell>
          <cell r="P135">
            <v>1600</v>
          </cell>
          <cell r="Q135">
            <v>6032</v>
          </cell>
          <cell r="T135">
            <v>1400</v>
          </cell>
          <cell r="U135">
            <v>3863.9999999999995</v>
          </cell>
          <cell r="X135">
            <v>3000</v>
          </cell>
          <cell r="Y135">
            <v>11130</v>
          </cell>
          <cell r="AB135">
            <v>2000</v>
          </cell>
          <cell r="AC135">
            <v>7320</v>
          </cell>
          <cell r="AF135">
            <v>2200</v>
          </cell>
          <cell r="AG135">
            <v>8250</v>
          </cell>
          <cell r="AJ135">
            <v>2239.9999999999636</v>
          </cell>
          <cell r="AK135">
            <v>8579.1999999998607</v>
          </cell>
          <cell r="AN135">
            <v>2100</v>
          </cell>
          <cell r="AO135">
            <v>7896</v>
          </cell>
          <cell r="AR135">
            <v>2360.0000000000364</v>
          </cell>
          <cell r="AS135">
            <v>9015.200000000139</v>
          </cell>
          <cell r="AV135">
            <v>2300</v>
          </cell>
          <cell r="AW135">
            <v>8671</v>
          </cell>
          <cell r="AZ135">
            <v>2800</v>
          </cell>
          <cell r="BA135">
            <v>10332</v>
          </cell>
          <cell r="BD135">
            <v>3200</v>
          </cell>
          <cell r="BE135">
            <v>11712</v>
          </cell>
        </row>
        <row r="136">
          <cell r="L136">
            <v>840</v>
          </cell>
          <cell r="P136">
            <v>1260</v>
          </cell>
          <cell r="T136">
            <v>1320</v>
          </cell>
          <cell r="X136">
            <v>1620</v>
          </cell>
          <cell r="AB136">
            <v>1920</v>
          </cell>
          <cell r="AF136">
            <v>2046.0000000000014</v>
          </cell>
          <cell r="AJ136">
            <v>1350</v>
          </cell>
          <cell r="AN136">
            <v>1517.9999999999973</v>
          </cell>
          <cell r="AR136">
            <v>1463.9999999999986</v>
          </cell>
          <cell r="AV136">
            <v>1422.0000000000027</v>
          </cell>
          <cell r="AZ136">
            <v>2220</v>
          </cell>
          <cell r="BD136">
            <v>1380</v>
          </cell>
        </row>
        <row r="137">
          <cell r="L137">
            <v>200</v>
          </cell>
          <cell r="M137">
            <v>754</v>
          </cell>
          <cell r="P137">
            <v>200</v>
          </cell>
          <cell r="Q137">
            <v>754</v>
          </cell>
          <cell r="T137">
            <v>200</v>
          </cell>
          <cell r="U137">
            <v>552</v>
          </cell>
          <cell r="X137">
            <v>0</v>
          </cell>
          <cell r="Y137">
            <v>0</v>
          </cell>
          <cell r="AB137">
            <v>0</v>
          </cell>
          <cell r="AC137">
            <v>0</v>
          </cell>
          <cell r="AF137">
            <v>140.00000000000909</v>
          </cell>
          <cell r="AG137">
            <v>525.00000000003411</v>
          </cell>
          <cell r="AJ137">
            <v>119.99999999998181</v>
          </cell>
          <cell r="AK137">
            <v>459.59999999993033</v>
          </cell>
          <cell r="AN137">
            <v>0</v>
          </cell>
          <cell r="AO137">
            <v>0</v>
          </cell>
          <cell r="AR137">
            <v>140.00000000000909</v>
          </cell>
          <cell r="AS137">
            <v>534.80000000003474</v>
          </cell>
          <cell r="AV137">
            <v>0</v>
          </cell>
          <cell r="AW137">
            <v>0</v>
          </cell>
          <cell r="AZ137">
            <v>0</v>
          </cell>
          <cell r="BA137">
            <v>0</v>
          </cell>
          <cell r="BD137">
            <v>0</v>
          </cell>
          <cell r="BE137">
            <v>0</v>
          </cell>
        </row>
        <row r="139">
          <cell r="L139">
            <v>6560</v>
          </cell>
          <cell r="P139">
            <v>5760</v>
          </cell>
          <cell r="T139">
            <v>5760</v>
          </cell>
          <cell r="U139">
            <v>15897.599999999999</v>
          </cell>
          <cell r="X139">
            <v>9920</v>
          </cell>
          <cell r="AB139">
            <v>8000</v>
          </cell>
          <cell r="AF139">
            <v>7391.9999999999709</v>
          </cell>
          <cell r="AJ139">
            <v>8128.0000000000291</v>
          </cell>
          <cell r="AN139">
            <v>7728.0000000000291</v>
          </cell>
          <cell r="AR139">
            <v>8431.9999999999709</v>
          </cell>
          <cell r="AV139">
            <v>8320</v>
          </cell>
          <cell r="AZ139">
            <v>6880</v>
          </cell>
          <cell r="BD139">
            <v>6560</v>
          </cell>
        </row>
        <row r="140">
          <cell r="L140">
            <v>5600</v>
          </cell>
          <cell r="M140">
            <v>21112</v>
          </cell>
          <cell r="P140">
            <v>6400</v>
          </cell>
          <cell r="Q140">
            <v>24128</v>
          </cell>
          <cell r="X140">
            <v>10400</v>
          </cell>
          <cell r="Y140">
            <v>38584</v>
          </cell>
          <cell r="AB140">
            <v>8480</v>
          </cell>
          <cell r="AC140">
            <v>31036.800000000003</v>
          </cell>
          <cell r="AF140">
            <v>7568.0000000000291</v>
          </cell>
          <cell r="AG140">
            <v>28380.000000000109</v>
          </cell>
          <cell r="AJ140" t="str">
            <v>มิเตอร์หมุนกลับ กำลังตรวจสอบ</v>
          </cell>
          <cell r="AN140" t="str">
            <v>มิเตอร์หมุนกลับ กำลังตรวจสอบ</v>
          </cell>
          <cell r="AR140" t="str">
            <v>มิเตอร์หมุนกลับ กำลังตรวจสอบ</v>
          </cell>
          <cell r="AV140" t="str">
            <v>มิเตอร์หมุนกลับ กำลังตรวจสอบ</v>
          </cell>
          <cell r="AZ140" t="str">
            <v>มิเตอร์หมุนกลับ กำลังตรวจสอบ</v>
          </cell>
          <cell r="BD140" t="str">
            <v>มิเตอร์หมุนกลับ กำลังตรวจสอบ</v>
          </cell>
        </row>
        <row r="141">
          <cell r="L141">
            <v>1649</v>
          </cell>
          <cell r="M141">
            <v>6216.7300000000005</v>
          </cell>
          <cell r="P141">
            <v>1813</v>
          </cell>
          <cell r="Q141">
            <v>6835.01</v>
          </cell>
          <cell r="X141">
            <v>2619</v>
          </cell>
          <cell r="Y141">
            <v>9716.49</v>
          </cell>
          <cell r="AB141">
            <v>1843.4</v>
          </cell>
          <cell r="AC141">
            <v>6746.844000000001</v>
          </cell>
          <cell r="AF141">
            <v>166.59999999999991</v>
          </cell>
          <cell r="AG141">
            <v>624.74999999999966</v>
          </cell>
          <cell r="AJ141">
            <v>236</v>
          </cell>
          <cell r="AK141">
            <v>903.88</v>
          </cell>
          <cell r="AN141">
            <v>143.70000000000005</v>
          </cell>
          <cell r="AO141">
            <v>540.31200000000013</v>
          </cell>
          <cell r="AR141">
            <v>193.09999999999991</v>
          </cell>
          <cell r="AS141">
            <v>737.6419999999996</v>
          </cell>
          <cell r="AV141">
            <v>191.20000000000005</v>
          </cell>
          <cell r="AW141">
            <v>720.82400000000018</v>
          </cell>
          <cell r="AZ141">
            <v>170</v>
          </cell>
          <cell r="BA141">
            <v>627.29999999999995</v>
          </cell>
          <cell r="BD141">
            <v>217.69999999999982</v>
          </cell>
          <cell r="BE141">
            <v>796.78199999999936</v>
          </cell>
        </row>
      </sheetData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ธันวาคม 62 "/>
      <sheetName val="มกราคม 63"/>
      <sheetName val="กุมภาพันธ์ 63"/>
      <sheetName val="มีนาคม 63"/>
      <sheetName val="เมษายน 63 "/>
      <sheetName val="พฤษภาคม 63"/>
      <sheetName val="มิถุนายน 63 "/>
      <sheetName val="กรกฏาคม 63 "/>
      <sheetName val="สิงหาคม 63 "/>
      <sheetName val="กันยายน 63 "/>
      <sheetName val="ตุลาคม 63 "/>
      <sheetName val="พฤศจิกายน 63"/>
      <sheetName val="ธันวาคม 63 "/>
      <sheetName val="คำนวณ"/>
      <sheetName val="คำนวณ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AM8">
            <v>137</v>
          </cell>
          <cell r="AP8">
            <v>115</v>
          </cell>
        </row>
        <row r="18">
          <cell r="I18">
            <v>2646</v>
          </cell>
          <cell r="L18">
            <v>3161</v>
          </cell>
          <cell r="O18">
            <v>2733</v>
          </cell>
          <cell r="R18">
            <v>2058</v>
          </cell>
          <cell r="U18">
            <v>1821</v>
          </cell>
          <cell r="X18">
            <v>2308</v>
          </cell>
          <cell r="AA18">
            <v>2282</v>
          </cell>
          <cell r="AD18">
            <v>2928</v>
          </cell>
          <cell r="AG18">
            <v>2636</v>
          </cell>
          <cell r="AJ18">
            <v>2990</v>
          </cell>
          <cell r="AM18">
            <v>2391</v>
          </cell>
          <cell r="AP18">
            <v>2330</v>
          </cell>
        </row>
        <row r="20">
          <cell r="AJ20">
            <v>943</v>
          </cell>
          <cell r="AM20">
            <v>450</v>
          </cell>
          <cell r="AP20">
            <v>413</v>
          </cell>
        </row>
        <row r="28">
          <cell r="I28">
            <v>423</v>
          </cell>
          <cell r="L28">
            <v>373</v>
          </cell>
          <cell r="O28">
            <v>377</v>
          </cell>
          <cell r="R28">
            <v>389</v>
          </cell>
          <cell r="U28">
            <v>428</v>
          </cell>
          <cell r="X28">
            <v>409</v>
          </cell>
          <cell r="AA28">
            <v>382</v>
          </cell>
          <cell r="AD28">
            <v>435</v>
          </cell>
          <cell r="AG28">
            <v>403</v>
          </cell>
          <cell r="AJ28">
            <v>446</v>
          </cell>
          <cell r="AM28">
            <v>388</v>
          </cell>
          <cell r="AP28">
            <v>385</v>
          </cell>
        </row>
        <row r="32">
          <cell r="AG32">
            <v>22</v>
          </cell>
          <cell r="AJ32">
            <v>25</v>
          </cell>
          <cell r="AM32">
            <v>309</v>
          </cell>
          <cell r="AP32">
            <v>407</v>
          </cell>
        </row>
        <row r="36">
          <cell r="AM36">
            <v>254</v>
          </cell>
          <cell r="AP36">
            <v>410</v>
          </cell>
        </row>
        <row r="43">
          <cell r="I43">
            <v>32</v>
          </cell>
          <cell r="L43">
            <v>37</v>
          </cell>
          <cell r="O43">
            <v>0</v>
          </cell>
          <cell r="R43">
            <v>0</v>
          </cell>
          <cell r="U43">
            <v>0</v>
          </cell>
          <cell r="X43">
            <v>49</v>
          </cell>
          <cell r="AA43">
            <v>21</v>
          </cell>
          <cell r="AD43">
            <v>52</v>
          </cell>
          <cell r="AG43">
            <v>62</v>
          </cell>
          <cell r="AJ43">
            <v>43</v>
          </cell>
          <cell r="AM43">
            <v>27</v>
          </cell>
          <cell r="AP43">
            <v>46</v>
          </cell>
        </row>
        <row r="85">
          <cell r="I85">
            <v>5806</v>
          </cell>
          <cell r="L85">
            <v>6841</v>
          </cell>
          <cell r="O85">
            <v>3931</v>
          </cell>
          <cell r="R85">
            <v>670</v>
          </cell>
          <cell r="U85">
            <v>572</v>
          </cell>
          <cell r="AA85">
            <v>1698</v>
          </cell>
          <cell r="AD85">
            <v>6626</v>
          </cell>
          <cell r="AG85">
            <v>8209</v>
          </cell>
          <cell r="AJ85">
            <v>7562</v>
          </cell>
          <cell r="AM85">
            <v>4805</v>
          </cell>
          <cell r="AP85">
            <v>6121</v>
          </cell>
        </row>
        <row r="113">
          <cell r="I113">
            <v>199</v>
          </cell>
          <cell r="L113">
            <v>226</v>
          </cell>
          <cell r="O113">
            <v>213</v>
          </cell>
          <cell r="R113">
            <v>0</v>
          </cell>
          <cell r="U113">
            <v>0</v>
          </cell>
          <cell r="X113">
            <v>0</v>
          </cell>
          <cell r="AA113">
            <v>0</v>
          </cell>
          <cell r="AD113">
            <v>325</v>
          </cell>
          <cell r="AG113">
            <v>365</v>
          </cell>
          <cell r="AJ113">
            <v>383</v>
          </cell>
          <cell r="AM113">
            <v>122</v>
          </cell>
          <cell r="AP113">
            <v>408</v>
          </cell>
        </row>
        <row r="117">
          <cell r="I117">
            <v>335</v>
          </cell>
          <cell r="L117">
            <v>662</v>
          </cell>
          <cell r="O117">
            <v>308</v>
          </cell>
          <cell r="R117">
            <v>0</v>
          </cell>
          <cell r="U117">
            <v>0</v>
          </cell>
          <cell r="X117">
            <v>0</v>
          </cell>
          <cell r="AD117">
            <v>682</v>
          </cell>
          <cell r="AG117">
            <v>505</v>
          </cell>
          <cell r="AJ117">
            <v>524</v>
          </cell>
          <cell r="AM117">
            <v>361</v>
          </cell>
          <cell r="AP117">
            <v>339</v>
          </cell>
        </row>
        <row r="121">
          <cell r="I121">
            <v>366</v>
          </cell>
          <cell r="L121">
            <v>402</v>
          </cell>
          <cell r="O121">
            <v>18</v>
          </cell>
          <cell r="R121">
            <v>0</v>
          </cell>
          <cell r="U121">
            <v>0</v>
          </cell>
          <cell r="X121">
            <v>0</v>
          </cell>
          <cell r="AD121">
            <v>730</v>
          </cell>
          <cell r="AG121">
            <v>536</v>
          </cell>
          <cell r="AJ121">
            <v>559</v>
          </cell>
          <cell r="AM121">
            <v>68</v>
          </cell>
          <cell r="AP121">
            <v>838</v>
          </cell>
        </row>
        <row r="125">
          <cell r="I125">
            <v>382</v>
          </cell>
          <cell r="L125">
            <v>421</v>
          </cell>
          <cell r="O125">
            <v>23</v>
          </cell>
          <cell r="R125">
            <v>0</v>
          </cell>
          <cell r="U125">
            <v>0</v>
          </cell>
          <cell r="X125">
            <v>0</v>
          </cell>
          <cell r="AD125">
            <v>810</v>
          </cell>
          <cell r="AG125">
            <v>610</v>
          </cell>
        </row>
        <row r="129">
          <cell r="I129">
            <v>476</v>
          </cell>
          <cell r="L129">
            <v>942</v>
          </cell>
          <cell r="O129">
            <v>0</v>
          </cell>
          <cell r="R129">
            <v>0</v>
          </cell>
          <cell r="AD129">
            <v>890</v>
          </cell>
          <cell r="AG129">
            <v>827</v>
          </cell>
          <cell r="AJ129">
            <v>919</v>
          </cell>
          <cell r="AM129">
            <v>45</v>
          </cell>
          <cell r="AP129">
            <v>1062</v>
          </cell>
        </row>
        <row r="133">
          <cell r="I133">
            <v>330</v>
          </cell>
          <cell r="L133">
            <v>383</v>
          </cell>
          <cell r="O133">
            <v>214</v>
          </cell>
          <cell r="R133">
            <v>0</v>
          </cell>
          <cell r="AD133">
            <v>426</v>
          </cell>
          <cell r="AG133">
            <v>526</v>
          </cell>
          <cell r="AJ133">
            <v>656</v>
          </cell>
          <cell r="AM133">
            <v>457</v>
          </cell>
          <cell r="AP133">
            <v>450</v>
          </cell>
        </row>
        <row r="137">
          <cell r="I137">
            <v>85</v>
          </cell>
          <cell r="L137">
            <v>868</v>
          </cell>
          <cell r="O137">
            <v>0</v>
          </cell>
          <cell r="R137">
            <v>0</v>
          </cell>
          <cell r="AD137">
            <v>182</v>
          </cell>
          <cell r="AG137">
            <v>617</v>
          </cell>
          <cell r="AJ137">
            <v>106</v>
          </cell>
          <cell r="AM137">
            <v>0</v>
          </cell>
          <cell r="AP137">
            <v>145</v>
          </cell>
        </row>
        <row r="141">
          <cell r="I141">
            <v>269</v>
          </cell>
          <cell r="L141">
            <v>357</v>
          </cell>
          <cell r="O141">
            <v>349</v>
          </cell>
          <cell r="R141">
            <v>0</v>
          </cell>
          <cell r="AD141">
            <v>527</v>
          </cell>
          <cell r="AG141">
            <v>660</v>
          </cell>
          <cell r="AJ141">
            <v>594</v>
          </cell>
          <cell r="AM141">
            <v>0</v>
          </cell>
          <cell r="AP141">
            <v>801</v>
          </cell>
        </row>
        <row r="144">
          <cell r="I144">
            <v>123</v>
          </cell>
          <cell r="L144">
            <v>142</v>
          </cell>
          <cell r="O144">
            <v>126</v>
          </cell>
          <cell r="R144">
            <v>124</v>
          </cell>
          <cell r="U144">
            <v>128</v>
          </cell>
          <cell r="X144">
            <v>115</v>
          </cell>
          <cell r="AA144">
            <v>108</v>
          </cell>
          <cell r="AD144">
            <v>136</v>
          </cell>
          <cell r="AG144">
            <v>127</v>
          </cell>
          <cell r="AJ144">
            <v>148</v>
          </cell>
          <cell r="AM144">
            <v>100</v>
          </cell>
          <cell r="AP144">
            <v>113</v>
          </cell>
        </row>
        <row r="147">
          <cell r="I147">
            <v>155</v>
          </cell>
          <cell r="L147">
            <v>214</v>
          </cell>
          <cell r="X147">
            <v>0</v>
          </cell>
          <cell r="AA147">
            <v>331</v>
          </cell>
          <cell r="AD147">
            <v>136</v>
          </cell>
          <cell r="AG147">
            <v>0</v>
          </cell>
          <cell r="AJ147">
            <v>485</v>
          </cell>
          <cell r="AM147">
            <v>189</v>
          </cell>
          <cell r="AP147">
            <v>162</v>
          </cell>
        </row>
        <row r="157">
          <cell r="I157">
            <v>1560</v>
          </cell>
          <cell r="L157">
            <v>1909</v>
          </cell>
          <cell r="O157">
            <v>694</v>
          </cell>
          <cell r="R157">
            <v>432</v>
          </cell>
          <cell r="U157">
            <v>437</v>
          </cell>
          <cell r="X157">
            <v>471</v>
          </cell>
          <cell r="AA157">
            <v>3452</v>
          </cell>
          <cell r="AD157">
            <v>3474</v>
          </cell>
          <cell r="AG157">
            <v>2681</v>
          </cell>
          <cell r="AJ157">
            <v>2795</v>
          </cell>
          <cell r="AM157">
            <v>1145</v>
          </cell>
          <cell r="AP157">
            <v>2870</v>
          </cell>
        </row>
        <row r="164">
          <cell r="AG164">
            <v>661</v>
          </cell>
          <cell r="AJ164">
            <v>1220</v>
          </cell>
          <cell r="AM164">
            <v>1031</v>
          </cell>
          <cell r="AP164">
            <v>1029</v>
          </cell>
        </row>
        <row r="169">
          <cell r="AG169">
            <v>330</v>
          </cell>
          <cell r="AJ169">
            <v>2817</v>
          </cell>
          <cell r="AM169">
            <v>667</v>
          </cell>
          <cell r="AP169">
            <v>614</v>
          </cell>
        </row>
        <row r="189">
          <cell r="I189">
            <v>9350</v>
          </cell>
          <cell r="L189">
            <v>8982</v>
          </cell>
          <cell r="O189">
            <v>7681</v>
          </cell>
          <cell r="R189">
            <v>7729</v>
          </cell>
          <cell r="U189">
            <v>9866</v>
          </cell>
          <cell r="X189">
            <v>8215</v>
          </cell>
          <cell r="AA189">
            <v>7786</v>
          </cell>
          <cell r="AD189">
            <v>9965</v>
          </cell>
          <cell r="AG189">
            <v>9551</v>
          </cell>
          <cell r="AM189">
            <v>9642</v>
          </cell>
          <cell r="AP189">
            <v>9881</v>
          </cell>
        </row>
        <row r="191">
          <cell r="AA191">
            <v>89</v>
          </cell>
          <cell r="AD191">
            <v>212</v>
          </cell>
          <cell r="AG191">
            <v>202</v>
          </cell>
          <cell r="AJ191">
            <v>216</v>
          </cell>
          <cell r="AM191">
            <v>182</v>
          </cell>
          <cell r="AP191">
            <v>172</v>
          </cell>
        </row>
        <row r="200">
          <cell r="I200">
            <v>815</v>
          </cell>
          <cell r="L200">
            <v>765</v>
          </cell>
          <cell r="O200">
            <v>254</v>
          </cell>
          <cell r="R200">
            <v>639</v>
          </cell>
          <cell r="U200">
            <v>604</v>
          </cell>
          <cell r="X200">
            <v>504</v>
          </cell>
          <cell r="AA200">
            <v>468</v>
          </cell>
          <cell r="AD200">
            <v>1108</v>
          </cell>
          <cell r="AG200">
            <v>1132</v>
          </cell>
          <cell r="AJ200">
            <v>1369</v>
          </cell>
          <cell r="AM200">
            <v>1147</v>
          </cell>
          <cell r="AP200">
            <v>1107</v>
          </cell>
        </row>
        <row r="206">
          <cell r="I206">
            <v>310</v>
          </cell>
          <cell r="L206">
            <v>375</v>
          </cell>
          <cell r="O206">
            <v>104</v>
          </cell>
          <cell r="R206">
            <v>0</v>
          </cell>
          <cell r="U206">
            <v>0</v>
          </cell>
          <cell r="X206">
            <v>0</v>
          </cell>
          <cell r="AA206">
            <v>956</v>
          </cell>
          <cell r="AG206">
            <v>311</v>
          </cell>
          <cell r="AJ206">
            <v>309</v>
          </cell>
          <cell r="AM206">
            <v>0</v>
          </cell>
          <cell r="AP206">
            <v>474</v>
          </cell>
        </row>
        <row r="211">
          <cell r="I211">
            <v>61</v>
          </cell>
          <cell r="L211">
            <v>74</v>
          </cell>
          <cell r="O211">
            <v>0</v>
          </cell>
          <cell r="R211">
            <v>95</v>
          </cell>
          <cell r="U211">
            <v>49</v>
          </cell>
          <cell r="X211">
            <v>50</v>
          </cell>
          <cell r="AA211">
            <v>45</v>
          </cell>
          <cell r="AG211">
            <v>48</v>
          </cell>
          <cell r="AJ211">
            <v>92</v>
          </cell>
          <cell r="AM211">
            <v>49</v>
          </cell>
          <cell r="AP211">
            <v>80</v>
          </cell>
        </row>
        <row r="218">
          <cell r="I218">
            <v>143</v>
          </cell>
          <cell r="L218">
            <v>677</v>
          </cell>
          <cell r="O218">
            <v>148</v>
          </cell>
          <cell r="R218">
            <v>0</v>
          </cell>
          <cell r="U218">
            <v>0</v>
          </cell>
          <cell r="X218">
            <v>0</v>
          </cell>
          <cell r="AA218">
            <v>63</v>
          </cell>
          <cell r="AG218">
            <v>342</v>
          </cell>
          <cell r="AJ218">
            <v>354</v>
          </cell>
          <cell r="AM218">
            <v>0</v>
          </cell>
          <cell r="AP218">
            <v>441</v>
          </cell>
        </row>
        <row r="223">
          <cell r="I223">
            <v>617</v>
          </cell>
          <cell r="L223">
            <v>736</v>
          </cell>
          <cell r="O223">
            <v>609</v>
          </cell>
          <cell r="R223">
            <v>324</v>
          </cell>
          <cell r="U223">
            <v>214</v>
          </cell>
          <cell r="X223">
            <v>133</v>
          </cell>
          <cell r="AA223">
            <v>129</v>
          </cell>
          <cell r="AD223">
            <v>486</v>
          </cell>
          <cell r="AG223">
            <v>742</v>
          </cell>
          <cell r="AJ223">
            <v>751</v>
          </cell>
          <cell r="AM223">
            <v>486</v>
          </cell>
          <cell r="AP223">
            <v>538</v>
          </cell>
        </row>
        <row r="225">
          <cell r="I225">
            <v>56</v>
          </cell>
          <cell r="L225">
            <v>4</v>
          </cell>
          <cell r="O225">
            <v>39</v>
          </cell>
          <cell r="R225">
            <v>0</v>
          </cell>
          <cell r="U225">
            <v>0</v>
          </cell>
          <cell r="X225">
            <v>0</v>
          </cell>
          <cell r="AA225">
            <v>0</v>
          </cell>
          <cell r="AD225">
            <v>56</v>
          </cell>
          <cell r="AG225">
            <v>60</v>
          </cell>
          <cell r="AJ225">
            <v>67</v>
          </cell>
          <cell r="AM225">
            <v>6</v>
          </cell>
          <cell r="AP225">
            <v>39</v>
          </cell>
        </row>
        <row r="227">
          <cell r="I227">
            <v>114</v>
          </cell>
          <cell r="L227">
            <v>147</v>
          </cell>
          <cell r="O227">
            <v>139</v>
          </cell>
          <cell r="R227">
            <v>61</v>
          </cell>
          <cell r="U227">
            <v>90</v>
          </cell>
          <cell r="X227">
            <v>98</v>
          </cell>
          <cell r="AA227">
            <v>99</v>
          </cell>
          <cell r="AD227">
            <v>553</v>
          </cell>
          <cell r="AG227">
            <v>570</v>
          </cell>
          <cell r="AJ227">
            <v>644</v>
          </cell>
          <cell r="AM227">
            <v>466</v>
          </cell>
          <cell r="AP227">
            <v>449</v>
          </cell>
        </row>
        <row r="241">
          <cell r="I241">
            <v>197</v>
          </cell>
          <cell r="L241">
            <v>278</v>
          </cell>
          <cell r="O241">
            <v>209</v>
          </cell>
          <cell r="R241">
            <v>460</v>
          </cell>
          <cell r="U241">
            <v>248</v>
          </cell>
          <cell r="X241">
            <v>264</v>
          </cell>
          <cell r="AA241">
            <v>268</v>
          </cell>
          <cell r="AD241">
            <v>349</v>
          </cell>
          <cell r="AG241">
            <v>330</v>
          </cell>
          <cell r="AJ241">
            <v>2606</v>
          </cell>
          <cell r="AM241">
            <v>614</v>
          </cell>
          <cell r="AP241">
            <v>870</v>
          </cell>
        </row>
        <row r="246">
          <cell r="I246">
            <v>105</v>
          </cell>
          <cell r="L246">
            <v>168</v>
          </cell>
          <cell r="O246">
            <v>0</v>
          </cell>
          <cell r="R246">
            <v>0</v>
          </cell>
          <cell r="U246">
            <v>0</v>
          </cell>
          <cell r="X246">
            <v>392</v>
          </cell>
          <cell r="AA246">
            <v>268</v>
          </cell>
          <cell r="AD246">
            <v>337</v>
          </cell>
          <cell r="AG246">
            <v>334</v>
          </cell>
          <cell r="AJ246">
            <v>3236</v>
          </cell>
          <cell r="AM246">
            <v>638</v>
          </cell>
          <cell r="AP246">
            <v>775</v>
          </cell>
        </row>
        <row r="248">
          <cell r="I248">
            <v>40</v>
          </cell>
          <cell r="L248">
            <v>45</v>
          </cell>
          <cell r="O248">
            <v>0</v>
          </cell>
          <cell r="R248">
            <v>0</v>
          </cell>
          <cell r="U248">
            <v>0</v>
          </cell>
          <cell r="X248">
            <v>0</v>
          </cell>
          <cell r="AA248">
            <v>0</v>
          </cell>
          <cell r="AD248">
            <v>0</v>
          </cell>
          <cell r="AG248">
            <v>0</v>
          </cell>
          <cell r="AJ248">
            <v>0</v>
          </cell>
          <cell r="AM248">
            <v>0</v>
          </cell>
          <cell r="AP248">
            <v>0</v>
          </cell>
        </row>
        <row r="251">
          <cell r="I251">
            <v>149</v>
          </cell>
          <cell r="L251">
            <v>184</v>
          </cell>
          <cell r="O251">
            <v>0</v>
          </cell>
          <cell r="R251">
            <v>0</v>
          </cell>
          <cell r="U251">
            <v>378</v>
          </cell>
          <cell r="X251">
            <v>154</v>
          </cell>
          <cell r="AA251">
            <v>124</v>
          </cell>
          <cell r="AD251">
            <v>191</v>
          </cell>
          <cell r="AG251">
            <v>183</v>
          </cell>
          <cell r="AJ251">
            <v>246</v>
          </cell>
          <cell r="AM251">
            <v>195</v>
          </cell>
          <cell r="AP251">
            <v>179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5"/>
  <sheetViews>
    <sheetView showGridLines="0" workbookViewId="0">
      <pane ySplit="1704" topLeftCell="A4" activePane="bottomLeft"/>
      <selection activeCell="B2" sqref="B2"/>
      <selection pane="bottomLeft" activeCell="B10" sqref="B10"/>
    </sheetView>
  </sheetViews>
  <sheetFormatPr defaultColWidth="9.109375" defaultRowHeight="20.399999999999999" x14ac:dyDescent="0.55000000000000004"/>
  <cols>
    <col min="1" max="1" width="6.6640625" style="116" customWidth="1"/>
    <col min="2" max="2" width="32.109375" style="81" customWidth="1"/>
    <col min="3" max="3" width="4.88671875" style="82" hidden="1" customWidth="1"/>
    <col min="4" max="4" width="4.88671875" style="82" customWidth="1"/>
    <col min="5" max="5" width="9.5546875" style="83" customWidth="1"/>
    <col min="6" max="6" width="10.77734375" style="122" customWidth="1"/>
    <col min="7" max="7" width="10.77734375" style="84" customWidth="1"/>
    <col min="8" max="8" width="10.77734375" style="122" customWidth="1"/>
    <col min="9" max="9" width="10.77734375" style="84" customWidth="1"/>
    <col min="10" max="10" width="10.77734375" style="122" customWidth="1"/>
    <col min="11" max="11" width="10.77734375" style="84" customWidth="1"/>
    <col min="12" max="12" width="10.77734375" style="122" customWidth="1"/>
    <col min="13" max="13" width="10.77734375" style="84" customWidth="1"/>
    <col min="14" max="14" width="10.77734375" style="122" customWidth="1"/>
    <col min="15" max="15" width="10.77734375" style="84" customWidth="1"/>
    <col min="16" max="16" width="10.77734375" style="122" customWidth="1"/>
    <col min="17" max="17" width="10.77734375" style="84" customWidth="1"/>
    <col min="18" max="18" width="10.77734375" style="122" customWidth="1"/>
    <col min="19" max="19" width="10.77734375" style="84" customWidth="1"/>
    <col min="20" max="20" width="10.77734375" style="122" customWidth="1"/>
    <col min="21" max="21" width="10.77734375" style="84" customWidth="1"/>
    <col min="22" max="22" width="10.77734375" style="122" customWidth="1"/>
    <col min="23" max="23" width="10.77734375" style="84" customWidth="1"/>
    <col min="24" max="24" width="10.77734375" style="122" customWidth="1"/>
    <col min="25" max="25" width="10.77734375" style="84" customWidth="1"/>
    <col min="26" max="26" width="10.77734375" style="122" customWidth="1"/>
    <col min="27" max="27" width="10.77734375" style="84" customWidth="1"/>
    <col min="28" max="28" width="10.77734375" style="122" customWidth="1"/>
    <col min="29" max="29" width="10.77734375" style="84" customWidth="1"/>
    <col min="30" max="30" width="12.77734375" style="84" hidden="1" customWidth="1"/>
    <col min="31" max="31" width="12.77734375" style="83" hidden="1" customWidth="1"/>
    <col min="32" max="32" width="12.77734375" style="86" hidden="1" customWidth="1"/>
    <col min="33" max="35" width="12.77734375" style="83" hidden="1" customWidth="1"/>
    <col min="36" max="37" width="9.109375" style="83"/>
    <col min="38" max="38" width="0" style="83" hidden="1" customWidth="1"/>
    <col min="39" max="41" width="9.109375" style="83"/>
    <col min="42" max="42" width="0" style="83" hidden="1" customWidth="1"/>
    <col min="43" max="45" width="9.109375" style="83"/>
    <col min="46" max="46" width="0" style="83" hidden="1" customWidth="1"/>
    <col min="47" max="49" width="9.109375" style="83"/>
    <col min="50" max="50" width="0" style="83" hidden="1" customWidth="1"/>
    <col min="51" max="16384" width="9.109375" style="83"/>
  </cols>
  <sheetData>
    <row r="1" spans="1:35" ht="31.5" customHeight="1" x14ac:dyDescent="0.6">
      <c r="A1" s="80" t="s">
        <v>59</v>
      </c>
      <c r="H1" s="128"/>
      <c r="I1" s="85"/>
      <c r="J1" s="128"/>
      <c r="K1" s="85"/>
      <c r="L1" s="128"/>
      <c r="M1" s="85"/>
      <c r="N1" s="128"/>
      <c r="O1" s="85"/>
      <c r="P1" s="128"/>
      <c r="Q1" s="85"/>
      <c r="R1" s="128"/>
      <c r="T1" s="128"/>
      <c r="U1" s="85"/>
      <c r="Y1" s="85"/>
    </row>
    <row r="2" spans="1:35" x14ac:dyDescent="0.55000000000000004">
      <c r="A2" s="87" t="s">
        <v>0</v>
      </c>
      <c r="B2" s="88" t="s">
        <v>1</v>
      </c>
      <c r="C2" s="89" t="s">
        <v>2</v>
      </c>
      <c r="D2" s="89" t="s">
        <v>79</v>
      </c>
      <c r="E2" s="87" t="s">
        <v>3</v>
      </c>
      <c r="F2" s="153" t="s">
        <v>61</v>
      </c>
      <c r="G2" s="144"/>
      <c r="H2" s="131" t="s">
        <v>62</v>
      </c>
      <c r="I2" s="130"/>
      <c r="J2" s="131" t="s">
        <v>71</v>
      </c>
      <c r="K2" s="131"/>
      <c r="L2" s="153" t="s">
        <v>69</v>
      </c>
      <c r="M2" s="131"/>
      <c r="N2" s="132" t="s">
        <v>70</v>
      </c>
      <c r="O2" s="131"/>
      <c r="P2" s="129" t="s">
        <v>68</v>
      </c>
      <c r="Q2" s="131"/>
      <c r="R2" s="153" t="s">
        <v>67</v>
      </c>
      <c r="S2" s="131"/>
      <c r="T2" s="129" t="s">
        <v>72</v>
      </c>
      <c r="U2" s="131"/>
      <c r="V2" s="153" t="s">
        <v>66</v>
      </c>
      <c r="W2" s="131"/>
      <c r="X2" s="153" t="s">
        <v>65</v>
      </c>
      <c r="Y2" s="131"/>
      <c r="Z2" s="153" t="s">
        <v>64</v>
      </c>
      <c r="AA2" s="131"/>
      <c r="AB2" s="133" t="s">
        <v>63</v>
      </c>
      <c r="AC2" s="134"/>
      <c r="AD2" s="133" t="s">
        <v>78</v>
      </c>
      <c r="AE2" s="134"/>
      <c r="AF2" s="133" t="s">
        <v>83</v>
      </c>
      <c r="AG2" s="134"/>
      <c r="AH2" s="133" t="s">
        <v>85</v>
      </c>
      <c r="AI2" s="134"/>
    </row>
    <row r="3" spans="1:35" x14ac:dyDescent="0.55000000000000004">
      <c r="A3" s="90"/>
      <c r="B3" s="91"/>
      <c r="C3" s="92" t="s">
        <v>4</v>
      </c>
      <c r="D3" s="92"/>
      <c r="E3" s="93" t="s">
        <v>5</v>
      </c>
      <c r="F3" s="145" t="s">
        <v>6</v>
      </c>
      <c r="G3" s="21" t="e">
        <f>#REF!</f>
        <v>#REF!</v>
      </c>
      <c r="H3" s="145" t="s">
        <v>6</v>
      </c>
      <c r="I3" s="21" t="e">
        <f>#REF!</f>
        <v>#REF!</v>
      </c>
      <c r="J3" s="145" t="s">
        <v>6</v>
      </c>
      <c r="K3" s="21" t="e">
        <f>#REF!</f>
        <v>#REF!</v>
      </c>
      <c r="L3" s="145" t="s">
        <v>6</v>
      </c>
      <c r="M3" s="21" t="e">
        <f>#REF!</f>
        <v>#REF!</v>
      </c>
      <c r="N3" s="145" t="s">
        <v>6</v>
      </c>
      <c r="O3" s="21" t="e">
        <f>#REF!</f>
        <v>#REF!</v>
      </c>
      <c r="P3" s="123" t="s">
        <v>6</v>
      </c>
      <c r="Q3" s="21" t="e">
        <f>#REF!</f>
        <v>#REF!</v>
      </c>
      <c r="R3" s="145" t="s">
        <v>6</v>
      </c>
      <c r="S3" s="21" t="e">
        <f>#REF!</f>
        <v>#REF!</v>
      </c>
      <c r="T3" s="123" t="s">
        <v>6</v>
      </c>
      <c r="U3" s="21" t="e">
        <f>#REF!</f>
        <v>#REF!</v>
      </c>
      <c r="V3" s="145" t="s">
        <v>6</v>
      </c>
      <c r="W3" s="21" t="e">
        <f>#REF!</f>
        <v>#REF!</v>
      </c>
      <c r="X3" s="145" t="s">
        <v>6</v>
      </c>
      <c r="Y3" s="21" t="e">
        <f>#REF!</f>
        <v>#REF!</v>
      </c>
      <c r="Z3" s="145" t="s">
        <v>6</v>
      </c>
      <c r="AA3" s="21" t="e">
        <f>#REF!</f>
        <v>#REF!</v>
      </c>
      <c r="AB3" s="123" t="s">
        <v>6</v>
      </c>
      <c r="AC3" s="21" t="e">
        <f>#REF!</f>
        <v>#REF!</v>
      </c>
      <c r="AD3" s="123" t="s">
        <v>6</v>
      </c>
      <c r="AE3" s="21" t="s">
        <v>7</v>
      </c>
      <c r="AF3" s="123" t="s">
        <v>6</v>
      </c>
      <c r="AG3" s="21" t="s">
        <v>7</v>
      </c>
      <c r="AH3" s="123" t="s">
        <v>6</v>
      </c>
      <c r="AI3" s="21" t="s">
        <v>7</v>
      </c>
    </row>
    <row r="4" spans="1:35" x14ac:dyDescent="0.55000000000000004">
      <c r="A4" s="94" t="str">
        <f>[5]คำนวณหน่วย!$A$4</f>
        <v>ส่วนกลาง</v>
      </c>
      <c r="B4" s="95"/>
      <c r="C4" s="96"/>
      <c r="D4" s="96"/>
      <c r="E4" s="159"/>
      <c r="F4" s="124"/>
      <c r="G4" s="97"/>
      <c r="H4" s="124"/>
      <c r="I4" s="97"/>
      <c r="J4" s="124"/>
      <c r="K4" s="97"/>
      <c r="L4" s="124"/>
      <c r="M4" s="97"/>
      <c r="N4" s="124"/>
      <c r="O4" s="97"/>
      <c r="P4" s="170"/>
      <c r="Q4" s="97"/>
      <c r="R4" s="124"/>
      <c r="S4" s="97"/>
      <c r="T4" s="124"/>
      <c r="U4" s="97"/>
      <c r="V4" s="124"/>
      <c r="W4" s="97"/>
      <c r="X4" s="124"/>
      <c r="Y4" s="97"/>
      <c r="Z4" s="124"/>
      <c r="AA4" s="97"/>
      <c r="AB4" s="124"/>
      <c r="AC4" s="97"/>
      <c r="AD4" s="156">
        <f>SUM(F28+H28+J28+L28+N28+P28+R28+T28+V28+X28+Z28+AB28)</f>
        <v>1404999.99</v>
      </c>
      <c r="AE4" s="157" t="e">
        <f>SUM(G28+I28+K28+M28+O28+Q28+S28+U28+W28+Y28+AA28+AC28)</f>
        <v>#REF!</v>
      </c>
      <c r="AF4" s="156">
        <f>SUM(F28+H28+J28+L28+N28+P28+R28+T28+V28)</f>
        <v>1048469.22</v>
      </c>
      <c r="AG4" s="157" t="e">
        <f>SUM(G28+I28+K28+M28+O28+Q28+S28+U28+W28)</f>
        <v>#REF!</v>
      </c>
      <c r="AH4" s="156">
        <f>SUM(X28+Z28+AB28)</f>
        <v>356530.77</v>
      </c>
      <c r="AI4" s="157" t="e">
        <f>SUM(Y28+AA28+AC28)</f>
        <v>#REF!</v>
      </c>
    </row>
    <row r="5" spans="1:35" x14ac:dyDescent="0.55000000000000004">
      <c r="A5" s="98">
        <f>[5]ตารางจด!A5</f>
        <v>1</v>
      </c>
      <c r="B5" s="99" t="str">
        <f>[5]ตารางจด!B5</f>
        <v>อาคารเทพศาสตร์สถิตย์(มิเตอร์หมุนกลับทาง)</v>
      </c>
      <c r="C5" s="98">
        <f>[5]ตารางจด!C5</f>
        <v>0</v>
      </c>
      <c r="D5" s="98">
        <v>60</v>
      </c>
      <c r="E5" s="160">
        <f>[5]ตารางจด!E5</f>
        <v>8419187</v>
      </c>
      <c r="F5" s="146">
        <f>[6]คำนวณหน่วย!L5</f>
        <v>2160</v>
      </c>
      <c r="G5" s="100">
        <f>[6]คำนวณหน่วย!M5</f>
        <v>8143.2</v>
      </c>
      <c r="H5" s="146">
        <f>[6]คำนวณหน่วย!P5</f>
        <v>2640</v>
      </c>
      <c r="I5" s="100">
        <f>[6]คำนวณหน่วย!Q5</f>
        <v>9952.7999999999993</v>
      </c>
      <c r="J5" s="146">
        <f>[6]คำนวณหน่วย!T5</f>
        <v>3180</v>
      </c>
      <c r="K5" s="100">
        <f>[6]คำนวณหน่วย!U5</f>
        <v>8776.7999999999993</v>
      </c>
      <c r="L5" s="146">
        <f>[6]คำนวณหน่วย!X5</f>
        <v>4320</v>
      </c>
      <c r="M5" s="100">
        <f>[6]คำนวณหน่วย!Y5</f>
        <v>16027.2</v>
      </c>
      <c r="N5" s="146">
        <f>[6]คำนวณหน่วย!AB5</f>
        <v>5820</v>
      </c>
      <c r="O5" s="100">
        <f>[6]คำนวณหน่วย!AC5</f>
        <v>21301.200000000001</v>
      </c>
      <c r="P5" s="125">
        <f>[6]คำนวณหน่วย!AF5</f>
        <v>3497.9999999999973</v>
      </c>
      <c r="Q5" s="100">
        <f>[6]คำนวณหน่วย!AG5</f>
        <v>13117.499999999989</v>
      </c>
      <c r="R5" s="146">
        <f>[6]คำนวณหน่วย!AJ5</f>
        <v>3840</v>
      </c>
      <c r="S5" s="100">
        <f>[6]คำนวณหน่วย!AK5</f>
        <v>14707.2</v>
      </c>
      <c r="T5" s="146">
        <f>[6]คำนวณหน่วย!AN5</f>
        <v>3342.0000000000027</v>
      </c>
      <c r="U5" s="100">
        <f>[6]คำนวณหน่วย!AO5</f>
        <v>12565.920000000009</v>
      </c>
      <c r="V5" s="146">
        <f>[6]คำนวณหน่วย!AR5</f>
        <v>3647.9999999999973</v>
      </c>
      <c r="W5" s="100">
        <f>[6]คำนวณหน่วย!AS5</f>
        <v>13935.35999999999</v>
      </c>
      <c r="X5" s="146">
        <f>[6]คำนวณหน่วย!AV5</f>
        <v>2712.0000000000027</v>
      </c>
      <c r="Y5" s="100">
        <f>[6]คำนวณหน่วย!AW5</f>
        <v>10224.240000000011</v>
      </c>
      <c r="Z5" s="146">
        <f>[6]คำนวณหน่วย!AZ5</f>
        <v>2400</v>
      </c>
      <c r="AA5" s="100">
        <f>[6]คำนวณหน่วย!BA5</f>
        <v>8856</v>
      </c>
      <c r="AB5" s="125">
        <f>[6]คำนวณหน่วย!BD5</f>
        <v>840</v>
      </c>
      <c r="AC5" s="100">
        <f>[6]คำนวณหน่วย!BE5</f>
        <v>3074.4</v>
      </c>
      <c r="AD5" s="101"/>
      <c r="AE5" s="102"/>
    </row>
    <row r="6" spans="1:35" x14ac:dyDescent="0.55000000000000004">
      <c r="A6" s="98">
        <f>[5]ตารางจด!A6</f>
        <v>2</v>
      </c>
      <c r="B6" s="99" t="str">
        <f>[5]ตารางจด!B6</f>
        <v>สนามบาสเกตบอล</v>
      </c>
      <c r="C6" s="98">
        <f>[5]ตารางจด!C6</f>
        <v>0</v>
      </c>
      <c r="D6" s="98">
        <v>1</v>
      </c>
      <c r="E6" s="160">
        <f>[5]ตารางจด!E6</f>
        <v>8419168</v>
      </c>
      <c r="F6" s="146">
        <f>[6]คำนวณหน่วย!L6</f>
        <v>13</v>
      </c>
      <c r="G6" s="100">
        <f>[6]คำนวณหน่วย!M6</f>
        <v>49.01</v>
      </c>
      <c r="H6" s="146">
        <f>[6]คำนวณหน่วย!P6</f>
        <v>11</v>
      </c>
      <c r="I6" s="100">
        <f>[6]คำนวณหน่วย!Q6</f>
        <v>41.47</v>
      </c>
      <c r="J6" s="146">
        <f>[6]คำนวณหน่วย!T6</f>
        <v>9</v>
      </c>
      <c r="K6" s="100">
        <f>[6]คำนวณหน่วย!U6</f>
        <v>24.839999999999996</v>
      </c>
      <c r="L6" s="146">
        <f>[6]คำนวณหน่วย!X6</f>
        <v>0</v>
      </c>
      <c r="M6" s="100">
        <f>[6]คำนวณหน่วย!Y6</f>
        <v>0</v>
      </c>
      <c r="N6" s="146">
        <f>[6]คำนวณหน่วย!AB6</f>
        <v>1</v>
      </c>
      <c r="O6" s="100">
        <f>[6]คำนวณหน่วย!AC6</f>
        <v>3.66</v>
      </c>
      <c r="P6" s="125">
        <f>[6]คำนวณหน่วย!AF6</f>
        <v>4</v>
      </c>
      <c r="Q6" s="100">
        <f>[6]คำนวณหน่วย!AG6</f>
        <v>15</v>
      </c>
      <c r="R6" s="146">
        <f>[6]คำนวณหน่วย!AJ6</f>
        <v>6.5999999999999091</v>
      </c>
      <c r="S6" s="100">
        <f>[6]คำนวณหน่วย!AK6</f>
        <v>25.277999999999651</v>
      </c>
      <c r="T6" s="146">
        <f>[6]คำนวณหน่วย!AN6</f>
        <v>7.4000000000000909</v>
      </c>
      <c r="U6" s="100">
        <f>[6]คำนวณหน่วย!AO6</f>
        <v>27.824000000000339</v>
      </c>
      <c r="V6" s="146">
        <f>[6]คำนวณหน่วย!AR6</f>
        <v>8</v>
      </c>
      <c r="W6" s="100">
        <f>[6]คำนวณหน่วย!AS6</f>
        <v>30.56</v>
      </c>
      <c r="X6" s="146">
        <f>[6]คำนวณหน่วย!AV6</f>
        <v>5</v>
      </c>
      <c r="Y6" s="100">
        <f>[6]คำนวณหน่วย!AW6</f>
        <v>18.850000000000001</v>
      </c>
      <c r="Z6" s="146">
        <f>[6]คำนวณหน่วย!AZ6</f>
        <v>10</v>
      </c>
      <c r="AA6" s="100">
        <f>[6]คำนวณหน่วย!BA6</f>
        <v>36.9</v>
      </c>
      <c r="AB6" s="125">
        <f>[6]คำนวณหน่วย!BD6</f>
        <v>13</v>
      </c>
      <c r="AC6" s="100">
        <f>[6]คำนวณหน่วย!BE6</f>
        <v>47.58</v>
      </c>
      <c r="AD6" s="101"/>
      <c r="AE6" s="102"/>
      <c r="AG6" s="102"/>
    </row>
    <row r="7" spans="1:35" x14ac:dyDescent="0.55000000000000004">
      <c r="A7" s="98">
        <f>[5]ตารางจด!A7</f>
        <v>3</v>
      </c>
      <c r="B7" s="99" t="str">
        <f>[5]ตารางจด!B7</f>
        <v>โรงประชุม (รวมอาคารห้องน้ำ) (ชูติวัตร เดิม)</v>
      </c>
      <c r="C7" s="98">
        <f>[5]ตารางจด!C7</f>
        <v>0</v>
      </c>
      <c r="D7" s="98">
        <v>1</v>
      </c>
      <c r="E7" s="160">
        <f>[5]ตารางจด!E7</f>
        <v>8708273</v>
      </c>
      <c r="F7" s="146" t="str">
        <f>[6]คำนวณหน่วย!L7</f>
        <v>เสีย</v>
      </c>
      <c r="G7" s="100" t="str">
        <f>[6]คำนวณหน่วย!M7</f>
        <v>เสีย</v>
      </c>
      <c r="H7" s="146" t="str">
        <f>[6]คำนวณหน่วย!P7</f>
        <v>เสีย</v>
      </c>
      <c r="I7" s="100" t="str">
        <f>[6]คำนวณหน่วย!Q7</f>
        <v>เสีย</v>
      </c>
      <c r="J7" s="146" t="str">
        <f>[6]คำนวณหน่วย!T7</f>
        <v>เสีย</v>
      </c>
      <c r="K7" s="100" t="str">
        <f>[6]คำนวณหน่วย!U7</f>
        <v>เสีย</v>
      </c>
      <c r="L7" s="146" t="str">
        <f>[6]คำนวณหน่วย!X7</f>
        <v>เสีย</v>
      </c>
      <c r="M7" s="100" t="str">
        <f>[6]คำนวณหน่วย!Y7</f>
        <v>เสีย</v>
      </c>
      <c r="N7" s="146" t="str">
        <f>[6]คำนวณหน่วย!AB7</f>
        <v>เสีย</v>
      </c>
      <c r="O7" s="100" t="str">
        <f>[6]คำนวณหน่วย!AC7</f>
        <v>เสีย</v>
      </c>
      <c r="P7" s="125" t="str">
        <f>[6]คำนวณหน่วย!AF7</f>
        <v>เสีย</v>
      </c>
      <c r="Q7" s="100" t="str">
        <f>[6]คำนวณหน่วย!AG7</f>
        <v>เสีย</v>
      </c>
      <c r="R7" s="146" t="str">
        <f>[6]คำนวณหน่วย!AJ7</f>
        <v>เสีย</v>
      </c>
      <c r="S7" s="100" t="str">
        <f>[6]คำนวณหน่วย!AK7</f>
        <v>เสีย</v>
      </c>
      <c r="T7" s="146" t="str">
        <f>[6]คำนวณหน่วย!AN7</f>
        <v>เสีย</v>
      </c>
      <c r="U7" s="100" t="str">
        <f>[6]คำนวณหน่วย!AO7</f>
        <v>เสีย</v>
      </c>
      <c r="V7" s="146" t="str">
        <f>[6]คำนวณหน่วย!AR7</f>
        <v>เสีย</v>
      </c>
      <c r="W7" s="100" t="str">
        <f>[6]คำนวณหน่วย!AS7</f>
        <v>เสีย</v>
      </c>
      <c r="X7" s="146" t="str">
        <f>[6]คำนวณหน่วย!AV7</f>
        <v>เสีย</v>
      </c>
      <c r="Y7" s="100" t="str">
        <f>[6]คำนวณหน่วย!AW7</f>
        <v>เสีย</v>
      </c>
      <c r="Z7" s="146" t="str">
        <f>[6]คำนวณหน่วย!AZ7</f>
        <v>เสีย</v>
      </c>
      <c r="AA7" s="100" t="str">
        <f>[6]คำนวณหน่วย!BA7</f>
        <v>เสีย</v>
      </c>
      <c r="AB7" s="125" t="str">
        <f>[6]คำนวณหน่วย!BD7</f>
        <v>เสีย</v>
      </c>
      <c r="AC7" s="100" t="str">
        <f>[6]คำนวณหน่วย!BE7</f>
        <v>เสีย</v>
      </c>
      <c r="AD7" s="101"/>
      <c r="AE7" s="102"/>
      <c r="AG7" s="102"/>
    </row>
    <row r="8" spans="1:35" x14ac:dyDescent="0.55000000000000004">
      <c r="A8" s="98">
        <f>[5]ตารางจด!A8</f>
        <v>4</v>
      </c>
      <c r="B8" s="99" t="str">
        <f>[5]ตารางจด!B8</f>
        <v>สนามเทนนิส</v>
      </c>
      <c r="C8" s="98">
        <f>[5]ตารางจด!C8</f>
        <v>0</v>
      </c>
      <c r="D8" s="98">
        <v>1</v>
      </c>
      <c r="E8" s="160">
        <f>[5]ตารางจด!E8</f>
        <v>8586262</v>
      </c>
      <c r="F8" s="146">
        <f>[6]คำนวณหน่วย!L8</f>
        <v>196</v>
      </c>
      <c r="G8" s="100">
        <f>[6]คำนวณหน่วย!M8</f>
        <v>738.92</v>
      </c>
      <c r="H8" s="146">
        <f>[6]คำนวณหน่วย!P8</f>
        <v>178</v>
      </c>
      <c r="I8" s="100">
        <f>[6]คำนวณหน่วย!Q8</f>
        <v>671.06000000000006</v>
      </c>
      <c r="J8" s="146">
        <f>[6]คำนวณหน่วย!T8</f>
        <v>140</v>
      </c>
      <c r="K8" s="100">
        <f>[6]คำนวณหน่วย!U8</f>
        <v>386.4</v>
      </c>
      <c r="L8" s="146">
        <f>[6]คำนวณหน่วย!X8</f>
        <v>0</v>
      </c>
      <c r="M8" s="100">
        <f>[6]คำนวณหน่วย!Y8</f>
        <v>0</v>
      </c>
      <c r="N8" s="146">
        <f>[6]คำนวณหน่วย!AB8</f>
        <v>7</v>
      </c>
      <c r="O8" s="100">
        <f>[6]คำนวณหน่วย!AC8</f>
        <v>25.62</v>
      </c>
      <c r="P8" s="125">
        <f>[6]คำนวณหน่วย!AF8</f>
        <v>24</v>
      </c>
      <c r="Q8" s="100">
        <f>[6]คำนวณหน่วย!AG8</f>
        <v>90</v>
      </c>
      <c r="R8" s="146">
        <f>[6]คำนวณหน่วย!AJ8</f>
        <v>27</v>
      </c>
      <c r="S8" s="100">
        <f>[6]คำนวณหน่วย!AK8</f>
        <v>103.41</v>
      </c>
      <c r="T8" s="146">
        <f>[6]คำนวณหน่วย!AN8</f>
        <v>21</v>
      </c>
      <c r="U8" s="100">
        <f>[6]คำนวณหน่วย!AO8</f>
        <v>78.959999999999994</v>
      </c>
      <c r="V8" s="146">
        <f>[6]คำนวณหน่วย!AR8</f>
        <v>52</v>
      </c>
      <c r="W8" s="100">
        <f>[6]คำนวณหน่วย!AS8</f>
        <v>198.64</v>
      </c>
      <c r="X8" s="146">
        <f>[6]คำนวณหน่วย!AV8</f>
        <v>86</v>
      </c>
      <c r="Y8" s="100">
        <f>[6]คำนวณหน่วย!AW8</f>
        <v>324.22000000000003</v>
      </c>
      <c r="Z8" s="146">
        <f>[6]คำนวณหน่วย!AZ8</f>
        <v>89</v>
      </c>
      <c r="AA8" s="100">
        <f>[6]คำนวณหน่วย!BA8</f>
        <v>328.40999999999997</v>
      </c>
      <c r="AB8" s="125">
        <f>[6]คำนวณหน่วย!BD8</f>
        <v>122</v>
      </c>
      <c r="AC8" s="100">
        <f>[6]คำนวณหน่วย!BE8</f>
        <v>446.52000000000004</v>
      </c>
      <c r="AD8" s="101"/>
      <c r="AE8" s="102"/>
      <c r="AG8" s="102"/>
    </row>
    <row r="9" spans="1:35" x14ac:dyDescent="0.55000000000000004">
      <c r="A9" s="98">
        <f>[5]ตารางจด!A9</f>
        <v>5</v>
      </c>
      <c r="B9" s="99" t="str">
        <f>[5]ตารางจด!B9</f>
        <v>ลานจตุรัสนานาชาติ</v>
      </c>
      <c r="C9" s="98">
        <f>[5]ตารางจด!C9</f>
        <v>0</v>
      </c>
      <c r="D9" s="98">
        <v>1</v>
      </c>
      <c r="E9" s="160">
        <f>[5]ตารางจด!E9</f>
        <v>9842044</v>
      </c>
      <c r="F9" s="146">
        <f>[6]คำนวณหน่วย!L9</f>
        <v>2993</v>
      </c>
      <c r="G9" s="100">
        <f>[6]คำนวณหน่วย!M9</f>
        <v>11283.61</v>
      </c>
      <c r="H9" s="146">
        <f>[6]คำนวณหน่วย!P9</f>
        <v>2759</v>
      </c>
      <c r="I9" s="100">
        <f>[6]คำนวณหน่วย!Q9</f>
        <v>10401.43</v>
      </c>
      <c r="J9" s="146">
        <f>[6]คำนวณหน่วย!T9</f>
        <v>2236</v>
      </c>
      <c r="K9" s="100">
        <f>[6]คำนวณหน่วย!U9</f>
        <v>6171.36</v>
      </c>
      <c r="L9" s="146">
        <f>[6]คำนวณหน่วย!X9</f>
        <v>2898</v>
      </c>
      <c r="M9" s="100">
        <f>[6]คำนวณหน่วย!Y9</f>
        <v>10751.58</v>
      </c>
      <c r="N9" s="146">
        <f>[6]คำนวณหน่วย!AB9</f>
        <v>2036</v>
      </c>
      <c r="O9" s="100">
        <f>[6]คำนวณหน่วย!AC9</f>
        <v>7451.76</v>
      </c>
      <c r="P9" s="125">
        <f>[6]คำนวณหน่วย!AF9</f>
        <v>1351</v>
      </c>
      <c r="Q9" s="100">
        <f>[6]คำนวณหน่วย!AG9</f>
        <v>5066.25</v>
      </c>
      <c r="R9" s="146">
        <f>[6]คำนวณหน่วย!AJ9</f>
        <v>2055</v>
      </c>
      <c r="S9" s="100">
        <f>[6]คำนวณหน่วย!AK9</f>
        <v>7870.6500000000005</v>
      </c>
      <c r="T9" s="146">
        <f>[6]คำนวณหน่วย!AN9</f>
        <v>1769</v>
      </c>
      <c r="U9" s="100">
        <f>[6]คำนวณหน่วย!AO9</f>
        <v>6651.44</v>
      </c>
      <c r="V9" s="146">
        <f>[6]คำนวณหน่วย!AR9</f>
        <v>2211</v>
      </c>
      <c r="W9" s="100">
        <f>[6]คำนวณหน่วย!AS9</f>
        <v>8446.02</v>
      </c>
      <c r="X9" s="146">
        <f>[6]คำนวณหน่วย!AV9</f>
        <v>2528</v>
      </c>
      <c r="Y9" s="100">
        <f>[6]คำนวณหน่วย!AW9</f>
        <v>9530.56</v>
      </c>
      <c r="Z9" s="146">
        <f>[6]คำนวณหน่วย!AZ9</f>
        <v>3116</v>
      </c>
      <c r="AA9" s="100">
        <f>[6]คำนวณหน่วย!BA9</f>
        <v>11498.039999999999</v>
      </c>
      <c r="AB9" s="125">
        <f>[6]คำนวณหน่วย!BD9</f>
        <v>3650</v>
      </c>
      <c r="AC9" s="100">
        <f>[6]คำนวณหน่วย!BE9</f>
        <v>13359</v>
      </c>
      <c r="AD9" s="101"/>
      <c r="AE9" s="102"/>
      <c r="AG9" s="102"/>
    </row>
    <row r="10" spans="1:35" x14ac:dyDescent="0.55000000000000004">
      <c r="A10" s="98">
        <f>[5]ตารางจด!A10</f>
        <v>6</v>
      </c>
      <c r="B10" s="99" t="str">
        <f>[5]ตารางจด!B10</f>
        <v>อาคารแผ่พืชน์</v>
      </c>
      <c r="C10" s="98">
        <f>[5]ตารางจด!C10</f>
        <v>0</v>
      </c>
      <c r="D10" s="98">
        <v>20</v>
      </c>
      <c r="E10" s="160">
        <f>[5]ตารางจด!E10</f>
        <v>41293</v>
      </c>
      <c r="F10" s="146">
        <f>[6]คำนวณหน่วย!L10</f>
        <v>460</v>
      </c>
      <c r="G10" s="100">
        <f>[6]คำนวณหน่วย!M10</f>
        <v>1734.2</v>
      </c>
      <c r="H10" s="146">
        <f>[6]คำนวณหน่วย!P10</f>
        <v>540</v>
      </c>
      <c r="I10" s="100">
        <f>[6]คำนวณหน่วย!Q10</f>
        <v>2035.8</v>
      </c>
      <c r="J10" s="146">
        <f>[6]คำนวณหน่วย!T10</f>
        <v>440</v>
      </c>
      <c r="K10" s="100">
        <f>[6]คำนวณหน่วย!U10</f>
        <v>1214.3999999999999</v>
      </c>
      <c r="L10" s="146">
        <f>[6]คำนวณหน่วย!X10</f>
        <v>560</v>
      </c>
      <c r="M10" s="100">
        <f>[6]คำนวณหน่วย!Y10</f>
        <v>2077.6</v>
      </c>
      <c r="N10" s="146">
        <f>[6]คำนวณหน่วย!AB10</f>
        <v>580</v>
      </c>
      <c r="O10" s="100">
        <f>[6]คำนวณหน่วย!AC10</f>
        <v>2122.8000000000002</v>
      </c>
      <c r="P10" s="125">
        <f>[6]คำนวณหน่วย!AF10</f>
        <v>640</v>
      </c>
      <c r="Q10" s="100">
        <f>[6]คำนวณหน่วย!AG10</f>
        <v>2400</v>
      </c>
      <c r="R10" s="146">
        <f>[6]คำนวณหน่วย!AJ10</f>
        <v>640</v>
      </c>
      <c r="S10" s="100">
        <f>[6]คำนวณหน่วย!AK10</f>
        <v>2451.1999999999998</v>
      </c>
      <c r="T10" s="146">
        <f>[6]คำนวณหน่วย!AN10</f>
        <v>620</v>
      </c>
      <c r="U10" s="100">
        <f>[6]คำนวณหน่วย!AO10</f>
        <v>2331.1999999999998</v>
      </c>
      <c r="V10" s="146">
        <f>[6]คำนวณหน่วย!AR10</f>
        <v>860</v>
      </c>
      <c r="W10" s="100">
        <f>[6]คำนวณหน่วย!AS10</f>
        <v>3285.2</v>
      </c>
      <c r="X10" s="146">
        <f>[6]คำนวณหน่วย!AV10</f>
        <v>520</v>
      </c>
      <c r="Y10" s="100">
        <f>[6]คำนวณหน่วย!AW10</f>
        <v>1960.4</v>
      </c>
      <c r="Z10" s="146">
        <f>[6]คำนวณหน่วย!AZ10</f>
        <v>360</v>
      </c>
      <c r="AA10" s="100">
        <f>[6]คำนวณหน่วย!BA10</f>
        <v>1328.4</v>
      </c>
      <c r="AB10" s="125">
        <f>[6]คำนวณหน่วย!BD10</f>
        <v>500</v>
      </c>
      <c r="AC10" s="100">
        <f>[6]คำนวณหน่วย!BE10</f>
        <v>1830</v>
      </c>
      <c r="AD10" s="101"/>
      <c r="AE10" s="102"/>
      <c r="AG10" s="102"/>
    </row>
    <row r="11" spans="1:35" x14ac:dyDescent="0.55000000000000004">
      <c r="A11" s="98">
        <f>[5]ตารางจด!A11</f>
        <v>7</v>
      </c>
      <c r="B11" s="99" t="str">
        <f>[5]ตารางจด!B11</f>
        <v>อาคารวุฒากาศ</v>
      </c>
      <c r="C11" s="98">
        <f>[5]ตารางจด!C11</f>
        <v>0</v>
      </c>
      <c r="D11" s="98">
        <v>1</v>
      </c>
      <c r="E11" s="160">
        <f>[5]ตารางจด!E11</f>
        <v>9860772</v>
      </c>
      <c r="F11" s="146">
        <f>[6]คำนวณหน่วย!L11</f>
        <v>490</v>
      </c>
      <c r="G11" s="100">
        <f>[6]คำนวณหน่วย!M11</f>
        <v>1847.3</v>
      </c>
      <c r="H11" s="146">
        <f>[6]คำนวณหน่วย!P11</f>
        <v>337</v>
      </c>
      <c r="I11" s="100">
        <f>[6]คำนวณหน่วย!Q11</f>
        <v>1270.49</v>
      </c>
      <c r="J11" s="146">
        <f>[6]คำนวณหน่วย!T11</f>
        <v>1012</v>
      </c>
      <c r="K11" s="100">
        <f>[6]คำนวณหน่วย!U11</f>
        <v>2793.12</v>
      </c>
      <c r="L11" s="146">
        <f>[6]คำนวณหน่วย!X11</f>
        <v>642</v>
      </c>
      <c r="M11" s="100">
        <f>[6]คำนวณหน่วย!Y11</f>
        <v>2381.8200000000002</v>
      </c>
      <c r="N11" s="146">
        <f>[6]คำนวณหน่วย!AB11</f>
        <v>1199</v>
      </c>
      <c r="O11" s="100">
        <f>[6]คำนวณหน่วย!AC11</f>
        <v>4388.34</v>
      </c>
      <c r="P11" s="125">
        <f>[6]คำนวณหน่วย!AF11</f>
        <v>906</v>
      </c>
      <c r="Q11" s="100">
        <f>[6]คำนวณหน่วย!AG11</f>
        <v>3397.5</v>
      </c>
      <c r="R11" s="146">
        <f>[6]คำนวณหน่วย!AJ11</f>
        <v>1395</v>
      </c>
      <c r="S11" s="100">
        <f>[6]คำนวณหน่วย!AK11</f>
        <v>5342.85</v>
      </c>
      <c r="T11" s="146">
        <f>[6]คำนวณหน่วย!AN11</f>
        <v>764</v>
      </c>
      <c r="U11" s="100">
        <f>[6]คำนวณหน่วย!AO11</f>
        <v>2872.64</v>
      </c>
      <c r="V11" s="146">
        <f>[6]คำนวณหน่วย!AR11</f>
        <v>962</v>
      </c>
      <c r="W11" s="100">
        <f>[6]คำนวณหน่วย!AS11</f>
        <v>3674.8399999999997</v>
      </c>
      <c r="X11" s="146">
        <f>[6]คำนวณหน่วย!AV11</f>
        <v>1095</v>
      </c>
      <c r="Y11" s="100">
        <f>[6]คำนวณหน่วย!AW11</f>
        <v>4128.1499999999996</v>
      </c>
      <c r="Z11" s="146">
        <f>[6]คำนวณหน่วย!AZ11</f>
        <v>563</v>
      </c>
      <c r="AA11" s="100">
        <f>[6]คำนวณหน่วย!BA11</f>
        <v>2077.4699999999998</v>
      </c>
      <c r="AB11" s="125">
        <f>[6]คำนวณหน่วย!BD11</f>
        <v>569</v>
      </c>
      <c r="AC11" s="100">
        <f>[6]คำนวณหน่วย!BE11</f>
        <v>2082.54</v>
      </c>
      <c r="AD11" s="101"/>
      <c r="AE11" s="102"/>
      <c r="AG11" s="102"/>
    </row>
    <row r="12" spans="1:35" x14ac:dyDescent="0.55000000000000004">
      <c r="A12" s="103">
        <f>[5]ตารางจด!A12</f>
        <v>8</v>
      </c>
      <c r="B12" s="104" t="str">
        <f>[5]ตารางจด!B12</f>
        <v>อาคารเฉลิมพระเกียรติ  โซน  A , B  มิเตอร์ตัวที่ 1</v>
      </c>
      <c r="C12" s="103">
        <f>[5]ตารางจด!C12</f>
        <v>0</v>
      </c>
      <c r="D12" s="103">
        <v>200</v>
      </c>
      <c r="E12" s="161">
        <f>[5]ตารางจด!E12</f>
        <v>8419207</v>
      </c>
      <c r="F12" s="147">
        <f>[6]คำนวณหน่วย!L12</f>
        <v>11850.25</v>
      </c>
      <c r="G12" s="105">
        <f>[6]คำนวณหน่วย!M12</f>
        <v>44675.442499999997</v>
      </c>
      <c r="H12" s="147">
        <f>[6]คำนวณหน่วย!P12</f>
        <v>15236.82</v>
      </c>
      <c r="I12" s="105">
        <f>[6]คำนวณหน่วย!Q12</f>
        <v>57442.811399999999</v>
      </c>
      <c r="J12" s="147">
        <f>[6]คำนวณหน่วย!T12</f>
        <v>4108.78</v>
      </c>
      <c r="K12" s="105">
        <f>[6]คำนวณหน่วย!U12</f>
        <v>11340.232799999998</v>
      </c>
      <c r="L12" s="147">
        <f>[6]คำนวณหน่วย!X12</f>
        <v>1276.8</v>
      </c>
      <c r="M12" s="105">
        <f>[6]คำนวณหน่วย!Y12</f>
        <v>4736.9279999999999</v>
      </c>
      <c r="N12" s="147">
        <f>[6]คำนวณหน่วย!AB12</f>
        <v>1064.98</v>
      </c>
      <c r="O12" s="105">
        <f>[6]คำนวณหน่วย!AC12</f>
        <v>3897.8268000000003</v>
      </c>
      <c r="P12" s="126">
        <f>[6]คำนวณหน่วย!AF12</f>
        <v>1058.21</v>
      </c>
      <c r="Q12" s="105">
        <f>[6]คำนวณหน่วย!AG12</f>
        <v>3968.2875000000004</v>
      </c>
      <c r="R12" s="147">
        <f>[6]คำนวณหน่วย!AJ12</f>
        <v>6351.61</v>
      </c>
      <c r="S12" s="105">
        <f>[6]คำนวณหน่วย!AK12</f>
        <v>24326.666300000001</v>
      </c>
      <c r="T12" s="147">
        <f>[6]คำนวณหน่วย!AN12</f>
        <v>19158.03</v>
      </c>
      <c r="U12" s="105">
        <f>[6]คำนวณหน่วย!AO12</f>
        <v>72034.19279999999</v>
      </c>
      <c r="V12" s="147">
        <f>[6]คำนวณหน่วย!AR12</f>
        <v>9260.43</v>
      </c>
      <c r="W12" s="105">
        <f>[6]คำนวณหน่วย!AS12</f>
        <v>35374.842599999996</v>
      </c>
      <c r="X12" s="147">
        <f>[6]คำนวณหน่วย!AV12</f>
        <v>18682.87</v>
      </c>
      <c r="Y12" s="105">
        <f>[6]คำนวณหน่วย!AW12</f>
        <v>70434.419899999994</v>
      </c>
      <c r="Z12" s="147">
        <f>[6]คำนวณหน่วย!AZ12</f>
        <v>8701.17</v>
      </c>
      <c r="AA12" s="105">
        <f>[6]คำนวณหน่วย!BA12</f>
        <v>32107.317299999999</v>
      </c>
      <c r="AB12" s="126">
        <f>[6]คำนวณหน่วย!BD12</f>
        <v>4601.9399999999996</v>
      </c>
      <c r="AC12" s="105">
        <f>[6]คำนวณหน่วย!BE12</f>
        <v>16843.100399999999</v>
      </c>
      <c r="AD12" s="186">
        <f>SUM(F12+H12+J12+L12+N12+P12+R12+T12+V12+X12+Z12+AB12)</f>
        <v>101351.89</v>
      </c>
      <c r="AE12" s="187">
        <f>SUM(G12+I12+K12+M12+O12+Q12+S12+U12+W12+Y12+AA12+AC12)</f>
        <v>377182.06829999998</v>
      </c>
      <c r="AG12" s="102"/>
    </row>
    <row r="13" spans="1:35" x14ac:dyDescent="0.55000000000000004">
      <c r="A13" s="103">
        <f>[5]ตารางจด!A13</f>
        <v>9</v>
      </c>
      <c r="B13" s="104" t="str">
        <f>[5]ตารางจด!B13</f>
        <v>อาคารเฉลิมพระเกียรติ  โซน  A , B  มิเตอร์ตัวที่ 2</v>
      </c>
      <c r="C13" s="103">
        <f>[5]ตารางจด!C13</f>
        <v>0</v>
      </c>
      <c r="D13" s="103">
        <v>200</v>
      </c>
      <c r="E13" s="161">
        <f>[5]ตารางจด!E13</f>
        <v>8419191</v>
      </c>
      <c r="F13" s="147">
        <f>[6]คำนวณหน่วย!L13</f>
        <v>7235.6</v>
      </c>
      <c r="G13" s="105">
        <f>[6]คำนวณหน่วย!M13</f>
        <v>27278.212000000003</v>
      </c>
      <c r="H13" s="147">
        <f>[6]คำนวณหน่วย!P13</f>
        <v>11258.8</v>
      </c>
      <c r="I13" s="105">
        <f>[6]คำนวณหน่วย!Q13</f>
        <v>42445.675999999999</v>
      </c>
      <c r="J13" s="147">
        <f>[6]คำนวณหน่วย!T13</f>
        <v>7295.71</v>
      </c>
      <c r="K13" s="105">
        <f>[6]คำนวณหน่วย!U13</f>
        <v>20136.159599999999</v>
      </c>
      <c r="L13" s="147">
        <f>[6]คำนวณหน่วย!X13</f>
        <v>2203.4899999999998</v>
      </c>
      <c r="M13" s="105">
        <f>[6]คำนวณหน่วย!Y13</f>
        <v>8174.9478999999992</v>
      </c>
      <c r="N13" s="147">
        <f>[6]คำนวณหน่วย!AB13</f>
        <v>2096.4699999999998</v>
      </c>
      <c r="O13" s="105">
        <f>[6]คำนวณหน่วย!AC13</f>
        <v>7673.0801999999994</v>
      </c>
      <c r="P13" s="126">
        <f>[6]คำนวณหน่วย!AF13</f>
        <v>1793.52</v>
      </c>
      <c r="Q13" s="105">
        <f>[6]คำนวณหน่วย!AG13</f>
        <v>6725.7</v>
      </c>
      <c r="R13" s="147">
        <f>[6]คำนวณหน่วย!AJ13</f>
        <v>6870.04</v>
      </c>
      <c r="S13" s="105">
        <f>[6]คำนวณหน่วย!AK13</f>
        <v>26312.253199999999</v>
      </c>
      <c r="T13" s="147">
        <f>[6]คำนวณหน่วย!AN13</f>
        <v>17544.11</v>
      </c>
      <c r="U13" s="105">
        <f>[6]คำนวณหน่วย!AO13</f>
        <v>65965.853600000002</v>
      </c>
      <c r="V13" s="147">
        <f>[6]คำนวณหน่วย!AR13</f>
        <v>8940.07</v>
      </c>
      <c r="W13" s="105">
        <f>[6]คำนวณหน่วย!AS13</f>
        <v>34151.0674</v>
      </c>
      <c r="X13" s="147">
        <f>[6]คำนวณหน่วย!AV13</f>
        <v>16846.919999999998</v>
      </c>
      <c r="Y13" s="105">
        <f>[6]คำนวณหน่วย!AW13</f>
        <v>63512.888399999996</v>
      </c>
      <c r="Z13" s="243">
        <f>[6]คำนวณหน่วย!AZ13-'[7]คำนวณ (2)'!$AM$8</f>
        <v>5073.47</v>
      </c>
      <c r="AA13" s="242" t="e">
        <f>Z13*AA3</f>
        <v>#REF!</v>
      </c>
      <c r="AB13" s="244">
        <f>[6]คำนวณหน่วย!BD13-'[7]คำนวณ (2)'!$AP$8</f>
        <v>5919.7</v>
      </c>
      <c r="AC13" s="242" t="e">
        <f>AB13*AC3</f>
        <v>#REF!</v>
      </c>
      <c r="AD13" s="186">
        <f>SUM(F13+H13+J13+L13+N13+P13+R13+T13+V13+X13+Z13+AB13)</f>
        <v>93077.9</v>
      </c>
      <c r="AE13" s="187" t="e">
        <f>SUM(G13+I13+K13+M13+O13+Q13+S13+U13+W13+Y13+AA13+AC13)</f>
        <v>#REF!</v>
      </c>
      <c r="AG13" s="102"/>
    </row>
    <row r="14" spans="1:35" x14ac:dyDescent="0.55000000000000004">
      <c r="A14" s="103">
        <f>[5]ตารางจด!A14</f>
        <v>10</v>
      </c>
      <c r="B14" s="104" t="str">
        <f>[5]ตารางจด!B14</f>
        <v>สนามกีฬาอินทนิล (อัฒจัททร์ 2 หลัง)</v>
      </c>
      <c r="C14" s="103">
        <f>[5]ตารางจด!C14</f>
        <v>0</v>
      </c>
      <c r="D14" s="103">
        <v>80</v>
      </c>
      <c r="E14" s="161">
        <f>[5]ตารางจด!E14</f>
        <v>8279819</v>
      </c>
      <c r="F14" s="147">
        <f>[6]คำนวณหน่วย!L14</f>
        <v>5480.02</v>
      </c>
      <c r="G14" s="105">
        <f>[6]คำนวณหน่วย!M14</f>
        <v>20659.6754</v>
      </c>
      <c r="H14" s="147">
        <f>[6]คำนวณหน่วย!P14</f>
        <v>3847.51</v>
      </c>
      <c r="I14" s="105">
        <f>[6]คำนวณหน่วย!Q14</f>
        <v>14505.112700000001</v>
      </c>
      <c r="J14" s="147">
        <f>[6]คำนวณหน่วย!T14</f>
        <v>2782.05</v>
      </c>
      <c r="K14" s="105">
        <f>[6]คำนวณหน่วย!U14</f>
        <v>7678.4579999999996</v>
      </c>
      <c r="L14" s="147">
        <f>[6]คำนวณหน่วย!X14</f>
        <v>712.27</v>
      </c>
      <c r="M14" s="105">
        <f>[6]คำนวณหน่วย!Y14</f>
        <v>2642.5216999999998</v>
      </c>
      <c r="N14" s="147">
        <f>[6]คำนวณหน่วย!AB14</f>
        <v>2086.19</v>
      </c>
      <c r="O14" s="105">
        <f>[6]คำนวณหน่วย!AC14</f>
        <v>7635.4554000000007</v>
      </c>
      <c r="P14" s="126">
        <f>[6]คำนวณหน่วย!AF14</f>
        <v>2158.2399999999998</v>
      </c>
      <c r="Q14" s="105">
        <f>[6]คำนวณหน่วย!AG14</f>
        <v>8093.4</v>
      </c>
      <c r="R14" s="147">
        <f>[6]คำนวณหน่วย!AJ14</f>
        <v>2451.9899999999998</v>
      </c>
      <c r="S14" s="105">
        <f>[6]คำนวณหน่วย!AK14</f>
        <v>9391.1216999999997</v>
      </c>
      <c r="T14" s="147">
        <f>[6]คำนวณหน่วย!AN14</f>
        <v>2392.3000000000002</v>
      </c>
      <c r="U14" s="105">
        <f>[6]คำนวณหน่วย!AO14</f>
        <v>8995.0480000000007</v>
      </c>
      <c r="V14" s="147">
        <f>[6]คำนวณหน่วย!AR14</f>
        <v>2941.95</v>
      </c>
      <c r="W14" s="105">
        <f>[6]คำนวณหน่วย!AS14</f>
        <v>11238.248999999998</v>
      </c>
      <c r="X14" s="147">
        <f>[6]คำนวณหน่วย!AV14</f>
        <v>3732.44</v>
      </c>
      <c r="Y14" s="105">
        <f>[6]คำนวณหน่วย!AW14</f>
        <v>14071.2988</v>
      </c>
      <c r="Z14" s="147">
        <f>[6]คำนวณหน่วย!AZ14</f>
        <v>4721.28</v>
      </c>
      <c r="AA14" s="105">
        <f>[6]คำนวณหน่วย!BA14</f>
        <v>17421.5232</v>
      </c>
      <c r="AB14" s="126">
        <f>[6]คำนวณหน่วย!BD14</f>
        <v>4606.37</v>
      </c>
      <c r="AC14" s="105">
        <f>[6]คำนวณหน่วย!BE14</f>
        <v>16859.314200000001</v>
      </c>
      <c r="AD14" s="101"/>
      <c r="AE14" s="102"/>
      <c r="AG14" s="102"/>
    </row>
    <row r="15" spans="1:35" x14ac:dyDescent="0.55000000000000004">
      <c r="A15" s="98">
        <f>[5]ตารางจด!A15</f>
        <v>11</v>
      </c>
      <c r="B15" s="99" t="str">
        <f>[5]ตารางจด!B15</f>
        <v>โรงประปา 2</v>
      </c>
      <c r="C15" s="98">
        <f>[5]ตารางจด!C15</f>
        <v>0</v>
      </c>
      <c r="D15" s="98">
        <v>80</v>
      </c>
      <c r="E15" s="160">
        <f>[5]ตารางจด!E15</f>
        <v>9846196</v>
      </c>
      <c r="F15" s="146">
        <f>[6]คำนวณหน่วย!L15</f>
        <v>2640</v>
      </c>
      <c r="G15" s="100">
        <f>[6]คำนวณหน่วย!M15</f>
        <v>9952.7999999999993</v>
      </c>
      <c r="H15" s="146">
        <f>[6]คำนวณหน่วย!P15</f>
        <v>1840</v>
      </c>
      <c r="I15" s="100">
        <f>[6]คำนวณหน่วย!Q15</f>
        <v>6936.8</v>
      </c>
      <c r="J15" s="146">
        <f>[6]คำนวณหน่วย!T15</f>
        <v>2000</v>
      </c>
      <c r="K15" s="100">
        <f>[6]คำนวณหน่วย!U15</f>
        <v>5520</v>
      </c>
      <c r="L15" s="146">
        <f>[6]คำนวณหน่วย!X15</f>
        <v>1440</v>
      </c>
      <c r="M15" s="100">
        <f>[6]คำนวณหน่วย!Y15</f>
        <v>5342.4</v>
      </c>
      <c r="N15" s="146">
        <f>[6]คำนวณหน่วย!AB15</f>
        <v>1680</v>
      </c>
      <c r="O15" s="100">
        <f>[6]คำนวณหน่วย!AC15</f>
        <v>6148.8</v>
      </c>
      <c r="P15" s="125">
        <f>[6]คำนวณหน่วย!AF15</f>
        <v>896.00000000000364</v>
      </c>
      <c r="Q15" s="100">
        <f>[6]คำนวณหน่วย!AG15</f>
        <v>3360.0000000000136</v>
      </c>
      <c r="R15" s="146">
        <f>[6]คำนวณหน่วย!AJ15</f>
        <v>1911.9999999999982</v>
      </c>
      <c r="S15" s="100">
        <f>[6]คำนวณหน่วย!AK15</f>
        <v>7322.9599999999928</v>
      </c>
      <c r="T15" s="146">
        <f>[6]คำนวณหน่วย!AN15</f>
        <v>1191.9999999999982</v>
      </c>
      <c r="U15" s="100">
        <f>[6]คำนวณหน่วย!AO15</f>
        <v>4481.9199999999928</v>
      </c>
      <c r="V15" s="146">
        <f>[6]คำนวณหน่วย!AR15</f>
        <v>1520</v>
      </c>
      <c r="W15" s="100">
        <f>[6]คำนวณหน่วย!AS15</f>
        <v>5806.4</v>
      </c>
      <c r="X15" s="146">
        <f>[6]คำนวณหน่วย!AV15</f>
        <v>2240</v>
      </c>
      <c r="Y15" s="100">
        <f>[6]คำนวณหน่วย!AW15</f>
        <v>8444.7999999999993</v>
      </c>
      <c r="Z15" s="146">
        <f>[6]คำนวณหน่วย!AZ15</f>
        <v>1440</v>
      </c>
      <c r="AA15" s="100">
        <f>[6]คำนวณหน่วย!BA15</f>
        <v>5313.6</v>
      </c>
      <c r="AB15" s="125">
        <f>[6]คำนวณหน่วย!BD15</f>
        <v>1920</v>
      </c>
      <c r="AC15" s="100">
        <f>[6]คำนวณหน่วย!BE15</f>
        <v>7027.2000000000007</v>
      </c>
      <c r="AD15" s="101"/>
      <c r="AE15" s="102"/>
      <c r="AG15" s="102"/>
    </row>
    <row r="16" spans="1:35" x14ac:dyDescent="0.55000000000000004">
      <c r="A16" s="98">
        <f>[5]ตารางจด!A16</f>
        <v>12</v>
      </c>
      <c r="B16" s="99" t="str">
        <f>[5]ตารางจด!B16</f>
        <v>อาคารเรือนธรรม</v>
      </c>
      <c r="C16" s="98">
        <f>[5]ตารางจด!C16</f>
        <v>0</v>
      </c>
      <c r="D16" s="98">
        <v>1</v>
      </c>
      <c r="E16" s="160">
        <f>[5]ตารางจด!E16</f>
        <v>9100349</v>
      </c>
      <c r="F16" s="146">
        <f>[6]คำนวณหน่วย!L16</f>
        <v>152</v>
      </c>
      <c r="G16" s="100">
        <f>[6]คำนวณหน่วย!M16</f>
        <v>573.04</v>
      </c>
      <c r="H16" s="146">
        <f>[6]คำนวณหน่วย!P16</f>
        <v>132</v>
      </c>
      <c r="I16" s="100">
        <f>[6]คำนวณหน่วย!Q16</f>
        <v>497.64</v>
      </c>
      <c r="J16" s="146">
        <f>[6]คำนวณหน่วย!T16</f>
        <v>140</v>
      </c>
      <c r="K16" s="100">
        <f>[6]คำนวณหน่วย!U16</f>
        <v>386.4</v>
      </c>
      <c r="L16" s="146">
        <f>[6]คำนวณหน่วย!X16</f>
        <v>113</v>
      </c>
      <c r="M16" s="100">
        <f>[6]คำนวณหน่วย!Y16</f>
        <v>419.23</v>
      </c>
      <c r="N16" s="146">
        <f>[6]คำนวณหน่วย!AB16</f>
        <v>101</v>
      </c>
      <c r="O16" s="100">
        <f>[6]คำนวณหน่วย!AC16</f>
        <v>369.66</v>
      </c>
      <c r="P16" s="125">
        <f>[6]คำนวณหน่วย!AF16</f>
        <v>66</v>
      </c>
      <c r="Q16" s="100">
        <f>[6]คำนวณหน่วย!AG16</f>
        <v>247.5</v>
      </c>
      <c r="R16" s="146">
        <f>[6]คำนวณหน่วย!AJ16</f>
        <v>105</v>
      </c>
      <c r="S16" s="100">
        <f>[6]คำนวณหน่วย!AK16</f>
        <v>402.15000000000003</v>
      </c>
      <c r="T16" s="146">
        <f>[6]คำนวณหน่วย!AN16</f>
        <v>114</v>
      </c>
      <c r="U16" s="100">
        <f>[6]คำนวณหน่วย!AO16</f>
        <v>428.64</v>
      </c>
      <c r="V16" s="146">
        <f>[6]คำนวณหน่วย!AR16</f>
        <v>123</v>
      </c>
      <c r="W16" s="100">
        <f>[6]คำนวณหน่วย!AS16</f>
        <v>469.85999999999996</v>
      </c>
      <c r="X16" s="146">
        <f>[6]คำนวณหน่วย!AV16</f>
        <v>221</v>
      </c>
      <c r="Y16" s="100">
        <f>[6]คำนวณหน่วย!AW16</f>
        <v>833.17</v>
      </c>
      <c r="Z16" s="146">
        <f>[6]คำนวณหน่วย!AZ16</f>
        <v>206</v>
      </c>
      <c r="AA16" s="100">
        <f>[6]คำนวณหน่วย!BA16</f>
        <v>760.14</v>
      </c>
      <c r="AB16" s="125">
        <f>[6]คำนวณหน่วย!BD16</f>
        <v>307</v>
      </c>
      <c r="AC16" s="100">
        <f>[6]คำนวณหน่วย!BE16</f>
        <v>1123.6200000000001</v>
      </c>
      <c r="AD16" s="101"/>
      <c r="AE16" s="102"/>
      <c r="AG16" s="102"/>
    </row>
    <row r="17" spans="1:35" x14ac:dyDescent="0.55000000000000004">
      <c r="A17" s="98">
        <f>[5]ตารางจด!A17</f>
        <v>13</v>
      </c>
      <c r="B17" s="99" t="str">
        <f>[5]ตารางจด!B17</f>
        <v>อาคารพิพิธภัณฑ์เกษตรไทย</v>
      </c>
      <c r="C17" s="98">
        <f>[5]ตารางจด!C17</f>
        <v>0</v>
      </c>
      <c r="D17" s="98">
        <v>1</v>
      </c>
      <c r="E17" s="160">
        <f>[5]ตารางจด!E17</f>
        <v>8011304</v>
      </c>
      <c r="F17" s="146">
        <f>[6]คำนวณหน่วย!L17</f>
        <v>457</v>
      </c>
      <c r="G17" s="100">
        <f>[6]คำนวณหน่วย!M17</f>
        <v>1722.89</v>
      </c>
      <c r="H17" s="146">
        <f>[6]คำนวณหน่วย!P17</f>
        <v>576</v>
      </c>
      <c r="I17" s="100">
        <f>[6]คำนวณหน่วย!Q17</f>
        <v>2171.52</v>
      </c>
      <c r="J17" s="146">
        <f>[6]คำนวณหน่วย!T17</f>
        <v>251</v>
      </c>
      <c r="K17" s="100">
        <f>[6]คำนวณหน่วย!U17</f>
        <v>692.76</v>
      </c>
      <c r="L17" s="146">
        <f>[6]คำนวณหน่วย!X17</f>
        <v>263</v>
      </c>
      <c r="M17" s="100">
        <f>[6]คำนวณหน่วย!Y17</f>
        <v>975.73</v>
      </c>
      <c r="N17" s="146">
        <f>[6]คำนวณหน่วย!AB17</f>
        <v>213</v>
      </c>
      <c r="O17" s="100">
        <f>[6]คำนวณหน่วย!AC17</f>
        <v>779.58</v>
      </c>
      <c r="P17" s="125">
        <f>[6]คำนวณหน่วย!AF17</f>
        <v>105</v>
      </c>
      <c r="Q17" s="100">
        <f>[6]คำนวณหน่วย!AG17</f>
        <v>393.75</v>
      </c>
      <c r="R17" s="146">
        <f>[6]คำนวณหน่วย!AJ17</f>
        <v>250</v>
      </c>
      <c r="S17" s="100">
        <f>[6]คำนวณหน่วย!AK17</f>
        <v>957.5</v>
      </c>
      <c r="T17" s="146">
        <f>[6]คำนวณหน่วย!AN17</f>
        <v>295</v>
      </c>
      <c r="U17" s="100">
        <f>[6]คำนวณหน่วย!AO17</f>
        <v>1109.2</v>
      </c>
      <c r="V17" s="146">
        <f>[6]คำนวณหน่วย!AR17</f>
        <v>268</v>
      </c>
      <c r="W17" s="100">
        <f>[6]คำนวณหน่วย!AS17</f>
        <v>1023.76</v>
      </c>
      <c r="X17" s="146">
        <f>[6]คำนวณหน่วย!AV17</f>
        <v>702</v>
      </c>
      <c r="Y17" s="100">
        <f>[6]คำนวณหน่วย!AW17</f>
        <v>2646.54</v>
      </c>
      <c r="Z17" s="146">
        <f>[6]คำนวณหน่วย!AZ17</f>
        <v>249</v>
      </c>
      <c r="AA17" s="100">
        <f>[6]คำนวณหน่วย!BA17</f>
        <v>918.81</v>
      </c>
      <c r="AB17" s="125">
        <f>[6]คำนวณหน่วย!BD17</f>
        <v>298</v>
      </c>
      <c r="AC17" s="100">
        <f>[6]คำนวณหน่วย!BE17</f>
        <v>1090.68</v>
      </c>
      <c r="AD17" s="101"/>
      <c r="AE17" s="102"/>
      <c r="AG17" s="102"/>
    </row>
    <row r="18" spans="1:35" x14ac:dyDescent="0.55000000000000004">
      <c r="A18" s="103">
        <f>[5]ตารางจด!A18</f>
        <v>14</v>
      </c>
      <c r="B18" s="104" t="str">
        <f>[5]ตารางจด!B18</f>
        <v>อาคารเรียนรวมแม่โจ้  70  ปี</v>
      </c>
      <c r="C18" s="103">
        <f>[5]ตารางจด!C18</f>
        <v>0</v>
      </c>
      <c r="D18" s="103">
        <v>200</v>
      </c>
      <c r="E18" s="161">
        <f>[5]ตารางจด!E18</f>
        <v>27425</v>
      </c>
      <c r="F18" s="243">
        <f>[6]คำนวณหน่วย!L18-'[7]คำนวณ (2)'!$I$18</f>
        <v>24144.25</v>
      </c>
      <c r="G18" s="242" t="e">
        <f>F18*G3</f>
        <v>#REF!</v>
      </c>
      <c r="H18" s="243">
        <f>[6]คำนวณหน่วย!P18-'[7]คำนวณ (2)'!$L$18</f>
        <v>25060.65</v>
      </c>
      <c r="I18" s="242" t="e">
        <f>H18*I3</f>
        <v>#REF!</v>
      </c>
      <c r="J18" s="243">
        <f>[6]คำนวณหน่วย!T18-'[7]คำนวณ (2)'!$O$18</f>
        <v>20458.740000000002</v>
      </c>
      <c r="K18" s="242" t="e">
        <f>J18*K3</f>
        <v>#REF!</v>
      </c>
      <c r="L18" s="243">
        <f>[6]คำนวณหน่วย!X18-'[7]คำนวณ (2)'!$R$18</f>
        <v>9558.32</v>
      </c>
      <c r="M18" s="242" t="e">
        <f>L18*M3</f>
        <v>#REF!</v>
      </c>
      <c r="N18" s="243">
        <f>[6]คำนวณหน่วย!AB18-'[7]คำนวณ (2)'!$U$18</f>
        <v>15315.46</v>
      </c>
      <c r="O18" s="242" t="e">
        <f>N18*O3</f>
        <v>#REF!</v>
      </c>
      <c r="P18" s="244">
        <f>[6]คำนวณหน่วย!AF18-'[7]คำนวณ (2)'!$X$18</f>
        <v>15662.11</v>
      </c>
      <c r="Q18" s="242" t="e">
        <f>P18*Q3</f>
        <v>#REF!</v>
      </c>
      <c r="R18" s="243">
        <f>[6]คำนวณหน่วย!AJ18-'[7]คำนวณ (2)'!$AA$18</f>
        <v>14740.689999999999</v>
      </c>
      <c r="S18" s="242" t="e">
        <f>R18*S3</f>
        <v>#REF!</v>
      </c>
      <c r="T18" s="243">
        <f>[6]คำนวณหน่วย!AN18-'[7]คำนวณ (2)'!$AD$18</f>
        <v>28238.61</v>
      </c>
      <c r="U18" s="242" t="e">
        <f>T18*U3</f>
        <v>#REF!</v>
      </c>
      <c r="V18" s="243">
        <f>[6]คำนวณหน่วย!AR18-'[7]คำนวณ (2)'!$AG$18</f>
        <v>35782.92</v>
      </c>
      <c r="W18" s="242" t="e">
        <f>V18*W3</f>
        <v>#REF!</v>
      </c>
      <c r="X18" s="243">
        <f>[6]คำนวณหน่วย!AV18-'[7]คำนวณ (2)'!$AJ$18</f>
        <v>33132.76</v>
      </c>
      <c r="Y18" s="242" t="e">
        <f>X18*Y3</f>
        <v>#REF!</v>
      </c>
      <c r="Z18" s="243">
        <f>[6]คำนวณหน่วย!AZ18-'[7]คำนวณ (2)'!$AM$18</f>
        <v>20322.8</v>
      </c>
      <c r="AA18" s="242" t="e">
        <f>Z18*AA3</f>
        <v>#REF!</v>
      </c>
      <c r="AB18" s="244">
        <f>[6]คำนวณหน่วย!BD18-'[7]คำนวณ (2)'!$AP$18</f>
        <v>23788.33</v>
      </c>
      <c r="AC18" s="242" t="e">
        <f>AB18*AC3</f>
        <v>#REF!</v>
      </c>
      <c r="AD18" s="186">
        <f>SUM(F18+H18+J18+L18+N18+P18+R18+T18+V18+X18+Z18+AB18)</f>
        <v>266205.64</v>
      </c>
      <c r="AE18" s="187" t="e">
        <f>SUM(G18+I18+K18+M18+O18+Q18+S18+U18+W18+Y18+AA18+AC18)</f>
        <v>#REF!</v>
      </c>
      <c r="AG18" s="102"/>
    </row>
    <row r="19" spans="1:35" x14ac:dyDescent="0.55000000000000004">
      <c r="A19" s="103">
        <f>[5]ตารางจด!A19</f>
        <v>15</v>
      </c>
      <c r="B19" s="104" t="str">
        <f>[5]ตารางจด!B19</f>
        <v>อาคารเฉลิมพระเกียรติสมเด็จพระเทพรัตนราชสุดา</v>
      </c>
      <c r="C19" s="103">
        <v>0</v>
      </c>
      <c r="D19" s="103">
        <v>600</v>
      </c>
      <c r="E19" s="161">
        <f>[5]ตารางจด!E19</f>
        <v>8662045</v>
      </c>
      <c r="F19" s="147">
        <f>[6]คำนวณหน่วย!L19</f>
        <v>27941.96</v>
      </c>
      <c r="G19" s="105">
        <f>[6]คำนวณหน่วย!M19</f>
        <v>105341.18919999999</v>
      </c>
      <c r="H19" s="147">
        <f>[6]คำนวณหน่วย!P19</f>
        <v>28355.46</v>
      </c>
      <c r="I19" s="105">
        <f>[6]คำนวณหน่วย!Q19</f>
        <v>106900.0842</v>
      </c>
      <c r="J19" s="147">
        <f>[6]คำนวณหน่วย!T19</f>
        <v>39335.519999999997</v>
      </c>
      <c r="K19" s="105">
        <f>[6]คำนวณหน่วย!U19</f>
        <v>108566.03519999998</v>
      </c>
      <c r="L19" s="147">
        <f>[6]คำนวณหน่วย!X19</f>
        <v>40093.51</v>
      </c>
      <c r="M19" s="105">
        <f>[6]คำนวณหน่วย!Y19</f>
        <v>148746.9221</v>
      </c>
      <c r="N19" s="147">
        <f>[6]คำนวณหน่วย!AB19</f>
        <v>48083.72</v>
      </c>
      <c r="O19" s="105">
        <f>[6]คำนวณหน่วย!AC19</f>
        <v>175986.41520000002</v>
      </c>
      <c r="P19" s="126">
        <f>[6]คำนวณหน่วย!AF19</f>
        <v>47578.99</v>
      </c>
      <c r="Q19" s="105">
        <f>[6]คำนวณหน่วย!AG19</f>
        <v>178421.21249999999</v>
      </c>
      <c r="R19" s="147">
        <f>[6]คำนวณหน่วย!AJ19</f>
        <v>45954.04</v>
      </c>
      <c r="S19" s="105">
        <f>[6]คำนวณหน่วย!AK19</f>
        <v>176003.97320000001</v>
      </c>
      <c r="T19" s="147">
        <f>[6]คำนวณหน่วย!AN19</f>
        <v>47182.35</v>
      </c>
      <c r="U19" s="105">
        <f>[6]คำนวณหน่วย!AO19</f>
        <v>177405.636</v>
      </c>
      <c r="V19" s="147">
        <f>[6]คำนวณหน่วย!AR19</f>
        <v>47778.7</v>
      </c>
      <c r="W19" s="105">
        <f>[6]คำนวณหน่วย!AS19</f>
        <v>182514.63399999999</v>
      </c>
      <c r="X19" s="147">
        <f>[6]คำนวณหน่วย!AV19</f>
        <v>37803.72</v>
      </c>
      <c r="Y19" s="105">
        <f>[6]คำนวณหน่วย!AW19</f>
        <v>142520.02439999999</v>
      </c>
      <c r="Z19" s="147">
        <f>[6]คำนวณหน่วย!AZ19</f>
        <v>29525.279999999999</v>
      </c>
      <c r="AA19" s="105">
        <f>[6]คำนวณหน่วย!BA19</f>
        <v>108948.28319999999</v>
      </c>
      <c r="AB19" s="126">
        <f>[6]คำนวณหน่วย!BD19</f>
        <v>22020.59</v>
      </c>
      <c r="AC19" s="105">
        <f>[6]คำนวณหน่วย!BE19</f>
        <v>80595.359400000001</v>
      </c>
      <c r="AD19" s="101"/>
      <c r="AE19" s="102"/>
      <c r="AG19" s="102"/>
    </row>
    <row r="20" spans="1:35" x14ac:dyDescent="0.55000000000000004">
      <c r="A20" s="98">
        <f>[5]ตารางจด!A20</f>
        <v>16</v>
      </c>
      <c r="B20" s="99" t="str">
        <f>[5]ตารางจด!B20</f>
        <v>อาคารเรือนกระจก</v>
      </c>
      <c r="C20" s="98">
        <f>[5]ตารางจด!C20</f>
        <v>0</v>
      </c>
      <c r="D20" s="98">
        <v>1</v>
      </c>
      <c r="E20" s="160">
        <f>[5]ตารางจด!E20</f>
        <v>9841446</v>
      </c>
      <c r="F20" s="146">
        <f>[6]คำนวณหน่วย!L20</f>
        <v>0</v>
      </c>
      <c r="G20" s="100">
        <f>[6]คำนวณหน่วย!M20</f>
        <v>0</v>
      </c>
      <c r="H20" s="146">
        <f>[6]คำนวณหน่วย!P20</f>
        <v>1</v>
      </c>
      <c r="I20" s="100">
        <f>[6]คำนวณหน่วย!Q20</f>
        <v>3.77</v>
      </c>
      <c r="J20" s="146">
        <f>[6]คำนวณหน่วย!T20</f>
        <v>0</v>
      </c>
      <c r="K20" s="100">
        <f>[6]คำนวณหน่วย!U20</f>
        <v>0</v>
      </c>
      <c r="L20" s="146">
        <f>[6]คำนวณหน่วย!X20</f>
        <v>0</v>
      </c>
      <c r="M20" s="100">
        <f>[6]คำนวณหน่วย!Y20</f>
        <v>0</v>
      </c>
      <c r="N20" s="146">
        <f>[6]คำนวณหน่วย!AB20</f>
        <v>1</v>
      </c>
      <c r="O20" s="100">
        <f>[6]คำนวณหน่วย!AC20</f>
        <v>3.66</v>
      </c>
      <c r="P20" s="125">
        <f>[6]คำนวณหน่วย!AF20</f>
        <v>0.19999999999998863</v>
      </c>
      <c r="Q20" s="100">
        <f>[6]คำนวณหน่วย!AG20</f>
        <v>0.74999999999995737</v>
      </c>
      <c r="R20" s="146">
        <f>[6]คำนวณหน่วย!AJ20</f>
        <v>0.19999999999998863</v>
      </c>
      <c r="S20" s="100">
        <f>[6]คำนวณหน่วย!AK20</f>
        <v>0.76599999999995649</v>
      </c>
      <c r="T20" s="146">
        <f>[6]คำนวณหน่วย!AN20</f>
        <v>0</v>
      </c>
      <c r="U20" s="100">
        <f>[6]คำนวณหน่วย!AO20</f>
        <v>0</v>
      </c>
      <c r="V20" s="146">
        <f>[6]คำนวณหน่วย!AR20</f>
        <v>0</v>
      </c>
      <c r="W20" s="100">
        <f>[6]คำนวณหน่วย!AS20</f>
        <v>0</v>
      </c>
      <c r="X20" s="146">
        <f>[6]คำนวณหน่วย!AV20</f>
        <v>0</v>
      </c>
      <c r="Y20" s="100">
        <f>[6]คำนวณหน่วย!AW20</f>
        <v>0</v>
      </c>
      <c r="Z20" s="146">
        <f>[6]คำนวณหน่วย!AZ20</f>
        <v>0</v>
      </c>
      <c r="AA20" s="100">
        <f>[6]คำนวณหน่วย!BA20</f>
        <v>0</v>
      </c>
      <c r="AB20" s="125" t="str">
        <f>[6]คำนวณหน่วย!BD20</f>
        <v>ชำรุด</v>
      </c>
      <c r="AC20" s="100" t="str">
        <f>[6]คำนวณหน่วย!BE20</f>
        <v>ชำรุด</v>
      </c>
      <c r="AD20" s="101"/>
      <c r="AE20" s="102"/>
      <c r="AG20" s="102"/>
    </row>
    <row r="21" spans="1:35" x14ac:dyDescent="0.55000000000000004">
      <c r="A21" s="98">
        <f>[5]ตารางจด!A21</f>
        <v>17</v>
      </c>
      <c r="B21" s="99" t="str">
        <f>[5]ตารางจด!B21</f>
        <v>อาคาร 80 ปี</v>
      </c>
      <c r="C21" s="98" t="str">
        <f>[5]ตารางจด!C21</f>
        <v>MWh</v>
      </c>
      <c r="D21" s="98">
        <v>1000</v>
      </c>
      <c r="E21" s="160" t="str">
        <f>[5]ตารางจด!E21</f>
        <v>Digital</v>
      </c>
      <c r="F21" s="146">
        <f>[6]คำนวณหน่วย!L21</f>
        <v>13350.000000000022</v>
      </c>
      <c r="G21" s="100">
        <f>[6]คำนวณหน่วย!M21</f>
        <v>50329.50000000008</v>
      </c>
      <c r="H21" s="146">
        <f>[6]คำนวณหน่วย!P21</f>
        <v>13769.999999999982</v>
      </c>
      <c r="I21" s="100">
        <f>[6]คำนวณหน่วย!Q21</f>
        <v>51912.899999999929</v>
      </c>
      <c r="J21" s="146">
        <f>[6]คำนวณหน่วย!T21</f>
        <v>8629.9999999999964</v>
      </c>
      <c r="K21" s="100">
        <f>[6]คำนวณหน่วย!U21</f>
        <v>23818.799999999988</v>
      </c>
      <c r="L21" s="146">
        <f>[6]คำนวณหน่วย!X21</f>
        <v>6689.9999999999409</v>
      </c>
      <c r="M21" s="100">
        <f>[6]คำนวณหน่วย!Y21</f>
        <v>24819.89999999978</v>
      </c>
      <c r="N21" s="146">
        <f>[6]คำนวณหน่วย!AB21</f>
        <v>7240.0000000000091</v>
      </c>
      <c r="O21" s="100">
        <f>[6]คำนวณหน่วย!AC21</f>
        <v>26498.400000000034</v>
      </c>
      <c r="P21" s="125">
        <f>[6]คำนวณหน่วย!AF21</f>
        <v>4560.0000000000591</v>
      </c>
      <c r="Q21" s="100">
        <f>[6]คำนวณหน่วย!AG21</f>
        <v>17100.000000000222</v>
      </c>
      <c r="R21" s="146">
        <f>[6]คำนวณหน่วย!AJ21</f>
        <v>7209.9999999999227</v>
      </c>
      <c r="S21" s="100">
        <f>[6]คำนวณหน่วย!AK21</f>
        <v>27614.299999999705</v>
      </c>
      <c r="T21" s="146">
        <f>[6]คำนวณหน่วย!AN21</f>
        <v>14280.000000000087</v>
      </c>
      <c r="U21" s="100">
        <f>[6]คำนวณหน่วย!AO21</f>
        <v>53692.800000000323</v>
      </c>
      <c r="V21" s="146">
        <f>[6]คำนวณหน่วย!AR21</f>
        <v>19729.999999999905</v>
      </c>
      <c r="W21" s="100">
        <f>[6]คำนวณหน่วย!AS21</f>
        <v>75368.599999999642</v>
      </c>
      <c r="X21" s="243">
        <f>[6]คำนวณหน่วย!AV21-'[7]คำนวณ (2)'!$AJ$20</f>
        <v>17017.000000000036</v>
      </c>
      <c r="Y21" s="242" t="e">
        <f>X21*Y3</f>
        <v>#REF!</v>
      </c>
      <c r="Z21" s="243">
        <f>[6]คำนวณหน่วย!AZ21-'[7]คำนวณ (2)'!$AM$20</f>
        <v>9790.0000000000091</v>
      </c>
      <c r="AA21" s="242" t="e">
        <f>Z21*AA3</f>
        <v>#REF!</v>
      </c>
      <c r="AB21" s="244">
        <f>[6]คำนวณหน่วย!BD21-'[7]คำนวณ (2)'!$AP$20</f>
        <v>12876.999999999964</v>
      </c>
      <c r="AC21" s="242" t="e">
        <f>AB21*AC3</f>
        <v>#REF!</v>
      </c>
      <c r="AD21" s="186">
        <f>SUM(F21+H21+J21+L21+N21+P21+R21+T21+V21+X21+Z21+AB21)</f>
        <v>135143.99999999991</v>
      </c>
      <c r="AE21" s="187" t="e">
        <f>SUM(G21+I21+K21+M21+O21+Q21+S21+U21+W21+Y21+AA21+AC21)</f>
        <v>#REF!</v>
      </c>
      <c r="AG21" s="102"/>
    </row>
    <row r="22" spans="1:35" x14ac:dyDescent="0.55000000000000004">
      <c r="A22" s="98">
        <f>[5]ตารางจด!A22</f>
        <v>18</v>
      </c>
      <c r="B22" s="99" t="str">
        <f>[5]ตารางจด!B22</f>
        <v>อาคารเกษตรทฤษฎีใหม่</v>
      </c>
      <c r="C22" s="98">
        <f>[5]ตารางจด!C22</f>
        <v>0</v>
      </c>
      <c r="D22" s="98">
        <v>1</v>
      </c>
      <c r="E22" s="160">
        <f>[5]ตารางจด!E22</f>
        <v>8673816</v>
      </c>
      <c r="F22" s="146">
        <f>[6]คำนวณหน่วย!L22</f>
        <v>190</v>
      </c>
      <c r="G22" s="100">
        <f>[6]คำนวณหน่วย!M22</f>
        <v>716.3</v>
      </c>
      <c r="H22" s="146">
        <f>[6]คำนวณหน่วย!P22</f>
        <v>156</v>
      </c>
      <c r="I22" s="100">
        <f>[6]คำนวณหน่วย!Q22</f>
        <v>588.12</v>
      </c>
      <c r="J22" s="146">
        <f>[6]คำนวณหน่วย!T22</f>
        <v>148</v>
      </c>
      <c r="K22" s="100">
        <f>[6]คำนวณหน่วย!U22</f>
        <v>408.47999999999996</v>
      </c>
      <c r="L22" s="146">
        <f>[6]คำนวณหน่วย!X22</f>
        <v>253</v>
      </c>
      <c r="M22" s="100">
        <f>[6]คำนวณหน่วย!Y22</f>
        <v>938.63</v>
      </c>
      <c r="N22" s="146">
        <f>[6]คำนวณหน่วย!AB22</f>
        <v>192</v>
      </c>
      <c r="O22" s="100">
        <f>[6]คำนวณหน่วย!AC22</f>
        <v>702.72</v>
      </c>
      <c r="P22" s="125">
        <f>[6]คำนวณหน่วย!AF22</f>
        <v>158</v>
      </c>
      <c r="Q22" s="100">
        <f>[6]คำนวณหน่วย!AG22</f>
        <v>592.5</v>
      </c>
      <c r="R22" s="146">
        <f>[6]คำนวณหน่วย!AJ22</f>
        <v>208</v>
      </c>
      <c r="S22" s="100">
        <f>[6]คำนวณหน่วย!AK22</f>
        <v>796.64</v>
      </c>
      <c r="T22" s="146">
        <f>[6]คำนวณหน่วย!AN22</f>
        <v>151</v>
      </c>
      <c r="U22" s="100">
        <f>[6]คำนวณหน่วย!AO22</f>
        <v>567.76</v>
      </c>
      <c r="V22" s="146">
        <f>[6]คำนวณหน่วย!AR22</f>
        <v>180</v>
      </c>
      <c r="W22" s="100">
        <f>[6]คำนวณหน่วย!AS22</f>
        <v>687.6</v>
      </c>
      <c r="X22" s="146">
        <f>[6]คำนวณหน่วย!AV22</f>
        <v>241</v>
      </c>
      <c r="Y22" s="100">
        <f>[6]คำนวณหน่วย!AW22</f>
        <v>908.57</v>
      </c>
      <c r="Z22" s="146">
        <f>[6]คำนวณหน่วย!AZ22</f>
        <v>163</v>
      </c>
      <c r="AA22" s="100">
        <f>[6]คำนวณหน่วย!BA22</f>
        <v>601.47</v>
      </c>
      <c r="AB22" s="125">
        <f>[6]คำนวณหน่วย!BD22</f>
        <v>193</v>
      </c>
      <c r="AC22" s="100">
        <f>[6]คำนวณหน่วย!BE22</f>
        <v>706.38</v>
      </c>
      <c r="AD22" s="101"/>
      <c r="AE22" s="102"/>
      <c r="AG22" s="102"/>
    </row>
    <row r="23" spans="1:35" x14ac:dyDescent="0.55000000000000004">
      <c r="A23" s="98">
        <f>[5]ตารางจด!A23</f>
        <v>19</v>
      </c>
      <c r="B23" s="99" t="str">
        <f>[5]ตารางจด!B23</f>
        <v>อาคารโรงสูบน้ำแรงดันต่ำ</v>
      </c>
      <c r="C23" s="98">
        <f>[5]ตารางจด!C23</f>
        <v>0</v>
      </c>
      <c r="D23" s="98">
        <v>1</v>
      </c>
      <c r="E23" s="160">
        <f>[5]ตารางจด!E23</f>
        <v>8673823</v>
      </c>
      <c r="F23" s="146">
        <f>[6]คำนวณหน่วย!L23</f>
        <v>4911</v>
      </c>
      <c r="G23" s="100">
        <f>[6]คำนวณหน่วย!M23</f>
        <v>18514.47</v>
      </c>
      <c r="H23" s="146">
        <f>[6]คำนวณหน่วย!P23</f>
        <v>5357</v>
      </c>
      <c r="I23" s="100">
        <f>[6]คำนวณหน่วย!Q23</f>
        <v>20195.89</v>
      </c>
      <c r="J23" s="146">
        <f>[6]คำนวณหน่วย!T23</f>
        <v>5082</v>
      </c>
      <c r="K23" s="100">
        <f>[6]คำนวณหน่วย!U23</f>
        <v>14026.32</v>
      </c>
      <c r="L23" s="146">
        <f>[6]คำนวณหน่วย!X23</f>
        <v>6447</v>
      </c>
      <c r="M23" s="100">
        <f>[6]คำนวณหน่วย!Y23</f>
        <v>23918.37</v>
      </c>
      <c r="N23" s="146">
        <f>[6]คำนวณหน่วย!AB23</f>
        <v>4334</v>
      </c>
      <c r="O23" s="100">
        <f>[6]คำนวณหน่วย!AC23</f>
        <v>15862.44</v>
      </c>
      <c r="P23" s="125">
        <f>[6]คำนวณหน่วย!AF23</f>
        <v>2715</v>
      </c>
      <c r="Q23" s="100">
        <f>[6]คำนวณหน่วย!AG23</f>
        <v>10181.25</v>
      </c>
      <c r="R23" s="146">
        <f>[6]คำนวณหน่วย!AJ23</f>
        <v>3187</v>
      </c>
      <c r="S23" s="100">
        <f>[6]คำนวณหน่วย!AK23</f>
        <v>12206.210000000001</v>
      </c>
      <c r="T23" s="146">
        <f>[6]คำนวณหน่วย!AN23</f>
        <v>4874</v>
      </c>
      <c r="U23" s="100">
        <f>[6]คำนวณหน่วย!AO23</f>
        <v>18326.239999999998</v>
      </c>
      <c r="V23" s="146">
        <f>[6]คำนวณหน่วย!AR23</f>
        <v>4984</v>
      </c>
      <c r="W23" s="100">
        <f>[6]คำนวณหน่วย!AS23</f>
        <v>19038.88</v>
      </c>
      <c r="X23" s="146">
        <f>[6]คำนวณหน่วย!AV23</f>
        <v>5591</v>
      </c>
      <c r="Y23" s="100">
        <f>[6]คำนวณหน่วย!AW23</f>
        <v>21078.07</v>
      </c>
      <c r="Z23" s="146">
        <f>[6]คำนวณหน่วย!AZ23</f>
        <v>4353</v>
      </c>
      <c r="AA23" s="100">
        <f>[6]คำนวณหน่วย!BA23</f>
        <v>16062.57</v>
      </c>
      <c r="AB23" s="125">
        <f>[6]คำนวณหน่วย!BD23</f>
        <v>6876</v>
      </c>
      <c r="AC23" s="100">
        <f>[6]คำนวณหน่วย!BE23</f>
        <v>25166.16</v>
      </c>
      <c r="AD23" s="101"/>
      <c r="AE23" s="102"/>
      <c r="AG23" s="102"/>
    </row>
    <row r="24" spans="1:35" x14ac:dyDescent="0.55000000000000004">
      <c r="A24" s="103">
        <f>[5]ตารางจด!A24</f>
        <v>20</v>
      </c>
      <c r="B24" s="104" t="str">
        <f>[5]ตารางจด!B24</f>
        <v>อาคารโรงสูบน้ำแรงดันสูง</v>
      </c>
      <c r="C24" s="103">
        <f>[5]ตารางจด!C24</f>
        <v>0</v>
      </c>
      <c r="D24" s="103">
        <v>61</v>
      </c>
      <c r="E24" s="161">
        <f>[5]ตารางจด!E24</f>
        <v>8661987</v>
      </c>
      <c r="F24" s="147">
        <f>[6]คำนวณหน่วย!L24</f>
        <v>9241.3700000000008</v>
      </c>
      <c r="G24" s="105">
        <f>[6]คำนวณหน่วย!M24</f>
        <v>34839.964900000006</v>
      </c>
      <c r="H24" s="147">
        <f>[6]คำนวณหน่วย!P24</f>
        <v>9543.4500000000007</v>
      </c>
      <c r="I24" s="105">
        <f>[6]คำนวณหน่วย!Q24</f>
        <v>35978.806500000006</v>
      </c>
      <c r="J24" s="147">
        <f>[6]คำนวณหน่วย!T24</f>
        <v>10306.69</v>
      </c>
      <c r="K24" s="105">
        <f>[6]คำนวณหน่วย!U24</f>
        <v>28446.464400000001</v>
      </c>
      <c r="L24" s="147">
        <f>[6]คำนวณหน่วย!X24</f>
        <v>9214.57</v>
      </c>
      <c r="M24" s="105">
        <f>[6]คำนวณหน่วย!Y24</f>
        <v>34186.054700000001</v>
      </c>
      <c r="N24" s="147">
        <f>[6]คำนวณหน่วย!AB24</f>
        <v>7843.34</v>
      </c>
      <c r="O24" s="105">
        <f>[6]คำนวณหน่วย!AC24</f>
        <v>28706.624400000001</v>
      </c>
      <c r="P24" s="126">
        <f>[6]คำนวณหน่วย!AF24</f>
        <v>5578.9</v>
      </c>
      <c r="Q24" s="105">
        <f>[6]คำนวณหน่วย!AG24</f>
        <v>20920.875</v>
      </c>
      <c r="R24" s="147">
        <f>[6]คำนวณหน่วย!AJ24</f>
        <v>5876.24</v>
      </c>
      <c r="S24" s="105">
        <f>[6]คำนวณหน่วย!AK24</f>
        <v>22505.999199999998</v>
      </c>
      <c r="T24" s="147">
        <f>[6]คำนวณหน่วย!AN24</f>
        <v>9233.99</v>
      </c>
      <c r="U24" s="105">
        <f>[6]คำนวณหน่วย!AO24</f>
        <v>34719.8024</v>
      </c>
      <c r="V24" s="147">
        <f>[6]คำนวณหน่วย!AR24</f>
        <v>9175.0300000000007</v>
      </c>
      <c r="W24" s="105">
        <f>[6]คำนวณหน่วย!AS24</f>
        <v>35048.614600000001</v>
      </c>
      <c r="X24" s="147">
        <f>[6]คำนวณหน่วย!AV24</f>
        <v>9633.3799999999992</v>
      </c>
      <c r="Y24" s="105">
        <f>[6]คำนวณหน่วย!AW24</f>
        <v>36317.842599999996</v>
      </c>
      <c r="Z24" s="147">
        <f>[6]คำนวณหน่วย!AZ24</f>
        <v>8170.23</v>
      </c>
      <c r="AA24" s="105">
        <f>[6]คำนวณหน่วย!BA24</f>
        <v>30148.148699999998</v>
      </c>
      <c r="AB24" s="126">
        <f>[6]คำนวณหน่วย!BD24</f>
        <v>10503.52</v>
      </c>
      <c r="AC24" s="105">
        <f>[6]คำนวณหน่วย!BE24</f>
        <v>38442.883200000004</v>
      </c>
      <c r="AD24" s="101"/>
      <c r="AE24" s="102"/>
      <c r="AG24" s="102"/>
    </row>
    <row r="25" spans="1:35" x14ac:dyDescent="0.55000000000000004">
      <c r="A25" s="98">
        <f>[5]ตารางจด!A25</f>
        <v>21</v>
      </c>
      <c r="B25" s="99" t="str">
        <f>[5]ตารางจด!B25</f>
        <v>อาคารจ่ายสารเคมีและเก็บสารเคมี</v>
      </c>
      <c r="C25" s="98">
        <f>[5]ตารางจด!C25</f>
        <v>0</v>
      </c>
      <c r="D25" s="98">
        <v>1</v>
      </c>
      <c r="E25" s="160">
        <f>[5]ตารางจด!E25</f>
        <v>8648698</v>
      </c>
      <c r="F25" s="146">
        <f>[6]คำนวณหน่วย!L25</f>
        <v>19</v>
      </c>
      <c r="G25" s="100">
        <f>[6]คำนวณหน่วย!M25</f>
        <v>71.63</v>
      </c>
      <c r="H25" s="146">
        <f>[6]คำนวณหน่วย!P25</f>
        <v>20</v>
      </c>
      <c r="I25" s="100">
        <f>[6]คำนวณหน่วย!Q25</f>
        <v>75.400000000000006</v>
      </c>
      <c r="J25" s="146">
        <f>[6]คำนวณหน่วย!T25</f>
        <v>16</v>
      </c>
      <c r="K25" s="100">
        <f>[6]คำนวณหน่วย!U25</f>
        <v>44.16</v>
      </c>
      <c r="L25" s="146">
        <f>[6]คำนวณหน่วย!X25</f>
        <v>25</v>
      </c>
      <c r="M25" s="100">
        <f>[6]คำนวณหน่วย!Y25</f>
        <v>92.75</v>
      </c>
      <c r="N25" s="146">
        <f>[6]คำนวณหน่วย!AB25</f>
        <v>19</v>
      </c>
      <c r="O25" s="100">
        <f>[6]คำนวณหน่วย!AC25</f>
        <v>69.540000000000006</v>
      </c>
      <c r="P25" s="125">
        <f>[6]คำนวณหน่วย!AF25</f>
        <v>15</v>
      </c>
      <c r="Q25" s="100">
        <f>[6]คำนวณหน่วย!AG25</f>
        <v>56.25</v>
      </c>
      <c r="R25" s="146">
        <f>[6]คำนวณหน่วย!AJ25</f>
        <v>18</v>
      </c>
      <c r="S25" s="100">
        <f>[6]คำนวณหน่วย!AK25</f>
        <v>68.94</v>
      </c>
      <c r="T25" s="146">
        <f>[6]คำนวณหน่วย!AN25</f>
        <v>29</v>
      </c>
      <c r="U25" s="100">
        <f>[6]คำนวณหน่วย!AO25</f>
        <v>109.03999999999999</v>
      </c>
      <c r="V25" s="146">
        <f>[6]คำนวณหน่วย!AR25</f>
        <v>27</v>
      </c>
      <c r="W25" s="100">
        <f>[6]คำนวณหน่วย!AS25</f>
        <v>103.14</v>
      </c>
      <c r="X25" s="146">
        <f>[6]คำนวณหน่วย!AV25</f>
        <v>30</v>
      </c>
      <c r="Y25" s="100">
        <f>[6]คำนวณหน่วย!AW25</f>
        <v>113.1</v>
      </c>
      <c r="Z25" s="146">
        <f>[6]คำนวณหน่วย!AZ25</f>
        <v>15</v>
      </c>
      <c r="AA25" s="100">
        <f>[6]คำนวณหน่วย!BA25</f>
        <v>55.35</v>
      </c>
      <c r="AB25" s="125">
        <f>[6]คำนวณหน่วย!BD25</f>
        <v>45</v>
      </c>
      <c r="AC25" s="100">
        <f>[6]คำนวณหน่วย!BE25</f>
        <v>164.70000000000002</v>
      </c>
      <c r="AD25" s="101"/>
      <c r="AE25" s="102"/>
      <c r="AG25" s="102"/>
    </row>
    <row r="26" spans="1:35" x14ac:dyDescent="0.55000000000000004">
      <c r="A26" s="98">
        <f>[5]ตารางจด!A26</f>
        <v>22</v>
      </c>
      <c r="B26" s="99" t="str">
        <f>[5]ตารางจด!B26</f>
        <v>ป้าย LED หน้ามหาวิทยาลัยแม่โจ้</v>
      </c>
      <c r="C26" s="98">
        <f>[5]ตารางจด!C26</f>
        <v>0</v>
      </c>
      <c r="D26" s="98">
        <v>1</v>
      </c>
      <c r="E26" s="160">
        <f>[5]ตารางจด!E26</f>
        <v>9769127</v>
      </c>
      <c r="F26" s="146">
        <f>[6]คำนวณหน่วย!L26</f>
        <v>2126</v>
      </c>
      <c r="G26" s="100">
        <f>[6]คำนวณหน่วย!M26</f>
        <v>8015.02</v>
      </c>
      <c r="H26" s="146">
        <f>[6]คำนวณหน่วย!P26</f>
        <v>2032</v>
      </c>
      <c r="I26" s="100">
        <f>[6]คำนวณหน่วย!Q26</f>
        <v>7660.64</v>
      </c>
      <c r="J26" s="146">
        <f>[6]คำนวณหน่วย!T26</f>
        <v>1655</v>
      </c>
      <c r="K26" s="100">
        <f>[6]คำนวณหน่วย!U26</f>
        <v>4567.7999999999993</v>
      </c>
      <c r="L26" s="146">
        <f>[6]คำนวณหน่วย!X26</f>
        <v>4004</v>
      </c>
      <c r="M26" s="100">
        <f>[6]คำนวณหน่วย!Y26</f>
        <v>14854.84</v>
      </c>
      <c r="N26" s="146">
        <f>[6]คำนวณหน่วย!AB26</f>
        <v>3043</v>
      </c>
      <c r="O26" s="100">
        <f>[6]คำนวณหน่วย!AC26</f>
        <v>11137.380000000001</v>
      </c>
      <c r="P26" s="125">
        <f>[6]คำนวณหน่วย!AF26</f>
        <v>1797</v>
      </c>
      <c r="Q26" s="100">
        <f>[6]คำนวณหน่วย!AG26</f>
        <v>6738.75</v>
      </c>
      <c r="R26" s="146">
        <f>[6]คำนวณหน่วย!AJ26</f>
        <v>1645</v>
      </c>
      <c r="S26" s="100">
        <f>[6]คำนวณหน่วย!AK26</f>
        <v>6300.35</v>
      </c>
      <c r="T26" s="146">
        <f>[6]คำนวณหน่วย!AN26</f>
        <v>1978</v>
      </c>
      <c r="U26" s="100">
        <f>[6]คำนวณหน่วย!AO26</f>
        <v>7437.28</v>
      </c>
      <c r="V26" s="146">
        <f>[6]คำนวณหน่วย!AR26</f>
        <v>1869</v>
      </c>
      <c r="W26" s="100">
        <f>[6]คำนวณหน่วย!AS26</f>
        <v>7139.58</v>
      </c>
      <c r="X26" s="146">
        <f>[6]คำนวณหน่วย!AV26</f>
        <v>1113</v>
      </c>
      <c r="Y26" s="100">
        <f>[6]คำนวณหน่วย!AW26</f>
        <v>4196.01</v>
      </c>
      <c r="Z26" s="146">
        <f>[6]คำนวณหน่วย!AZ26</f>
        <v>996</v>
      </c>
      <c r="AA26" s="100">
        <f>[6]คำนวณหน่วย!BA26</f>
        <v>3675.24</v>
      </c>
      <c r="AB26" s="125">
        <f>[6]คำนวณหน่วย!BD26</f>
        <v>1920</v>
      </c>
      <c r="AC26" s="100">
        <f>[6]คำนวณหน่วย!BE26</f>
        <v>7027.2000000000007</v>
      </c>
      <c r="AD26" s="101"/>
      <c r="AE26" s="102"/>
      <c r="AG26" s="102"/>
    </row>
    <row r="27" spans="1:35" x14ac:dyDescent="0.55000000000000004">
      <c r="A27" s="98">
        <f>[5]ตารางจด!A27</f>
        <v>23</v>
      </c>
      <c r="B27" s="99" t="str">
        <f>[5]ตารางจด!B27</f>
        <v>อาคารช่วงเกษตรศิลป์</v>
      </c>
      <c r="C27" s="98">
        <f>[5]ตารางจด!C27</f>
        <v>0</v>
      </c>
      <c r="D27" s="98">
        <v>1</v>
      </c>
      <c r="E27" s="160">
        <f>[5]ตารางจด!E27</f>
        <v>8142008</v>
      </c>
      <c r="F27" s="146">
        <f>[6]คำนวณหน่วย!L27</f>
        <v>432</v>
      </c>
      <c r="G27" s="100">
        <f>[6]คำนวณหน่วย!M27</f>
        <v>1628.64</v>
      </c>
      <c r="H27" s="146">
        <f>[6]คำนวณหน่วย!P27</f>
        <v>401</v>
      </c>
      <c r="I27" s="100">
        <f>[6]คำนวณหน่วย!Q27</f>
        <v>1511.77</v>
      </c>
      <c r="J27" s="146">
        <f>[6]คำนวณหน่วย!T27</f>
        <v>536</v>
      </c>
      <c r="K27" s="100">
        <f>[6]คำนวณหน่วย!U27</f>
        <v>1479.36</v>
      </c>
      <c r="L27" s="146">
        <f>[6]คำนวณหน่วย!X27</f>
        <v>1090</v>
      </c>
      <c r="M27" s="100">
        <f>[6]คำนวณหน่วย!Y27</f>
        <v>4043.9</v>
      </c>
      <c r="N27" s="146">
        <f>[6]คำนวณหน่วย!AB27</f>
        <v>1192</v>
      </c>
      <c r="O27" s="100">
        <f>[6]คำนวณหน่วย!AC27</f>
        <v>4362.72</v>
      </c>
      <c r="P27" s="125">
        <f>[6]คำนวณหน่วย!AF27</f>
        <v>1035</v>
      </c>
      <c r="Q27" s="100">
        <f>[6]คำนวณหน่วย!AG27</f>
        <v>3881.25</v>
      </c>
      <c r="R27" s="146">
        <f>[6]คำนวณหน่วย!AJ27</f>
        <v>1106</v>
      </c>
      <c r="S27" s="100">
        <f>[6]คำนวณหน่วย!AK27</f>
        <v>4235.9800000000005</v>
      </c>
      <c r="T27" s="146">
        <f>[6]คำนวณหน่วย!AN27</f>
        <v>776</v>
      </c>
      <c r="U27" s="100">
        <f>[6]คำนวณหน่วย!AO27</f>
        <v>2917.7599999999998</v>
      </c>
      <c r="V27" s="146">
        <f>[6]คำนวณหน่วย!AR27</f>
        <v>487</v>
      </c>
      <c r="W27" s="100">
        <f>[6]คำนวณหน่วย!AS27</f>
        <v>1860.34</v>
      </c>
      <c r="X27" s="146">
        <f>[6]คำนวณหน่วย!AV27</f>
        <v>249</v>
      </c>
      <c r="Y27" s="100">
        <f>[6]คำนวณหน่วย!AW27</f>
        <v>938.73</v>
      </c>
      <c r="Z27" s="146">
        <f>[6]คำนวณหน่วย!AZ27</f>
        <v>275</v>
      </c>
      <c r="AA27" s="100">
        <f>[6]คำนวณหน่วย!BA27</f>
        <v>1014.75</v>
      </c>
      <c r="AB27" s="125">
        <f>[6]คำนวณหน่วย!BD27</f>
        <v>239</v>
      </c>
      <c r="AC27" s="100">
        <f>[6]คำนวณหน่วย!BE27</f>
        <v>874.74</v>
      </c>
      <c r="AD27" s="101"/>
      <c r="AE27" s="102"/>
      <c r="AG27" s="102"/>
    </row>
    <row r="28" spans="1:35" x14ac:dyDescent="0.55000000000000004">
      <c r="A28" s="118" t="s">
        <v>9</v>
      </c>
      <c r="B28" s="119"/>
      <c r="C28" s="120"/>
      <c r="D28" s="120"/>
      <c r="E28" s="121"/>
      <c r="F28" s="148">
        <f t="shared" ref="F28:AC28" si="0">SUM(F5:F27)</f>
        <v>116482.45000000001</v>
      </c>
      <c r="G28" s="136" t="e">
        <f t="shared" si="0"/>
        <v>#REF!</v>
      </c>
      <c r="H28" s="148">
        <f t="shared" si="0"/>
        <v>124052.68999999997</v>
      </c>
      <c r="I28" s="136" t="e">
        <f t="shared" si="0"/>
        <v>#REF!</v>
      </c>
      <c r="J28" s="148">
        <f t="shared" si="0"/>
        <v>109762.48999999999</v>
      </c>
      <c r="K28" s="136" t="e">
        <f t="shared" si="0"/>
        <v>#REF!</v>
      </c>
      <c r="L28" s="148">
        <f t="shared" si="0"/>
        <v>91803.959999999934</v>
      </c>
      <c r="M28" s="136" t="e">
        <f t="shared" si="0"/>
        <v>#REF!</v>
      </c>
      <c r="N28" s="148">
        <f t="shared" si="0"/>
        <v>104148.16000000002</v>
      </c>
      <c r="O28" s="136" t="e">
        <f t="shared" si="0"/>
        <v>#REF!</v>
      </c>
      <c r="P28" s="135">
        <f t="shared" si="0"/>
        <v>91600.170000000056</v>
      </c>
      <c r="Q28" s="136" t="e">
        <f t="shared" si="0"/>
        <v>#REF!</v>
      </c>
      <c r="R28" s="148">
        <f t="shared" si="0"/>
        <v>105849.40999999993</v>
      </c>
      <c r="S28" s="136" t="e">
        <f t="shared" si="0"/>
        <v>#REF!</v>
      </c>
      <c r="T28" s="148">
        <f t="shared" si="0"/>
        <v>153961.7900000001</v>
      </c>
      <c r="U28" s="136" t="e">
        <f t="shared" si="0"/>
        <v>#REF!</v>
      </c>
      <c r="V28" s="148">
        <f t="shared" si="0"/>
        <v>150808.09999999989</v>
      </c>
      <c r="W28" s="136" t="e">
        <f t="shared" si="0"/>
        <v>#REF!</v>
      </c>
      <c r="X28" s="148">
        <f t="shared" si="0"/>
        <v>154182.09000000005</v>
      </c>
      <c r="Y28" s="136" t="e">
        <f t="shared" si="0"/>
        <v>#REF!</v>
      </c>
      <c r="Z28" s="148">
        <f t="shared" si="0"/>
        <v>100539.23000000001</v>
      </c>
      <c r="AA28" s="136" t="e">
        <f t="shared" si="0"/>
        <v>#REF!</v>
      </c>
      <c r="AB28" s="148">
        <f t="shared" si="0"/>
        <v>101809.44999999997</v>
      </c>
      <c r="AC28" s="136" t="e">
        <f t="shared" si="0"/>
        <v>#REF!</v>
      </c>
      <c r="AD28" s="101"/>
      <c r="AE28" s="102"/>
      <c r="AG28" s="102"/>
    </row>
    <row r="29" spans="1:35" s="111" customFormat="1" x14ac:dyDescent="0.55000000000000004">
      <c r="A29" s="94" t="str">
        <f>[5]ตารางจด!A28</f>
        <v>สำนักงานมหาวิทยาลัย</v>
      </c>
      <c r="B29" s="106"/>
      <c r="C29" s="107"/>
      <c r="D29" s="107"/>
      <c r="E29" s="150"/>
      <c r="F29" s="127"/>
      <c r="G29" s="150"/>
      <c r="H29" s="127"/>
      <c r="I29" s="150"/>
      <c r="J29" s="127"/>
      <c r="K29" s="150"/>
      <c r="L29" s="127"/>
      <c r="M29" s="150"/>
      <c r="N29" s="127"/>
      <c r="O29" s="150"/>
      <c r="P29" s="171"/>
      <c r="Q29" s="150"/>
      <c r="R29" s="127"/>
      <c r="S29" s="150"/>
      <c r="T29" s="127"/>
      <c r="U29" s="150"/>
      <c r="V29" s="127"/>
      <c r="W29" s="150"/>
      <c r="X29" s="127"/>
      <c r="Y29" s="150"/>
      <c r="Z29" s="127"/>
      <c r="AA29" s="107"/>
      <c r="AB29" s="127"/>
      <c r="AC29" s="117"/>
      <c r="AD29" s="156">
        <f>SUM(F44+H44+J44+L44+N44+P44+R44+T44+V44+X44+Z44+AB44)</f>
        <v>488849.35</v>
      </c>
      <c r="AE29" s="157" t="e">
        <f>SUM(G44+I44+K44+M44+O44+Q44+S44+U44+W44+Y44+AA44+AC44)</f>
        <v>#REF!</v>
      </c>
      <c r="AF29" s="156">
        <f>SUM(F44+H44+J44+L44+N44+P44+R44+T44+V44)</f>
        <v>394533.58000000007</v>
      </c>
      <c r="AG29" s="157" t="e">
        <f>SUM(G44+I44+K44+M44+O44+Q44+S44+U44+W44)</f>
        <v>#REF!</v>
      </c>
      <c r="AH29" s="156">
        <f>SUM(X44+Z44+AB44)</f>
        <v>94315.769999999931</v>
      </c>
      <c r="AI29" s="157" t="e">
        <f>SUM(Y44+AA44+AC44)</f>
        <v>#REF!</v>
      </c>
    </row>
    <row r="30" spans="1:35" x14ac:dyDescent="0.55000000000000004">
      <c r="A30" s="98">
        <f>[5]ตารางจด!A29</f>
        <v>24</v>
      </c>
      <c r="B30" s="99" t="str">
        <f>[5]ตารางจด!B29</f>
        <v>อาคารสำนักงานมหาวิทยาลัย 1 (สำนักมาตราฐานการศึกษา เดิม)</v>
      </c>
      <c r="C30" s="98">
        <f>[5]ตารางจด!C29</f>
        <v>0</v>
      </c>
      <c r="D30" s="98">
        <v>40</v>
      </c>
      <c r="E30" s="160">
        <f>[5]ตารางจด!E29</f>
        <v>8509795</v>
      </c>
      <c r="F30" s="243">
        <f>[6]คำนวณหน่วย!L29-'[7]คำนวณ (2)'!$I$28</f>
        <v>2817</v>
      </c>
      <c r="G30" s="242" t="e">
        <f>F30*G3</f>
        <v>#REF!</v>
      </c>
      <c r="H30" s="243">
        <f>[6]คำนวณหน่วย!P29-'[7]คำนวณ (2)'!$L$28</f>
        <v>2587</v>
      </c>
      <c r="I30" s="242" t="e">
        <f>H30*I3</f>
        <v>#REF!</v>
      </c>
      <c r="J30" s="243">
        <f>[6]คำนวณหน่วย!T29-'[7]คำนวณ (2)'!$O$28</f>
        <v>3263</v>
      </c>
      <c r="K30" s="242" t="e">
        <f>J30*K3</f>
        <v>#REF!</v>
      </c>
      <c r="L30" s="243">
        <f>[6]คำนวณหน่วย!X29-'[7]คำนวณ (2)'!$R$28</f>
        <v>5291</v>
      </c>
      <c r="M30" s="242" t="e">
        <f>L30*M3</f>
        <v>#REF!</v>
      </c>
      <c r="N30" s="243">
        <f>[6]คำนวณหน่วย!AB29-'[7]คำนวณ (2)'!$U$28</f>
        <v>4852</v>
      </c>
      <c r="O30" s="242" t="e">
        <f>N30*O3</f>
        <v>#REF!</v>
      </c>
      <c r="P30" s="244">
        <f>[6]คำนวณหน่วย!AF29-'[7]คำนวณ (2)'!$X$28</f>
        <v>4191</v>
      </c>
      <c r="Q30" s="242" t="e">
        <f>P30*Q3</f>
        <v>#REF!</v>
      </c>
      <c r="R30" s="243">
        <f>[6]คำนวณหน่วย!AJ29-'[7]คำนวณ (2)'!$AA$28</f>
        <v>7030.0000000000073</v>
      </c>
      <c r="S30" s="242" t="e">
        <f>R30*S3</f>
        <v>#REF!</v>
      </c>
      <c r="T30" s="243">
        <f>[6]คำนวณหน่วย!AN29-'[7]คำนวณ (2)'!$AD$28</f>
        <v>1272.9999999999927</v>
      </c>
      <c r="U30" s="242" t="e">
        <f>T30*U3</f>
        <v>#REF!</v>
      </c>
      <c r="V30" s="243">
        <f>[6]คำนวณหน่วย!AR29-'[7]คำนวณ (2)'!$AG$28</f>
        <v>4189.0000000000073</v>
      </c>
      <c r="W30" s="242" t="e">
        <f>V30*W3</f>
        <v>#REF!</v>
      </c>
      <c r="X30" s="243">
        <f>[6]คำนวณหน่วย!AV29-'[7]คำนวณ (2)'!$AJ$28</f>
        <v>3601.9999999999927</v>
      </c>
      <c r="Y30" s="242" t="e">
        <f>X30*Y3</f>
        <v>#REF!</v>
      </c>
      <c r="Z30" s="243">
        <f>[6]คำนวณหน่วย!AZ29-'[7]คำนวณ (2)'!$AM$28</f>
        <v>3052</v>
      </c>
      <c r="AA30" s="242" t="e">
        <f>Z30*AA3</f>
        <v>#REF!</v>
      </c>
      <c r="AB30" s="244">
        <f>[6]คำนวณหน่วย!BD29-'[7]คำนวณ (2)'!$AP$28</f>
        <v>2895</v>
      </c>
      <c r="AC30" s="242" t="e">
        <f>AB30*AC3</f>
        <v>#REF!</v>
      </c>
      <c r="AD30" s="101"/>
      <c r="AE30" s="102"/>
      <c r="AG30" s="102"/>
    </row>
    <row r="31" spans="1:35" x14ac:dyDescent="0.55000000000000004">
      <c r="A31" s="103">
        <f>[5]ตารางจด!A30</f>
        <v>25</v>
      </c>
      <c r="B31" s="104" t="str">
        <f>[5]ตารางจด!B30</f>
        <v>อาคารสำนักงานมหาวิทยาลัย 2 (สำนักงานอธิการบดี เดิม)</v>
      </c>
      <c r="C31" s="103">
        <f>[5]ตารางจด!C30</f>
        <v>0</v>
      </c>
      <c r="D31" s="103">
        <v>80</v>
      </c>
      <c r="E31" s="161">
        <f>[5]ตารางจด!E30</f>
        <v>8379366</v>
      </c>
      <c r="F31" s="147">
        <f>[6]คำนวณหน่วย!L30</f>
        <v>5494.24</v>
      </c>
      <c r="G31" s="105">
        <f>[6]คำนวณหน่วย!M30</f>
        <v>20713.284799999998</v>
      </c>
      <c r="H31" s="147">
        <f>[6]คำนวณหน่วย!P30</f>
        <v>6115.47</v>
      </c>
      <c r="I31" s="105">
        <f>[6]คำนวณหน่วย!Q30</f>
        <v>23055.321900000003</v>
      </c>
      <c r="J31" s="147">
        <f>[6]คำนวณหน่วย!T30</f>
        <v>10070.08</v>
      </c>
      <c r="K31" s="105">
        <f>[6]คำนวณหน่วย!U30</f>
        <v>27793.420799999996</v>
      </c>
      <c r="L31" s="147">
        <f>[6]คำนวณหน่วย!X30</f>
        <v>13503.17</v>
      </c>
      <c r="M31" s="105">
        <f>[6]คำนวณหน่วย!Y30</f>
        <v>50096.760699999999</v>
      </c>
      <c r="N31" s="147">
        <f>[6]คำนวณหน่วย!AB30</f>
        <v>17847.71</v>
      </c>
      <c r="O31" s="105">
        <f>[6]คำนวณหน่วย!AC30</f>
        <v>65322.618600000002</v>
      </c>
      <c r="P31" s="126">
        <f>[6]คำนวณหน่วย!AF30</f>
        <v>20166.84</v>
      </c>
      <c r="Q31" s="105">
        <f>[6]คำนวณหน่วย!AG30</f>
        <v>75625.649999999994</v>
      </c>
      <c r="R31" s="147">
        <f>[6]คำนวณหน่วย!AJ30</f>
        <v>15611.48</v>
      </c>
      <c r="S31" s="105">
        <f>[6]คำนวณหน่วย!AK30</f>
        <v>59791.968399999998</v>
      </c>
      <c r="T31" s="147">
        <f>[6]คำนวณหน่วย!AN30</f>
        <v>14971.47</v>
      </c>
      <c r="U31" s="105">
        <f>[6]คำนวณหน่วย!AO30</f>
        <v>56292.727199999994</v>
      </c>
      <c r="V31" s="243">
        <f>[6]คำนวณหน่วย!AR30-'[7]คำนวณ (2)'!$AG$32</f>
        <v>15559.12</v>
      </c>
      <c r="W31" s="242" t="e">
        <f>V31*W3</f>
        <v>#REF!</v>
      </c>
      <c r="X31" s="243">
        <f>[6]คำนวณหน่วย!AV30-'[7]คำนวณ (2)'!$AJ$32</f>
        <v>12455.76</v>
      </c>
      <c r="Y31" s="242" t="e">
        <f>X31*Y3</f>
        <v>#REF!</v>
      </c>
      <c r="Z31" s="243">
        <f>[6]คำนวณหน่วย!AZ30-'[7]คำนวณ (2)'!$AM$32</f>
        <v>9378.7099999999991</v>
      </c>
      <c r="AA31" s="242" t="e">
        <f>Z31*AA3</f>
        <v>#REF!</v>
      </c>
      <c r="AB31" s="244">
        <f>[6]คำนวณหน่วย!BD30-'[7]คำนวณ (2)'!$AP$32</f>
        <v>5682.52</v>
      </c>
      <c r="AC31" s="242" t="e">
        <f>AB31*AC3</f>
        <v>#REF!</v>
      </c>
      <c r="AD31" s="101"/>
      <c r="AE31" s="102"/>
      <c r="AG31" s="102"/>
    </row>
    <row r="32" spans="1:35" x14ac:dyDescent="0.55000000000000004">
      <c r="A32" s="98">
        <f>[5]ตารางจด!A31</f>
        <v>26</v>
      </c>
      <c r="B32" s="99" t="str">
        <f>[5]ตารางจด!B31</f>
        <v>อาคารสำนักงานมหาวิทยาลัย 3  มิเตอร์ตัวที่ 1 (อิงคศรีกสิการ เดิม)</v>
      </c>
      <c r="C32" s="98">
        <f>[5]ตารางจด!C31</f>
        <v>0</v>
      </c>
      <c r="D32" s="98">
        <v>61</v>
      </c>
      <c r="E32" s="160">
        <f>[5]ตารางจด!E31</f>
        <v>8752785</v>
      </c>
      <c r="F32" s="146">
        <f>[6]คำนวณหน่วย!L31</f>
        <v>150</v>
      </c>
      <c r="G32" s="100">
        <f>[6]คำนวณหน่วย!M31</f>
        <v>565.5</v>
      </c>
      <c r="H32" s="146">
        <f>[6]คำนวณหน่วย!P31</f>
        <v>350</v>
      </c>
      <c r="I32" s="100">
        <f>[6]คำนวณหน่วย!Q31</f>
        <v>1319.5</v>
      </c>
      <c r="J32" s="146">
        <f>[6]คำนวณหน่วย!T31</f>
        <v>1500</v>
      </c>
      <c r="K32" s="100">
        <f>[6]คำนวณหน่วย!U31</f>
        <v>4140</v>
      </c>
      <c r="L32" s="146">
        <f>[6]คำนวณหน่วย!X31</f>
        <v>1300</v>
      </c>
      <c r="M32" s="100">
        <f>[6]คำนวณหน่วย!Y31</f>
        <v>4823</v>
      </c>
      <c r="N32" s="146">
        <f>[6]คำนวณหน่วย!AB31</f>
        <v>1750</v>
      </c>
      <c r="O32" s="100">
        <f>[6]คำนวณหน่วย!AC31</f>
        <v>6405</v>
      </c>
      <c r="P32" s="125">
        <f>[6]คำนวณหน่วย!AF31</f>
        <v>1800</v>
      </c>
      <c r="Q32" s="100">
        <f>[6]คำนวณหน่วย!AG31</f>
        <v>6750</v>
      </c>
      <c r="R32" s="146">
        <f>[6]คำนวณหน่วย!AJ31</f>
        <v>1850</v>
      </c>
      <c r="S32" s="100">
        <f>[6]คำนวณหน่วย!AK31</f>
        <v>7085.5</v>
      </c>
      <c r="T32" s="146">
        <f>[6]คำนวณหน่วย!AN31</f>
        <v>1100</v>
      </c>
      <c r="U32" s="100">
        <f>[6]คำนวณหน่วย!AO31</f>
        <v>4136</v>
      </c>
      <c r="V32" s="146">
        <f>[6]คำนวณหน่วย!AR31</f>
        <v>1505.0000000000182</v>
      </c>
      <c r="W32" s="100">
        <f>[6]คำนวณหน่วย!AS31</f>
        <v>5749.1000000000695</v>
      </c>
      <c r="X32" s="146">
        <f>[6]คำนวณหน่วย!AV31</f>
        <v>1094.9999999999818</v>
      </c>
      <c r="Y32" s="100">
        <f>[6]คำนวณหน่วย!AW31</f>
        <v>4128.1499999999314</v>
      </c>
      <c r="Z32" s="146">
        <f>[6]คำนวณหน่วย!AZ31</f>
        <v>900</v>
      </c>
      <c r="AA32" s="100">
        <f>[6]คำนวณหน่วย!BA31</f>
        <v>3321</v>
      </c>
      <c r="AB32" s="125">
        <f>[6]คำนวณหน่วย!BD31</f>
        <v>400</v>
      </c>
      <c r="AC32" s="100">
        <f>[6]คำนวณหน่วย!BE31</f>
        <v>1464</v>
      </c>
      <c r="AD32" s="101"/>
      <c r="AE32" s="102"/>
      <c r="AG32" s="102"/>
    </row>
    <row r="33" spans="1:35" x14ac:dyDescent="0.55000000000000004">
      <c r="A33" s="98">
        <f>[5]ตารางจด!A32</f>
        <v>27</v>
      </c>
      <c r="B33" s="99" t="str">
        <f>[5]ตารางจด!B32</f>
        <v>อาคารสำนักงานมหาวิทยาลัย 3  มิเตอร์ตัวที่ 2  (อิงคศรีกสิการ เดิม)</v>
      </c>
      <c r="C33" s="98">
        <f>[5]ตารางจด!C32</f>
        <v>0</v>
      </c>
      <c r="D33" s="98">
        <v>100</v>
      </c>
      <c r="E33" s="160">
        <f>[5]ตารางจด!E32</f>
        <v>8752914</v>
      </c>
      <c r="F33" s="146">
        <f>[6]คำนวณหน่วย!L32</f>
        <v>1200</v>
      </c>
      <c r="G33" s="100">
        <f>[6]คำนวณหน่วย!M32</f>
        <v>4524</v>
      </c>
      <c r="H33" s="146">
        <f>[6]คำนวณหน่วย!P32</f>
        <v>800</v>
      </c>
      <c r="I33" s="100">
        <f>[6]คำนวณหน่วย!Q32</f>
        <v>3016</v>
      </c>
      <c r="J33" s="146">
        <f>[6]คำนวณหน่วย!T32</f>
        <v>1800</v>
      </c>
      <c r="K33" s="100">
        <f>[6]คำนวณหน่วย!U32</f>
        <v>4968</v>
      </c>
      <c r="L33" s="146">
        <f>[6]คำนวณหน่วย!X32</f>
        <v>2800</v>
      </c>
      <c r="M33" s="100">
        <f>[6]คำนวณหน่วย!Y32</f>
        <v>10388</v>
      </c>
      <c r="N33" s="146">
        <f>[6]คำนวณหน่วย!AB32</f>
        <v>2400</v>
      </c>
      <c r="O33" s="100">
        <f>[6]คำนวณหน่วย!AC32</f>
        <v>8784</v>
      </c>
      <c r="P33" s="125">
        <f>[6]คำนวณหน่วย!AF32</f>
        <v>1839.9999999999636</v>
      </c>
      <c r="Q33" s="100">
        <f>[6]คำนวณหน่วย!AG32</f>
        <v>6899.9999999998636</v>
      </c>
      <c r="R33" s="146">
        <f>[6]คำนวณหน่วย!AJ32</f>
        <v>1870.0000000000728</v>
      </c>
      <c r="S33" s="100">
        <f>[6]คำนวณหน่วย!AK32</f>
        <v>7162.1000000002787</v>
      </c>
      <c r="T33" s="146">
        <f>[6]คำนวณหน่วย!AN32</f>
        <v>1489.9999999999636</v>
      </c>
      <c r="U33" s="100">
        <f>[6]คำนวณหน่วย!AO32</f>
        <v>5602.3999999998632</v>
      </c>
      <c r="V33" s="146">
        <f>[6]คำนวณหน่วย!AR32</f>
        <v>1860.0000000000364</v>
      </c>
      <c r="W33" s="100">
        <f>[6]คำนวณหน่วย!AS32</f>
        <v>7105.200000000139</v>
      </c>
      <c r="X33" s="146">
        <f>[6]คำนวณหน่วย!AV32</f>
        <v>1739.9999999999636</v>
      </c>
      <c r="Y33" s="100">
        <f>[6]คำนวณหน่วย!AW32</f>
        <v>6559.7999999998628</v>
      </c>
      <c r="Z33" s="243">
        <f>[6]คำนวณหน่วย!AZ32-'[7]คำนวณ (2)'!$AM$36</f>
        <v>1546</v>
      </c>
      <c r="AA33" s="242" t="e">
        <f>Z33*AA3</f>
        <v>#REF!</v>
      </c>
      <c r="AB33" s="244">
        <f>[6]คำนวณหน่วย!BD32-'[7]คำนวณ (2)'!$AP$36</f>
        <v>1590</v>
      </c>
      <c r="AC33" s="242" t="e">
        <f>AB33*AC3</f>
        <v>#REF!</v>
      </c>
      <c r="AD33" s="101"/>
      <c r="AE33" s="102"/>
      <c r="AG33" s="102"/>
    </row>
    <row r="34" spans="1:35" x14ac:dyDescent="0.55000000000000004">
      <c r="A34" s="98">
        <f>[5]ตารางจด!A33</f>
        <v>28</v>
      </c>
      <c r="B34" s="99" t="str">
        <f>[5]ตารางจด!B33</f>
        <v>โรงจอดรถกองกิจการนักศึกษา</v>
      </c>
      <c r="C34" s="98">
        <f>[5]ตารางจด!C33</f>
        <v>0</v>
      </c>
      <c r="D34" s="98">
        <v>1</v>
      </c>
      <c r="E34" s="160">
        <f>[5]ตารางจด!E33</f>
        <v>8753464</v>
      </c>
      <c r="F34" s="146">
        <f>[6]คำนวณหน่วย!L33</f>
        <v>45</v>
      </c>
      <c r="G34" s="100">
        <f>[6]คำนวณหน่วย!M33</f>
        <v>169.65</v>
      </c>
      <c r="H34" s="146">
        <f>[6]คำนวณหน่วย!P33</f>
        <v>67</v>
      </c>
      <c r="I34" s="100">
        <f>[6]คำนวณหน่วย!Q33</f>
        <v>252.59</v>
      </c>
      <c r="J34" s="146">
        <f>[6]คำนวณหน่วย!T33</f>
        <v>56</v>
      </c>
      <c r="K34" s="100">
        <f>[6]คำนวณหน่วย!U33</f>
        <v>154.56</v>
      </c>
      <c r="L34" s="146">
        <f>[6]คำนวณหน่วย!X33</f>
        <v>95</v>
      </c>
      <c r="M34" s="100">
        <f>[6]คำนวณหน่วย!Y33</f>
        <v>352.45</v>
      </c>
      <c r="N34" s="146">
        <f>[6]คำนวณหน่วย!AB33</f>
        <v>632</v>
      </c>
      <c r="O34" s="100">
        <f>[6]คำนวณหน่วย!AC33</f>
        <v>2313.12</v>
      </c>
      <c r="P34" s="125">
        <f>[6]คำนวณหน่วย!AF33</f>
        <v>310</v>
      </c>
      <c r="Q34" s="100">
        <f>[6]คำนวณหน่วย!AG33</f>
        <v>1162.5</v>
      </c>
      <c r="R34" s="146">
        <f>[6]คำนวณหน่วย!AJ33</f>
        <v>365</v>
      </c>
      <c r="S34" s="100">
        <f>[6]คำนวณหน่วย!AK33</f>
        <v>1397.95</v>
      </c>
      <c r="T34" s="146">
        <f>[6]คำนวณหน่วย!AN33</f>
        <v>359</v>
      </c>
      <c r="U34" s="100">
        <f>[6]คำนวณหน่วย!AO33</f>
        <v>1349.84</v>
      </c>
      <c r="V34" s="146">
        <f>[6]คำนวณหน่วย!AR33</f>
        <v>386</v>
      </c>
      <c r="W34" s="100">
        <f>[6]คำนวณหน่วย!AS33</f>
        <v>1474.52</v>
      </c>
      <c r="X34" s="146">
        <f>[6]คำนวณหน่วย!AV33</f>
        <v>720</v>
      </c>
      <c r="Y34" s="100">
        <f>[6]คำนวณหน่วย!AW33</f>
        <v>2714.4</v>
      </c>
      <c r="Z34" s="146">
        <f>[6]คำนวณหน่วย!AZ33</f>
        <v>365</v>
      </c>
      <c r="AA34" s="100">
        <f>[6]คำนวณหน่วย!BA33</f>
        <v>1346.85</v>
      </c>
      <c r="AB34" s="125">
        <f>[6]คำนวณหน่วย!BD33</f>
        <v>285</v>
      </c>
      <c r="AC34" s="100">
        <f>[6]คำนวณหน่วย!BE33</f>
        <v>1043.1000000000001</v>
      </c>
      <c r="AD34" s="101"/>
      <c r="AE34" s="102"/>
      <c r="AG34" s="102"/>
    </row>
    <row r="35" spans="1:35" x14ac:dyDescent="0.55000000000000004">
      <c r="A35" s="98">
        <f>[5]ตารางจด!A34</f>
        <v>29</v>
      </c>
      <c r="B35" s="99" t="str">
        <f>[5]ตารางจด!B34</f>
        <v>ชมรมวิทยุสมัครเล่น</v>
      </c>
      <c r="C35" s="98">
        <f>[5]ตารางจด!C34</f>
        <v>0</v>
      </c>
      <c r="D35" s="98">
        <v>1</v>
      </c>
      <c r="E35" s="160">
        <f>[5]ตารางจด!E34</f>
        <v>8882712</v>
      </c>
      <c r="F35" s="146">
        <f>[6]คำนวณหน่วย!L34</f>
        <v>0</v>
      </c>
      <c r="G35" s="100">
        <f>[6]คำนวณหน่วย!M34</f>
        <v>0</v>
      </c>
      <c r="H35" s="146">
        <f>[6]คำนวณหน่วย!P34</f>
        <v>0</v>
      </c>
      <c r="I35" s="100">
        <f>[6]คำนวณหน่วย!Q34</f>
        <v>0</v>
      </c>
      <c r="J35" s="146">
        <f>[6]คำนวณหน่วย!T34</f>
        <v>0</v>
      </c>
      <c r="K35" s="100">
        <f>[6]คำนวณหน่วย!U34</f>
        <v>0</v>
      </c>
      <c r="L35" s="146">
        <f>[6]คำนวณหน่วย!X34</f>
        <v>0</v>
      </c>
      <c r="M35" s="100">
        <f>[6]คำนวณหน่วย!Y34</f>
        <v>0</v>
      </c>
      <c r="N35" s="146">
        <f>[6]คำนวณหน่วย!AB34</f>
        <v>0</v>
      </c>
      <c r="O35" s="100">
        <f>[6]คำนวณหน่วย!AC34</f>
        <v>0</v>
      </c>
      <c r="P35" s="125">
        <f>[6]คำนวณหน่วย!AF34</f>
        <v>1</v>
      </c>
      <c r="Q35" s="100">
        <f>[6]คำนวณหน่วย!AG34</f>
        <v>3.75</v>
      </c>
      <c r="R35" s="146">
        <f>[6]คำนวณหน่วย!AJ34</f>
        <v>0</v>
      </c>
      <c r="S35" s="100">
        <f>[6]คำนวณหน่วย!AK34</f>
        <v>0</v>
      </c>
      <c r="T35" s="146">
        <f>[6]คำนวณหน่วย!AN34</f>
        <v>11</v>
      </c>
      <c r="U35" s="100">
        <f>[6]คำนวณหน่วย!AO34</f>
        <v>41.36</v>
      </c>
      <c r="V35" s="146">
        <f>[6]คำนวณหน่วย!AR34</f>
        <v>0</v>
      </c>
      <c r="W35" s="100">
        <f>[6]คำนวณหน่วย!AS34</f>
        <v>0</v>
      </c>
      <c r="X35" s="146">
        <f>[6]คำนวณหน่วย!AV34</f>
        <v>0</v>
      </c>
      <c r="Y35" s="100">
        <f>[6]คำนวณหน่วย!AW34</f>
        <v>0</v>
      </c>
      <c r="Z35" s="146">
        <f>[6]คำนวณหน่วย!AZ34</f>
        <v>0</v>
      </c>
      <c r="AA35" s="100">
        <f>[6]คำนวณหน่วย!BA34</f>
        <v>0</v>
      </c>
      <c r="AB35" s="125">
        <f>[6]คำนวณหน่วย!BD34</f>
        <v>0</v>
      </c>
      <c r="AC35" s="100">
        <f>[6]คำนวณหน่วย!BE34</f>
        <v>0</v>
      </c>
      <c r="AD35" s="101"/>
      <c r="AE35" s="102"/>
      <c r="AG35" s="102"/>
    </row>
    <row r="36" spans="1:35" x14ac:dyDescent="0.55000000000000004">
      <c r="A36" s="103">
        <f>[5]ตารางจด!A35</f>
        <v>30</v>
      </c>
      <c r="B36" s="104" t="str">
        <f>[5]ตารางจด!B35</f>
        <v>อาคารอำนวย  ยศสุข</v>
      </c>
      <c r="C36" s="103">
        <f>[5]ตารางจด!C35</f>
        <v>0</v>
      </c>
      <c r="D36" s="103">
        <v>610</v>
      </c>
      <c r="E36" s="161">
        <f>[5]ตารางจด!E35</f>
        <v>9208358</v>
      </c>
      <c r="F36" s="147">
        <f>[6]คำนวณหน่วย!L35</f>
        <v>10668.26</v>
      </c>
      <c r="G36" s="105">
        <f>[6]คำนวณหน่วย!M35</f>
        <v>40219.340199999999</v>
      </c>
      <c r="H36" s="147">
        <f>[6]คำนวณหน่วย!P35</f>
        <v>11510.35</v>
      </c>
      <c r="I36" s="105">
        <f>[6]คำนวณหน่วย!Q35</f>
        <v>43394.019500000002</v>
      </c>
      <c r="J36" s="147">
        <f>[6]คำนวณหน่วย!T35</f>
        <v>18531.740000000002</v>
      </c>
      <c r="K36" s="105">
        <f>[6]คำนวณหน่วย!U35</f>
        <v>51147.602400000003</v>
      </c>
      <c r="L36" s="147">
        <f>[6]คำนวณหน่วย!X35</f>
        <v>17891.84</v>
      </c>
      <c r="M36" s="105">
        <f>[6]คำนวณหน่วย!Y35</f>
        <v>66378.7264</v>
      </c>
      <c r="N36" s="147">
        <f>[6]คำนวณหน่วย!AB35</f>
        <v>21065.22</v>
      </c>
      <c r="O36" s="105">
        <f>[6]คำนวณหน่วย!AC35</f>
        <v>77098.705200000011</v>
      </c>
      <c r="P36" s="126">
        <f>[6]คำนวณหน่วย!AF35</f>
        <v>13557.14</v>
      </c>
      <c r="Q36" s="105">
        <f>[6]คำนวณหน่วย!AG35</f>
        <v>50839.274999999994</v>
      </c>
      <c r="R36" s="147">
        <f>[6]คำนวณหน่วย!AJ35</f>
        <v>4547.45</v>
      </c>
      <c r="S36" s="105">
        <f>[6]คำนวณหน่วย!AK35</f>
        <v>17416.733499999998</v>
      </c>
      <c r="T36" s="147">
        <f>[6]คำนวณหน่วย!AN35</f>
        <v>5184.5200000000004</v>
      </c>
      <c r="U36" s="105">
        <f>[6]คำนวณหน่วย!AO35</f>
        <v>19493.7952</v>
      </c>
      <c r="V36" s="147">
        <f>[6]คำนวณหน่วย!AR35</f>
        <v>5790.78</v>
      </c>
      <c r="W36" s="105">
        <f>[6]คำนวณหน่วย!AS35</f>
        <v>22120.779599999998</v>
      </c>
      <c r="X36" s="147">
        <f>[6]คำนวณหน่วย!AV35</f>
        <v>5313.43</v>
      </c>
      <c r="Y36" s="105">
        <f>[6]คำนวณหน่วย!AW35</f>
        <v>20031.631100000002</v>
      </c>
      <c r="Z36" s="147">
        <f>[6]คำนวณหน่วย!AZ35</f>
        <v>3750.95</v>
      </c>
      <c r="AA36" s="105">
        <f>[6]คำนวณหน่วย!BA35</f>
        <v>13841.005499999999</v>
      </c>
      <c r="AB36" s="126">
        <f>[6]คำนวณหน่วย!BD35</f>
        <v>3023.6</v>
      </c>
      <c r="AC36" s="105">
        <f>[6]คำนวณหน่วย!BE35</f>
        <v>11066.376</v>
      </c>
      <c r="AD36" s="101"/>
      <c r="AE36" s="102"/>
      <c r="AG36" s="102"/>
    </row>
    <row r="37" spans="1:35" x14ac:dyDescent="0.55000000000000004">
      <c r="A37" s="98">
        <f>[5]ตารางจด!A36</f>
        <v>31</v>
      </c>
      <c r="B37" s="99" t="str">
        <f>[5]ตารางจด!B36</f>
        <v>อาคารหน่วยอาคารและสถานที่</v>
      </c>
      <c r="C37" s="98">
        <f>[5]ตารางจด!C36</f>
        <v>0</v>
      </c>
      <c r="D37" s="98">
        <v>1</v>
      </c>
      <c r="E37" s="160">
        <f>[5]ตารางจด!E36</f>
        <v>9123113</v>
      </c>
      <c r="F37" s="146">
        <f>[6]คำนวณหน่วย!L36</f>
        <v>0</v>
      </c>
      <c r="G37" s="100">
        <f>[6]คำนวณหน่วย!M36</f>
        <v>0</v>
      </c>
      <c r="H37" s="146">
        <f>[6]คำนวณหน่วย!P36</f>
        <v>1</v>
      </c>
      <c r="I37" s="100">
        <f>[6]คำนวณหน่วย!Q36</f>
        <v>3.77</v>
      </c>
      <c r="J37" s="146">
        <f>[6]คำนวณหน่วย!T36</f>
        <v>1</v>
      </c>
      <c r="K37" s="100">
        <f>[6]คำนวณหน่วย!U36</f>
        <v>2.76</v>
      </c>
      <c r="L37" s="146">
        <f>[6]คำนวณหน่วย!X36</f>
        <v>6</v>
      </c>
      <c r="M37" s="100">
        <f>[6]คำนวณหน่วย!Y36</f>
        <v>22.259999999999998</v>
      </c>
      <c r="N37" s="146">
        <f>[6]คำนวณหน่วย!AB36</f>
        <v>7</v>
      </c>
      <c r="O37" s="100">
        <f>[6]คำนวณหน่วย!AC36</f>
        <v>25.62</v>
      </c>
      <c r="P37" s="125">
        <f>[6]คำนวณหน่วย!AF36</f>
        <v>3</v>
      </c>
      <c r="Q37" s="100">
        <f>[6]คำนวณหน่วย!AG36</f>
        <v>11.25</v>
      </c>
      <c r="R37" s="146">
        <f>[6]คำนวณหน่วย!AJ36</f>
        <v>4.7999999999999545</v>
      </c>
      <c r="S37" s="100">
        <f>[6]คำนวณหน่วย!AK36</f>
        <v>18.383999999999826</v>
      </c>
      <c r="T37" s="146">
        <f>[6]คำนวณหน่วย!AN36</f>
        <v>6.2000000000000455</v>
      </c>
      <c r="U37" s="100">
        <f>[6]คำนวณหน่วย!AO36</f>
        <v>23.312000000000168</v>
      </c>
      <c r="V37" s="146">
        <f>[6]คำนวณหน่วย!AR36</f>
        <v>5.7000000000000455</v>
      </c>
      <c r="W37" s="100">
        <f>[6]คำนวณหน่วย!AS36</f>
        <v>21.774000000000171</v>
      </c>
      <c r="X37" s="146">
        <f>[6]คำนวณหน่วย!AV36</f>
        <v>3.2999999999999545</v>
      </c>
      <c r="Y37" s="100">
        <f>[6]คำนวณหน่วย!AW36</f>
        <v>12.440999999999828</v>
      </c>
      <c r="Z37" s="146">
        <f>[6]คำนวณหน่วย!AZ36</f>
        <v>3</v>
      </c>
      <c r="AA37" s="100">
        <f>[6]คำนวณหน่วย!BA36</f>
        <v>11.07</v>
      </c>
      <c r="AB37" s="125">
        <f>[6]คำนวณหน่วย!BD36</f>
        <v>1.5</v>
      </c>
      <c r="AC37" s="100">
        <f>[6]คำนวณหน่วย!BE36</f>
        <v>5.49</v>
      </c>
      <c r="AD37" s="101"/>
      <c r="AE37" s="102"/>
      <c r="AG37" s="102"/>
    </row>
    <row r="38" spans="1:35" x14ac:dyDescent="0.55000000000000004">
      <c r="A38" s="98">
        <f>[5]ตารางจด!A37</f>
        <v>32</v>
      </c>
      <c r="B38" s="99" t="str">
        <f>[5]ตารางจด!B37</f>
        <v>อาคารสำนักงานประปาและสุขาภิบาล</v>
      </c>
      <c r="C38" s="98">
        <f>[5]ตารางจด!C37</f>
        <v>0</v>
      </c>
      <c r="D38" s="98">
        <v>1</v>
      </c>
      <c r="E38" s="160">
        <f>[5]ตารางจด!E37</f>
        <v>8648696</v>
      </c>
      <c r="F38" s="146">
        <f>[6]คำนวณหน่วย!L37</f>
        <v>376</v>
      </c>
      <c r="G38" s="100">
        <f>[6]คำนวณหน่วย!M37</f>
        <v>1417.52</v>
      </c>
      <c r="H38" s="146">
        <f>[6]คำนวณหน่วย!P37</f>
        <v>414</v>
      </c>
      <c r="I38" s="100">
        <f>[6]คำนวณหน่วย!Q37</f>
        <v>1560.78</v>
      </c>
      <c r="J38" s="146">
        <f>[6]คำนวณหน่วย!T37</f>
        <v>430</v>
      </c>
      <c r="K38" s="100">
        <f>[6]คำนวณหน่วย!U37</f>
        <v>1186.8</v>
      </c>
      <c r="L38" s="146">
        <f>[6]คำนวณหน่วย!X37</f>
        <v>514</v>
      </c>
      <c r="M38" s="100">
        <f>[6]คำนวณหน่วย!Y37</f>
        <v>1906.94</v>
      </c>
      <c r="N38" s="146">
        <f>[6]คำนวณหน่วย!AB37</f>
        <v>492</v>
      </c>
      <c r="O38" s="100">
        <f>[6]คำนวณหน่วย!AC37</f>
        <v>1800.72</v>
      </c>
      <c r="P38" s="125">
        <f>[6]คำนวณหน่วย!AF37</f>
        <v>422</v>
      </c>
      <c r="Q38" s="100">
        <f>[6]คำนวณหน่วย!AG37</f>
        <v>1582.5</v>
      </c>
      <c r="R38" s="146">
        <f>[6]คำนวณหน่วย!AJ37</f>
        <v>443</v>
      </c>
      <c r="S38" s="100">
        <f>[6]คำนวณหน่วย!AK37</f>
        <v>1696.69</v>
      </c>
      <c r="T38" s="146">
        <f>[6]คำนวณหน่วย!AN37</f>
        <v>460</v>
      </c>
      <c r="U38" s="100">
        <f>[6]คำนวณหน่วย!AO37</f>
        <v>1729.6</v>
      </c>
      <c r="V38" s="146">
        <f>[6]คำนวณหน่วย!AR37</f>
        <v>480</v>
      </c>
      <c r="W38" s="100">
        <f>[6]คำนวณหน่วย!AS37</f>
        <v>1833.6</v>
      </c>
      <c r="X38" s="146">
        <f>[6]คำนวณหน่วย!AV37</f>
        <v>439</v>
      </c>
      <c r="Y38" s="100">
        <f>[6]คำนวณหน่วย!AW37</f>
        <v>1655.03</v>
      </c>
      <c r="Z38" s="146">
        <f>[6]คำนวณหน่วย!AZ37</f>
        <v>372</v>
      </c>
      <c r="AA38" s="100">
        <f>[6]คำนวณหน่วย!BA37</f>
        <v>1372.68</v>
      </c>
      <c r="AB38" s="125">
        <f>[6]คำนวณหน่วย!BD37</f>
        <v>314</v>
      </c>
      <c r="AC38" s="100">
        <f>[6]คำนวณหน่วย!BE37</f>
        <v>1149.24</v>
      </c>
      <c r="AD38" s="101"/>
      <c r="AE38" s="102"/>
      <c r="AG38" s="102"/>
    </row>
    <row r="39" spans="1:35" x14ac:dyDescent="0.55000000000000004">
      <c r="A39" s="98">
        <f>[5]ตารางจด!A38</f>
        <v>33</v>
      </c>
      <c r="B39" s="99" t="str">
        <f>[5]ตารางจด!B38</f>
        <v>อาคารงานไฟฟ้า</v>
      </c>
      <c r="C39" s="98">
        <f>[5]ตารางจด!C38</f>
        <v>0</v>
      </c>
      <c r="D39" s="98">
        <v>1</v>
      </c>
      <c r="E39" s="160">
        <f>[5]ตารางจด!E38</f>
        <v>8673782</v>
      </c>
      <c r="F39" s="146">
        <f>[6]คำนวณหน่วย!L38</f>
        <v>227</v>
      </c>
      <c r="G39" s="100">
        <f>[6]คำนวณหน่วย!M38</f>
        <v>855.79</v>
      </c>
      <c r="H39" s="146">
        <f>[6]คำนวณหน่วย!P38</f>
        <v>170</v>
      </c>
      <c r="I39" s="100">
        <f>[6]คำนวณหน่วย!Q38</f>
        <v>640.9</v>
      </c>
      <c r="J39" s="146">
        <f>[6]คำนวณหน่วย!T38</f>
        <v>155</v>
      </c>
      <c r="K39" s="100">
        <f>[6]คำนวณหน่วย!U38</f>
        <v>427.79999999999995</v>
      </c>
      <c r="L39" s="146">
        <f>[6]คำนวณหน่วย!X38</f>
        <v>233</v>
      </c>
      <c r="M39" s="100">
        <f>[6]คำนวณหน่วย!Y38</f>
        <v>864.43</v>
      </c>
      <c r="N39" s="146">
        <f>[6]คำนวณหน่วย!AB38</f>
        <v>223</v>
      </c>
      <c r="O39" s="100">
        <f>[6]คำนวณหน่วย!AC38</f>
        <v>816.18000000000006</v>
      </c>
      <c r="P39" s="125">
        <f>[6]คำนวณหน่วย!AF38</f>
        <v>129</v>
      </c>
      <c r="Q39" s="100">
        <f>[6]คำนวณหน่วย!AG38</f>
        <v>483.75</v>
      </c>
      <c r="R39" s="146">
        <f>[6]คำนวณหน่วย!AJ38</f>
        <v>151</v>
      </c>
      <c r="S39" s="100">
        <f>[6]คำนวณหน่วย!AK38</f>
        <v>578.33000000000004</v>
      </c>
      <c r="T39" s="146">
        <f>[6]คำนวณหน่วย!AN38</f>
        <v>133</v>
      </c>
      <c r="U39" s="100">
        <f>[6]คำนวณหน่วย!AO38</f>
        <v>500.08</v>
      </c>
      <c r="V39" s="146">
        <f>[6]คำนวณหน่วย!AR38</f>
        <v>134</v>
      </c>
      <c r="W39" s="100">
        <f>[6]คำนวณหน่วย!AS38</f>
        <v>511.88</v>
      </c>
      <c r="X39" s="146">
        <f>[6]คำนวณหน่วย!AV38</f>
        <v>110</v>
      </c>
      <c r="Y39" s="100">
        <f>[6]คำนวณหน่วย!AW38</f>
        <v>414.7</v>
      </c>
      <c r="Z39" s="146">
        <f>[6]คำนวณหน่วย!AZ38</f>
        <v>85</v>
      </c>
      <c r="AA39" s="100">
        <f>[6]คำนวณหน่วย!BA38</f>
        <v>313.64999999999998</v>
      </c>
      <c r="AB39" s="125">
        <f>[6]คำนวณหน่วย!BD38</f>
        <v>0</v>
      </c>
      <c r="AC39" s="100">
        <f>[6]คำนวณหน่วย!BE38</f>
        <v>0</v>
      </c>
      <c r="AD39" s="101"/>
      <c r="AE39" s="102"/>
      <c r="AG39" s="102"/>
    </row>
    <row r="40" spans="1:35" x14ac:dyDescent="0.55000000000000004">
      <c r="A40" s="98">
        <f>[5]ตารางจด!A39</f>
        <v>34</v>
      </c>
      <c r="B40" s="99" t="str">
        <f>[5]ตารางจด!B39</f>
        <v>อาคารซ่อมบำรุงอาคารและสถานที่</v>
      </c>
      <c r="C40" s="98">
        <f>[5]ตารางจด!C39</f>
        <v>0</v>
      </c>
      <c r="D40" s="98">
        <v>1</v>
      </c>
      <c r="E40" s="160">
        <f>[5]ตารางจด!E39</f>
        <v>8673804</v>
      </c>
      <c r="F40" s="146">
        <f>[6]คำนวณหน่วย!L39</f>
        <v>239</v>
      </c>
      <c r="G40" s="100">
        <f>[6]คำนวณหน่วย!M39</f>
        <v>901.03</v>
      </c>
      <c r="H40" s="146">
        <f>[6]คำนวณหน่วย!P39</f>
        <v>221</v>
      </c>
      <c r="I40" s="100">
        <f>[6]คำนวณหน่วย!Q39</f>
        <v>833.17</v>
      </c>
      <c r="J40" s="146">
        <f>[6]คำนวณหน่วย!T39</f>
        <v>207</v>
      </c>
      <c r="K40" s="100">
        <f>[6]คำนวณหน่วย!U39</f>
        <v>571.31999999999994</v>
      </c>
      <c r="L40" s="146">
        <f>[6]คำนวณหน่วย!X39</f>
        <v>422</v>
      </c>
      <c r="M40" s="100">
        <f>[6]คำนวณหน่วย!Y39</f>
        <v>1565.62</v>
      </c>
      <c r="N40" s="146">
        <f>[6]คำนวณหน่วย!AB39</f>
        <v>301</v>
      </c>
      <c r="O40" s="100">
        <f>[6]คำนวณหน่วย!AC39</f>
        <v>1101.6600000000001</v>
      </c>
      <c r="P40" s="125">
        <f>[6]คำนวณหน่วย!AF39</f>
        <v>261</v>
      </c>
      <c r="Q40" s="100">
        <f>[6]คำนวณหน่วย!AG39</f>
        <v>978.75</v>
      </c>
      <c r="R40" s="146">
        <f>[6]คำนวณหน่วย!AJ39</f>
        <v>296</v>
      </c>
      <c r="S40" s="100">
        <f>[6]คำนวณหน่วย!AK39</f>
        <v>1133.68</v>
      </c>
      <c r="T40" s="146">
        <f>[6]คำนวณหน่วย!AN39</f>
        <v>256</v>
      </c>
      <c r="U40" s="100">
        <f>[6]คำนวณหน่วย!AO39</f>
        <v>962.56</v>
      </c>
      <c r="V40" s="146">
        <f>[6]คำนวณหน่วย!AR39</f>
        <v>280</v>
      </c>
      <c r="W40" s="100">
        <f>[6]คำนวณหน่วย!AS39</f>
        <v>1069.5999999999999</v>
      </c>
      <c r="X40" s="146">
        <f>[6]คำนวณหน่วย!AV39</f>
        <v>263</v>
      </c>
      <c r="Y40" s="100">
        <f>[6]คำนวณหน่วย!AW39</f>
        <v>991.51</v>
      </c>
      <c r="Z40" s="146">
        <f>[6]คำนวณหน่วย!AZ39</f>
        <v>203</v>
      </c>
      <c r="AA40" s="100">
        <f>[6]คำนวณหน่วย!BA39</f>
        <v>749.06999999999994</v>
      </c>
      <c r="AB40" s="125">
        <f>[6]คำนวณหน่วย!BD39</f>
        <v>242</v>
      </c>
      <c r="AC40" s="100">
        <f>[6]คำนวณหน่วย!BE39</f>
        <v>885.72</v>
      </c>
      <c r="AD40" s="101"/>
      <c r="AE40" s="102"/>
      <c r="AG40" s="102"/>
    </row>
    <row r="41" spans="1:35" x14ac:dyDescent="0.55000000000000004">
      <c r="A41" s="98">
        <f>[5]ตารางจด!A40</f>
        <v>35</v>
      </c>
      <c r="B41" s="99" t="str">
        <f>[5]ตารางจด!B40</f>
        <v>อาคารยานพาหนะ</v>
      </c>
      <c r="C41" s="98">
        <f>[5]ตารางจด!C40</f>
        <v>0</v>
      </c>
      <c r="D41" s="98">
        <v>1</v>
      </c>
      <c r="E41" s="160">
        <f>[5]ตารางจด!E40</f>
        <v>9843160</v>
      </c>
      <c r="F41" s="146">
        <f>[6]คำนวณหน่วย!L40</f>
        <v>0</v>
      </c>
      <c r="G41" s="100">
        <f>[6]คำนวณหน่วย!M40</f>
        <v>0</v>
      </c>
      <c r="H41" s="146">
        <f>[6]คำนวณหน่วย!P40</f>
        <v>0</v>
      </c>
      <c r="I41" s="100">
        <f>[6]คำนวณหน่วย!Q40</f>
        <v>0</v>
      </c>
      <c r="J41" s="146">
        <f>[6]คำนวณหน่วย!T40</f>
        <v>0</v>
      </c>
      <c r="K41" s="100">
        <f>[6]คำนวณหน่วย!U40</f>
        <v>0</v>
      </c>
      <c r="L41" s="146">
        <f>[6]คำนวณหน่วย!X40</f>
        <v>0</v>
      </c>
      <c r="M41" s="100">
        <f>[6]คำนวณหน่วย!Y40</f>
        <v>0</v>
      </c>
      <c r="N41" s="146">
        <f>[6]คำนวณหน่วย!AB40</f>
        <v>0</v>
      </c>
      <c r="O41" s="100">
        <f>[6]คำนวณหน่วย!AC40</f>
        <v>0</v>
      </c>
      <c r="P41" s="125">
        <f>[6]คำนวณหน่วย!AF40</f>
        <v>0</v>
      </c>
      <c r="Q41" s="100">
        <f>[6]คำนวณหน่วย!AG40</f>
        <v>0</v>
      </c>
      <c r="R41" s="146">
        <f>[6]คำนวณหน่วย!AJ40</f>
        <v>0</v>
      </c>
      <c r="S41" s="100">
        <f>[6]คำนวณหน่วย!AK40</f>
        <v>0</v>
      </c>
      <c r="T41" s="146">
        <f>[6]คำนวณหน่วย!AN40</f>
        <v>0</v>
      </c>
      <c r="U41" s="100">
        <f>[6]คำนวณหน่วย!AO40</f>
        <v>0</v>
      </c>
      <c r="V41" s="146">
        <f>[6]คำนวณหน่วย!AR40</f>
        <v>0</v>
      </c>
      <c r="W41" s="100">
        <f>[6]คำนวณหน่วย!AS40</f>
        <v>0</v>
      </c>
      <c r="X41" s="146">
        <f>[6]คำนวณหน่วย!AV40</f>
        <v>0</v>
      </c>
      <c r="Y41" s="100">
        <f>[6]คำนวณหน่วย!AW40</f>
        <v>0</v>
      </c>
      <c r="Z41" s="146">
        <f>[6]คำนวณหน่วย!AZ40</f>
        <v>0</v>
      </c>
      <c r="AA41" s="100">
        <f>[6]คำนวณหน่วย!BA40</f>
        <v>0</v>
      </c>
      <c r="AB41" s="125" t="str">
        <f>[6]คำนวณหน่วย!BD40</f>
        <v>ชำรุด</v>
      </c>
      <c r="AC41" s="100" t="str">
        <f>[6]คำนวณหน่วย!BE40</f>
        <v>ชำรุด</v>
      </c>
      <c r="AD41" s="101"/>
      <c r="AE41" s="102"/>
      <c r="AG41" s="102"/>
    </row>
    <row r="42" spans="1:35" x14ac:dyDescent="0.55000000000000004">
      <c r="A42" s="98">
        <f>[5]ตารางจด!A41</f>
        <v>36</v>
      </c>
      <c r="B42" s="99" t="str">
        <f>[5]ตารางจด!B41</f>
        <v>อาคารโรงจอดรถ</v>
      </c>
      <c r="C42" s="98">
        <f>[5]ตารางจด!C41</f>
        <v>0</v>
      </c>
      <c r="D42" s="98">
        <v>1</v>
      </c>
      <c r="E42" s="160">
        <f>[5]ตารางจด!E41</f>
        <v>8674108</v>
      </c>
      <c r="F42" s="146">
        <f>[6]คำนวณหน่วย!L41</f>
        <v>113</v>
      </c>
      <c r="G42" s="100">
        <f>[6]คำนวณหน่วย!M41</f>
        <v>426.01</v>
      </c>
      <c r="H42" s="146">
        <f>[6]คำนวณหน่วย!P41</f>
        <v>102</v>
      </c>
      <c r="I42" s="100">
        <f>[6]คำนวณหน่วย!Q41</f>
        <v>384.54</v>
      </c>
      <c r="J42" s="146">
        <f>[6]คำนวณหน่วย!T41</f>
        <v>81</v>
      </c>
      <c r="K42" s="100">
        <f>[6]คำนวณหน่วย!U41</f>
        <v>223.55999999999997</v>
      </c>
      <c r="L42" s="146">
        <f>[6]คำนวณหน่วย!X41</f>
        <v>118</v>
      </c>
      <c r="M42" s="100">
        <f>[6]คำนวณหน่วย!Y41</f>
        <v>437.78</v>
      </c>
      <c r="N42" s="146">
        <f>[6]คำนวณหน่วย!AB41</f>
        <v>88</v>
      </c>
      <c r="O42" s="100">
        <f>[6]คำนวณหน่วย!AC41</f>
        <v>322.08000000000004</v>
      </c>
      <c r="P42" s="125">
        <f>[6]คำนวณหน่วย!AF41</f>
        <v>75</v>
      </c>
      <c r="Q42" s="100">
        <f>[6]คำนวณหน่วย!AG41</f>
        <v>281.25</v>
      </c>
      <c r="R42" s="146">
        <f>[6]คำนวณหน่วย!AJ41</f>
        <v>86</v>
      </c>
      <c r="S42" s="100">
        <f>[6]คำนวณหน่วย!AK41</f>
        <v>329.38</v>
      </c>
      <c r="T42" s="146">
        <f>[6]คำนวณหน่วย!AN41</f>
        <v>85</v>
      </c>
      <c r="U42" s="100">
        <f>[6]คำนวณหน่วย!AO41</f>
        <v>319.59999999999997</v>
      </c>
      <c r="V42" s="146">
        <f>[6]คำนวณหน่วย!AR41</f>
        <v>80</v>
      </c>
      <c r="W42" s="100">
        <f>[6]คำนวณหน่วย!AS41</f>
        <v>305.59999999999997</v>
      </c>
      <c r="X42" s="146">
        <f>[6]คำนวณหน่วย!AV41</f>
        <v>86</v>
      </c>
      <c r="Y42" s="100">
        <f>[6]คำนวณหน่วย!AW41</f>
        <v>324.22000000000003</v>
      </c>
      <c r="Z42" s="146">
        <f>[6]คำนวณหน่วย!AZ41</f>
        <v>80</v>
      </c>
      <c r="AA42" s="100">
        <f>[6]คำนวณหน่วย!BA41</f>
        <v>295.2</v>
      </c>
      <c r="AB42" s="125">
        <f>[6]คำนวณหน่วย!BD41</f>
        <v>99</v>
      </c>
      <c r="AC42" s="100">
        <f>[6]คำนวณหน่วย!BE41</f>
        <v>362.34000000000003</v>
      </c>
      <c r="AD42" s="101"/>
      <c r="AE42" s="102"/>
      <c r="AG42" s="102"/>
    </row>
    <row r="43" spans="1:35" x14ac:dyDescent="0.55000000000000004">
      <c r="A43" s="98">
        <f>[5]ตารางจด!A42</f>
        <v>37</v>
      </c>
      <c r="B43" s="99" t="str">
        <f>[5]ตารางจด!B42</f>
        <v>อาคารสำนักงานระบบบำบัดน้ำเสียรวม (รวมอาคารห้องน้ำ)</v>
      </c>
      <c r="C43" s="98">
        <f>[5]ตารางจด!C42</f>
        <v>0</v>
      </c>
      <c r="D43" s="98">
        <v>61</v>
      </c>
      <c r="E43" s="160">
        <f>[5]ตารางจด!E42</f>
        <v>8576438</v>
      </c>
      <c r="F43" s="146">
        <f>[6]คำนวณหน่วย!L42</f>
        <v>9600</v>
      </c>
      <c r="G43" s="100">
        <f>[6]คำนวณหน่วย!M42</f>
        <v>36192</v>
      </c>
      <c r="H43" s="146">
        <f>[6]คำนวณหน่วย!P42</f>
        <v>8900</v>
      </c>
      <c r="I43" s="100">
        <f>[6]คำนวณหน่วย!Q42</f>
        <v>33553</v>
      </c>
      <c r="J43" s="146">
        <f>[6]คำนวณหน่วย!T42</f>
        <v>8000</v>
      </c>
      <c r="K43" s="100">
        <f>[6]คำนวณหน่วย!U42</f>
        <v>22080</v>
      </c>
      <c r="L43" s="146">
        <f>[6]คำนวณหน่วย!X42</f>
        <v>12000</v>
      </c>
      <c r="M43" s="100">
        <f>[6]คำนวณหน่วย!Y42</f>
        <v>44520</v>
      </c>
      <c r="N43" s="146">
        <f>[6]คำนวณหน่วย!AB42</f>
        <v>9400</v>
      </c>
      <c r="O43" s="100">
        <f>[6]คำนวณหน่วย!AC42</f>
        <v>34404</v>
      </c>
      <c r="P43" s="125">
        <f>[6]คำนวณหน่วย!AF42</f>
        <v>9900</v>
      </c>
      <c r="Q43" s="100">
        <f>[6]คำนวณหน่วย!AG42</f>
        <v>37125</v>
      </c>
      <c r="R43" s="146">
        <f>[6]คำนวณหน่วย!AJ42</f>
        <v>8679.9999999999964</v>
      </c>
      <c r="S43" s="100">
        <f>[6]คำนวณหน่วย!AK42</f>
        <v>33244.399999999987</v>
      </c>
      <c r="T43" s="146">
        <f>[6]คำนวณหน่วย!AN42</f>
        <v>12270.000000000004</v>
      </c>
      <c r="U43" s="100">
        <f>[6]คำนวณหน่วย!AO42</f>
        <v>46135.200000000012</v>
      </c>
      <c r="V43" s="146">
        <f>[6]คำนวณหน่วย!AR42</f>
        <v>13579.999999999996</v>
      </c>
      <c r="W43" s="100">
        <f>[6]คำนวณหน่วย!AS42</f>
        <v>51875.599999999984</v>
      </c>
      <c r="X43" s="146">
        <f>[6]คำนวณหน่วย!AV42</f>
        <v>12270.000000000004</v>
      </c>
      <c r="Y43" s="100">
        <f>[6]คำนวณหน่วย!AW42</f>
        <v>46257.900000000016</v>
      </c>
      <c r="Z43" s="146">
        <f>[6]คำนวณหน่วย!AZ42</f>
        <v>10200</v>
      </c>
      <c r="AA43" s="100">
        <f>[6]คำนวณหน่วย!BA42</f>
        <v>37638</v>
      </c>
      <c r="AB43" s="125">
        <f>[6]คำนวณหน่วย!BD42</f>
        <v>11750</v>
      </c>
      <c r="AC43" s="100">
        <f>[6]คำนวณหน่วย!BE42</f>
        <v>43005</v>
      </c>
      <c r="AD43" s="101"/>
      <c r="AE43" s="102"/>
      <c r="AG43" s="102"/>
    </row>
    <row r="44" spans="1:35" x14ac:dyDescent="0.55000000000000004">
      <c r="A44" s="118" t="s">
        <v>9</v>
      </c>
      <c r="B44" s="119"/>
      <c r="C44" s="120"/>
      <c r="D44" s="120"/>
      <c r="E44" s="121"/>
      <c r="F44" s="148">
        <f t="shared" ref="F44:AC44" si="1">SUM(F30:F43)</f>
        <v>30929.5</v>
      </c>
      <c r="G44" s="136" t="e">
        <f t="shared" si="1"/>
        <v>#REF!</v>
      </c>
      <c r="H44" s="148">
        <f t="shared" si="1"/>
        <v>31237.82</v>
      </c>
      <c r="I44" s="136" t="e">
        <f t="shared" si="1"/>
        <v>#REF!</v>
      </c>
      <c r="J44" s="148">
        <f t="shared" si="1"/>
        <v>44094.820000000007</v>
      </c>
      <c r="K44" s="136" t="e">
        <f t="shared" si="1"/>
        <v>#REF!</v>
      </c>
      <c r="L44" s="148">
        <f t="shared" si="1"/>
        <v>54174.009999999995</v>
      </c>
      <c r="M44" s="136" t="e">
        <f t="shared" si="1"/>
        <v>#REF!</v>
      </c>
      <c r="N44" s="148">
        <f t="shared" si="1"/>
        <v>59057.93</v>
      </c>
      <c r="O44" s="136" t="e">
        <f t="shared" si="1"/>
        <v>#REF!</v>
      </c>
      <c r="P44" s="135">
        <f t="shared" si="1"/>
        <v>52655.979999999967</v>
      </c>
      <c r="Q44" s="136" t="e">
        <f t="shared" si="1"/>
        <v>#REF!</v>
      </c>
      <c r="R44" s="148">
        <f t="shared" si="1"/>
        <v>40934.730000000076</v>
      </c>
      <c r="S44" s="136" t="e">
        <f t="shared" si="1"/>
        <v>#REF!</v>
      </c>
      <c r="T44" s="148">
        <f t="shared" si="1"/>
        <v>37599.189999999959</v>
      </c>
      <c r="U44" s="136" t="e">
        <f t="shared" si="1"/>
        <v>#REF!</v>
      </c>
      <c r="V44" s="148">
        <f t="shared" si="1"/>
        <v>43849.600000000064</v>
      </c>
      <c r="W44" s="136" t="e">
        <f t="shared" si="1"/>
        <v>#REF!</v>
      </c>
      <c r="X44" s="148">
        <f t="shared" si="1"/>
        <v>38097.48999999994</v>
      </c>
      <c r="Y44" s="136" t="e">
        <f t="shared" si="1"/>
        <v>#REF!</v>
      </c>
      <c r="Z44" s="148">
        <f t="shared" si="1"/>
        <v>29935.66</v>
      </c>
      <c r="AA44" s="136" t="e">
        <f t="shared" si="1"/>
        <v>#REF!</v>
      </c>
      <c r="AB44" s="135">
        <f t="shared" si="1"/>
        <v>26282.620000000003</v>
      </c>
      <c r="AC44" s="136" t="e">
        <f t="shared" si="1"/>
        <v>#REF!</v>
      </c>
      <c r="AD44" s="101"/>
      <c r="AE44" s="102"/>
      <c r="AG44" s="102"/>
    </row>
    <row r="45" spans="1:35" x14ac:dyDescent="0.55000000000000004">
      <c r="A45" s="94" t="str">
        <f>[5]ตารางจด!A43</f>
        <v>สระว่ายน้ำ</v>
      </c>
      <c r="B45" s="106"/>
      <c r="C45" s="107"/>
      <c r="D45" s="107"/>
      <c r="E45" s="150"/>
      <c r="F45" s="127"/>
      <c r="G45" s="150"/>
      <c r="H45" s="127"/>
      <c r="I45" s="150"/>
      <c r="J45" s="127"/>
      <c r="K45" s="150"/>
      <c r="L45" s="127"/>
      <c r="M45" s="150"/>
      <c r="N45" s="127"/>
      <c r="O45" s="150"/>
      <c r="P45" s="171"/>
      <c r="Q45" s="150"/>
      <c r="R45" s="127"/>
      <c r="S45" s="150"/>
      <c r="T45" s="127"/>
      <c r="U45" s="150"/>
      <c r="V45" s="127"/>
      <c r="W45" s="150"/>
      <c r="X45" s="127"/>
      <c r="Y45" s="150"/>
      <c r="Z45" s="127"/>
      <c r="AA45" s="107"/>
      <c r="AB45" s="127"/>
      <c r="AC45" s="117"/>
      <c r="AD45" s="156">
        <f>SUM(F46+H46+J46+L46+N46+P46+R46+T46+V46+X46+Z46+AB46)</f>
        <v>89681</v>
      </c>
      <c r="AE45" s="157" t="e">
        <f>SUM(G46+I46+K46+M46+O46+Q46+S46+U46+W46+Y46+AA46+AC46)</f>
        <v>#REF!</v>
      </c>
      <c r="AF45" s="156">
        <f>SUM(F46+H46+J46+L46+N46+P46+R46+T46+V46)</f>
        <v>68747</v>
      </c>
      <c r="AG45" s="157" t="e">
        <f>SUM(G46+I46+K46+M46+O46+Q46+S46+U46+W46)</f>
        <v>#REF!</v>
      </c>
      <c r="AH45" s="156">
        <f>SUM(X46+Z46+AB46)</f>
        <v>20934</v>
      </c>
      <c r="AI45" s="157" t="e">
        <f>SUM(Y46+AA46+AC46)</f>
        <v>#REF!</v>
      </c>
    </row>
    <row r="46" spans="1:35" x14ac:dyDescent="0.55000000000000004">
      <c r="A46" s="103">
        <f>[5]ตารางจด!A44</f>
        <v>38</v>
      </c>
      <c r="B46" s="104" t="str">
        <f>[5]ตารางจด!B44</f>
        <v>อาคารสระว่ายน้ำ</v>
      </c>
      <c r="C46" s="103">
        <f>[5]ตารางจด!C44</f>
        <v>0</v>
      </c>
      <c r="D46" s="103">
        <v>61</v>
      </c>
      <c r="E46" s="161">
        <f>[5]ตารางจด!E44</f>
        <v>9243867</v>
      </c>
      <c r="F46" s="243">
        <f>[6]คำนวณหน่วย!$L$44-'[7]คำนวณ (2)'!$I$43</f>
        <v>5368</v>
      </c>
      <c r="G46" s="242" t="e">
        <f>F46*G3</f>
        <v>#REF!</v>
      </c>
      <c r="H46" s="243">
        <f>[6]คำนวณหน่วย!$P$44-'[7]คำนวณ (2)'!$L$43</f>
        <v>6113</v>
      </c>
      <c r="I46" s="242" t="e">
        <f>H46*I3</f>
        <v>#REF!</v>
      </c>
      <c r="J46" s="243">
        <f>[6]คำนวณหน่วย!$T$44-'[7]คำนวณ (2)'!$O$43</f>
        <v>6500</v>
      </c>
      <c r="K46" s="242" t="e">
        <f>J46*K3</f>
        <v>#REF!</v>
      </c>
      <c r="L46" s="243">
        <f>[6]คำนวณหน่วย!$X$44-'[7]คำนวณ (2)'!$R$43</f>
        <v>10515.000000000009</v>
      </c>
      <c r="M46" s="242" t="e">
        <f>L46*M3</f>
        <v>#REF!</v>
      </c>
      <c r="N46" s="243">
        <f>[6]คำนวณหน่วย!$AB$44-'[7]คำนวณ (2)'!$U$43</f>
        <v>9484.9999999999909</v>
      </c>
      <c r="O46" s="242" t="e">
        <f>N46*O3</f>
        <v>#REF!</v>
      </c>
      <c r="P46" s="244">
        <f>[6]คำนวณหน่วย!$AF$44-'[7]คำนวณ (2)'!$X$43</f>
        <v>6241.0000000000091</v>
      </c>
      <c r="Q46" s="242" t="e">
        <f>P46*Q3</f>
        <v>#REF!</v>
      </c>
      <c r="R46" s="243">
        <f>[6]คำนวณหน่วย!$AJ$44-'[7]คำนวณ (2)'!$AA$43</f>
        <v>9258.9999999999727</v>
      </c>
      <c r="S46" s="242" t="e">
        <f>R46*S3</f>
        <v>#REF!</v>
      </c>
      <c r="T46" s="243">
        <f>[6]คำนวณหน่วย!$AN$44-'[7]คำนวณ (2)'!$AD$43</f>
        <v>7678.0000000000182</v>
      </c>
      <c r="U46" s="242" t="e">
        <f>T46*U3</f>
        <v>#REF!</v>
      </c>
      <c r="V46" s="243">
        <f>[6]คำนวณหน่วย!$AR$44-'[7]คำนวณ (2)'!$AG$43</f>
        <v>7588</v>
      </c>
      <c r="W46" s="242" t="e">
        <f>V46*W3</f>
        <v>#REF!</v>
      </c>
      <c r="X46" s="243">
        <f>[6]คำนวณหน่วย!$AV$44-'[7]คำนวณ (2)'!$AJ$43</f>
        <v>7707</v>
      </c>
      <c r="Y46" s="242" t="e">
        <f>X46*Y3</f>
        <v>#REF!</v>
      </c>
      <c r="Z46" s="243">
        <f>[6]คำนวณหน่วย!$AZ$44-'[7]คำนวณ (2)'!$AM$43</f>
        <v>5723</v>
      </c>
      <c r="AA46" s="242" t="e">
        <f>Z46*AA3</f>
        <v>#REF!</v>
      </c>
      <c r="AB46" s="244">
        <f>[6]คำนวณหน่วย!$BD$44-'[7]คำนวณ (2)'!$AP$43</f>
        <v>7504</v>
      </c>
      <c r="AC46" s="242" t="e">
        <f>AB46*AC3</f>
        <v>#REF!</v>
      </c>
      <c r="AD46" s="101"/>
      <c r="AE46" s="102"/>
      <c r="AG46" s="102"/>
    </row>
    <row r="47" spans="1:35" x14ac:dyDescent="0.55000000000000004">
      <c r="A47" s="94" t="str">
        <f>[5]ตารางจด!A45</f>
        <v>โรงอาหาร</v>
      </c>
      <c r="B47" s="106"/>
      <c r="C47" s="107"/>
      <c r="D47" s="107"/>
      <c r="E47" s="150"/>
      <c r="F47" s="127"/>
      <c r="G47" s="150"/>
      <c r="H47" s="127"/>
      <c r="I47" s="150"/>
      <c r="J47" s="127"/>
      <c r="K47" s="150"/>
      <c r="L47" s="127"/>
      <c r="M47" s="150"/>
      <c r="N47" s="127"/>
      <c r="O47" s="150"/>
      <c r="P47" s="171"/>
      <c r="Q47" s="150"/>
      <c r="R47" s="127"/>
      <c r="S47" s="150"/>
      <c r="T47" s="127"/>
      <c r="U47" s="150"/>
      <c r="V47" s="127"/>
      <c r="W47" s="150"/>
      <c r="X47" s="127"/>
      <c r="Y47" s="150"/>
      <c r="Z47" s="127"/>
      <c r="AA47" s="107"/>
      <c r="AB47" s="127"/>
      <c r="AC47" s="117"/>
      <c r="AD47" s="156">
        <f>SUM(F48+H48+J48+L48+N48+P48+R48+T48+V48+X48+Z48+AB48)</f>
        <v>29559</v>
      </c>
      <c r="AE47" s="157" t="e">
        <f>SUM(G48+I48+K48+M48+O48+Q48+S48+U48+W48+Y48+AA48+AC48)</f>
        <v>#REF!</v>
      </c>
      <c r="AF47" s="156">
        <f>SUM(F48+H48+J48+L48+N48+P48+R48+T48+V48)</f>
        <v>20054.999999999993</v>
      </c>
      <c r="AG47" s="157" t="e">
        <f>SUM(G48+I48+K48+M48+O48+Q48+S48+U48+W48)</f>
        <v>#REF!</v>
      </c>
      <c r="AH47" s="156">
        <f>SUM(X48+Z48+AB48)</f>
        <v>9504.0000000000073</v>
      </c>
      <c r="AI47" s="157" t="e">
        <f>SUM(Y48+AA48+AC48)</f>
        <v>#REF!</v>
      </c>
    </row>
    <row r="48" spans="1:35" x14ac:dyDescent="0.55000000000000004">
      <c r="A48" s="103">
        <f>[5]ตารางจด!A46</f>
        <v>39</v>
      </c>
      <c r="B48" s="104" t="str">
        <f>[5]ตารางจด!B46</f>
        <v>อาคารโรงอาหารเทิดกสิกร</v>
      </c>
      <c r="C48" s="103">
        <f>[5]ตารางจด!C46</f>
        <v>0</v>
      </c>
      <c r="D48" s="103">
        <v>20</v>
      </c>
      <c r="E48" s="161">
        <f>[5]ตารางจด!E46</f>
        <v>8419171</v>
      </c>
      <c r="F48" s="243">
        <f>[6]คำนวณหน่วย!L46-'[7]คำนวณ (2)'!$I$85</f>
        <v>4214</v>
      </c>
      <c r="G48" s="242" t="e">
        <f>F48*G3</f>
        <v>#REF!</v>
      </c>
      <c r="H48" s="243">
        <f>[6]คำนวณหน่วย!$P$46-'[7]คำนวณ (2)'!$L$85</f>
        <v>1779</v>
      </c>
      <c r="I48" s="242" t="e">
        <f>H48*I3</f>
        <v>#REF!</v>
      </c>
      <c r="J48" s="243">
        <f>[6]คำนวณหน่วย!$T$46-'[7]คำนวณ (2)'!$O$85</f>
        <v>3449</v>
      </c>
      <c r="K48" s="242" t="e">
        <f>J48*K3</f>
        <v>#REF!</v>
      </c>
      <c r="L48" s="243">
        <f>[6]คำนวณหน่วย!$X$46-'[7]คำนวณ (2)'!$R$85</f>
        <v>2250</v>
      </c>
      <c r="M48" s="242" t="e">
        <f>L48*M3</f>
        <v>#REF!</v>
      </c>
      <c r="N48" s="243">
        <f>[6]คำนวณหน่วย!$AB$46-'[7]คำนวณ (2)'!$U$85</f>
        <v>848</v>
      </c>
      <c r="O48" s="242" t="e">
        <f>N48*O3</f>
        <v>#REF!</v>
      </c>
      <c r="P48" s="244">
        <f>[6]คำนวณหน่วย!$AF$46</f>
        <v>880</v>
      </c>
      <c r="Q48" s="242" t="e">
        <f>P48*Q3</f>
        <v>#REF!</v>
      </c>
      <c r="R48" s="243">
        <f>[6]คำนวณหน่วย!$AJ$46-'[7]คำนวณ (2)'!$AA$85</f>
        <v>658.00000000000364</v>
      </c>
      <c r="S48" s="242" t="e">
        <f>R48*S3</f>
        <v>#REF!</v>
      </c>
      <c r="T48" s="243">
        <f>[6]คำนวณหน่วย!$AN$46-'[7]คำนวณ (2)'!$AD$85</f>
        <v>3157.9999999999964</v>
      </c>
      <c r="U48" s="242" t="e">
        <f>T48*U3</f>
        <v>#REF!</v>
      </c>
      <c r="V48" s="243">
        <f>[6]คำนวณหน่วย!$AR$46-'[7]คำนวณ (2)'!$AG$85</f>
        <v>2818.9999999999927</v>
      </c>
      <c r="W48" s="242" t="e">
        <f>V48*W3</f>
        <v>#REF!</v>
      </c>
      <c r="X48" s="243">
        <f>[6]คำนวณหน่วย!$AV$46-'[7]คำนวณ (2)'!$AJ$85</f>
        <v>3370.0000000000073</v>
      </c>
      <c r="Y48" s="242" t="e">
        <f>X48*Y3</f>
        <v>#REF!</v>
      </c>
      <c r="Z48" s="243">
        <f>[6]คำนวณหน่วย!$AZ$46-'[7]คำนวณ (2)'!$AM$85</f>
        <v>3235</v>
      </c>
      <c r="AA48" s="242" t="e">
        <f>Z48*AA3</f>
        <v>#REF!</v>
      </c>
      <c r="AB48" s="244">
        <f>[6]คำนวณหน่วย!$BD$46-'[7]คำนวณ (2)'!$AP$85</f>
        <v>2899</v>
      </c>
      <c r="AC48" s="242" t="e">
        <f>AB48*AC3</f>
        <v>#REF!</v>
      </c>
      <c r="AD48" s="101"/>
      <c r="AE48" s="102"/>
      <c r="AG48" s="102"/>
    </row>
    <row r="49" spans="1:35" x14ac:dyDescent="0.55000000000000004">
      <c r="A49" s="94" t="str">
        <f>[5]ตารางจด!A47</f>
        <v>หอพักนักศึกษา</v>
      </c>
      <c r="B49" s="106"/>
      <c r="C49" s="107"/>
      <c r="D49" s="107"/>
      <c r="E49" s="150"/>
      <c r="F49" s="127"/>
      <c r="G49" s="150"/>
      <c r="H49" s="127"/>
      <c r="I49" s="150"/>
      <c r="J49" s="127"/>
      <c r="K49" s="150"/>
      <c r="L49" s="127"/>
      <c r="M49" s="150"/>
      <c r="N49" s="127"/>
      <c r="O49" s="150"/>
      <c r="P49" s="171"/>
      <c r="Q49" s="150"/>
      <c r="R49" s="127"/>
      <c r="S49" s="150"/>
      <c r="T49" s="127"/>
      <c r="U49" s="150"/>
      <c r="V49" s="127"/>
      <c r="W49" s="150"/>
      <c r="X49" s="127"/>
      <c r="Y49" s="150"/>
      <c r="Z49" s="127"/>
      <c r="AA49" s="107"/>
      <c r="AB49" s="127"/>
      <c r="AC49" s="117"/>
      <c r="AD49" s="156">
        <f>SUM(F61+H61+J61+L61+N61+P61+R61+T61+V61+X61+Z61+AB61)</f>
        <v>829202</v>
      </c>
      <c r="AE49" s="157" t="e">
        <f>SUM(G61+I61+K61+M61+O61+Q61+S61+U61+W61+Y61+AA61+AC61)</f>
        <v>#REF!</v>
      </c>
      <c r="AF49" s="156">
        <f>SUM(F61+H61+J61+L61+N61+P61+R61+T61+V61)</f>
        <v>517702</v>
      </c>
      <c r="AG49" s="157" t="e">
        <f>SUM(G61+I61+K61+M61+O61+Q61+S61+U61+W61)</f>
        <v>#REF!</v>
      </c>
      <c r="AH49" s="156">
        <f>SUM(X61+Z61+AB61)</f>
        <v>311500.00000000006</v>
      </c>
      <c r="AI49" s="157" t="e">
        <f>SUM(Y61+AA61+AC61)</f>
        <v>#REF!</v>
      </c>
    </row>
    <row r="50" spans="1:35" x14ac:dyDescent="0.55000000000000004">
      <c r="A50" s="98">
        <f>[5]ตารางจด!A48</f>
        <v>40</v>
      </c>
      <c r="B50" s="99" t="str">
        <f>[5]ตารางจด!B48</f>
        <v>อาคารหอพักนักศึกษานานาชาติ</v>
      </c>
      <c r="C50" s="98">
        <f>[5]ตารางจด!C48</f>
        <v>0</v>
      </c>
      <c r="D50" s="98">
        <v>20</v>
      </c>
      <c r="E50" s="160">
        <f>[5]ตารางจด!E48</f>
        <v>8419200</v>
      </c>
      <c r="F50" s="146">
        <f>[6]คำนวณหน่วย!L48</f>
        <v>660</v>
      </c>
      <c r="G50" s="100">
        <f>[6]คำนวณหน่วย!M48</f>
        <v>2488.1999999999998</v>
      </c>
      <c r="H50" s="146">
        <f>[6]คำนวณหน่วย!P48</f>
        <v>540</v>
      </c>
      <c r="I50" s="100">
        <f>[6]คำนวณหน่วย!Q48</f>
        <v>2035.8</v>
      </c>
      <c r="J50" s="146">
        <f>[6]คำนวณหน่วย!T48</f>
        <v>620</v>
      </c>
      <c r="K50" s="100">
        <f>[6]คำนวณหน่วย!U48</f>
        <v>1711.1999999999998</v>
      </c>
      <c r="L50" s="146">
        <f>[6]คำนวณหน่วย!X48</f>
        <v>1100</v>
      </c>
      <c r="M50" s="100">
        <f>[6]คำนวณหน่วย!Y48</f>
        <v>4081</v>
      </c>
      <c r="N50" s="146">
        <f>[6]คำนวณหน่วย!AB48</f>
        <v>860</v>
      </c>
      <c r="O50" s="100">
        <f>[6]คำนวณหน่วย!AC48</f>
        <v>3147.6</v>
      </c>
      <c r="P50" s="125">
        <f>[6]คำนวณหน่วย!AF48</f>
        <v>860</v>
      </c>
      <c r="Q50" s="100">
        <f>[6]คำนวณหน่วย!AG48</f>
        <v>3225</v>
      </c>
      <c r="R50" s="146">
        <f>[6]คำนวณหน่วย!AJ48</f>
        <v>800</v>
      </c>
      <c r="S50" s="100">
        <f>[6]คำนวณหน่วย!AK48</f>
        <v>3064</v>
      </c>
      <c r="T50" s="146">
        <f>[6]คำนวณหน่วย!AN48</f>
        <v>640</v>
      </c>
      <c r="U50" s="100">
        <f>[6]คำนวณหน่วย!AO48</f>
        <v>2406.3999999999996</v>
      </c>
      <c r="V50" s="146">
        <f>[6]คำนวณหน่วย!AR48</f>
        <v>920</v>
      </c>
      <c r="W50" s="100">
        <f>[6]คำนวณหน่วย!AS48</f>
        <v>3514.3999999999996</v>
      </c>
      <c r="X50" s="146">
        <f>[6]คำนวณหน่วย!AV48</f>
        <v>900</v>
      </c>
      <c r="Y50" s="100">
        <f>[6]คำนวณหน่วย!AW48</f>
        <v>3393</v>
      </c>
      <c r="Z50" s="146">
        <f>[6]คำนวณหน่วย!AZ48</f>
        <v>740</v>
      </c>
      <c r="AA50" s="100">
        <f>[6]คำนวณหน่วย!BA48</f>
        <v>2730.6</v>
      </c>
      <c r="AB50" s="125">
        <f>[6]คำนวณหน่วย!BD48</f>
        <v>720</v>
      </c>
      <c r="AC50" s="100">
        <f>[6]คำนวณหน่วย!BE48</f>
        <v>2635.2000000000003</v>
      </c>
      <c r="AD50" s="101"/>
      <c r="AE50" s="102"/>
      <c r="AG50" s="102"/>
    </row>
    <row r="51" spans="1:35" x14ac:dyDescent="0.55000000000000004">
      <c r="A51" s="98">
        <f>[5]ตารางจด!A49</f>
        <v>41</v>
      </c>
      <c r="B51" s="99" t="str">
        <f>[5]ตารางจด!B49</f>
        <v>อาคารหอพักนักศึกษาชาย 2</v>
      </c>
      <c r="C51" s="98">
        <f>[5]ตารางจด!C49</f>
        <v>0</v>
      </c>
      <c r="D51" s="98">
        <v>60</v>
      </c>
      <c r="E51" s="160">
        <f>[5]ตารางจด!E49</f>
        <v>8419154</v>
      </c>
      <c r="F51" s="243">
        <f>[6]คำนวณหน่วย!L49-'[7]คำนวณ (2)'!$I$113</f>
        <v>7541</v>
      </c>
      <c r="G51" s="242" t="e">
        <f>F51*G3</f>
        <v>#REF!</v>
      </c>
      <c r="H51" s="243">
        <f>[6]คำนวณหน่วย!P49-'[7]คำนวณ (2)'!$L$113</f>
        <v>7574</v>
      </c>
      <c r="I51" s="242" t="e">
        <f>H51*I3</f>
        <v>#REF!</v>
      </c>
      <c r="J51" s="243">
        <f>[6]คำนวณหน่วย!T49-'[7]คำนวณ (2)'!$O$113</f>
        <v>6147</v>
      </c>
      <c r="K51" s="242" t="e">
        <f>J51*K3</f>
        <v>#REF!</v>
      </c>
      <c r="L51" s="243">
        <f>[6]คำนวณหน่วย!X49-'[7]คำนวณ (2)'!$R$113</f>
        <v>1380</v>
      </c>
      <c r="M51" s="242" t="e">
        <f>L51*M3</f>
        <v>#REF!</v>
      </c>
      <c r="N51" s="243">
        <f>[6]คำนวณหน่วย!AB49-'[7]คำนวณ (2)'!$U$113</f>
        <v>1140</v>
      </c>
      <c r="O51" s="242" t="e">
        <f>N51*O3</f>
        <v>#REF!</v>
      </c>
      <c r="P51" s="244">
        <f>[6]คำนวณหน่วย!AF49-'[7]คำนวณ (2)'!$X$113</f>
        <v>1500</v>
      </c>
      <c r="Q51" s="242" t="e">
        <f>P51*Q3</f>
        <v>#REF!</v>
      </c>
      <c r="R51" s="243">
        <f>[6]คำนวณหน่วย!AJ49-'[7]คำนวณ (2)'!$AA$113</f>
        <v>1860</v>
      </c>
      <c r="S51" s="242" t="e">
        <f>R51*S3</f>
        <v>#REF!</v>
      </c>
      <c r="T51" s="243">
        <f>[6]คำนวณหน่วย!AN49-'[7]คำนวณ (2)'!$AD$113</f>
        <v>10595</v>
      </c>
      <c r="U51" s="242" t="e">
        <f>T51*U3</f>
        <v>#REF!</v>
      </c>
      <c r="V51" s="243">
        <f>[6]คำนวณหน่วย!AR49-'[7]คำนวณ (2)'!$AG$113</f>
        <v>14395</v>
      </c>
      <c r="W51" s="242" t="e">
        <f>V51*W3</f>
        <v>#REF!</v>
      </c>
      <c r="X51" s="243">
        <f>[6]คำนวณหน่วย!AV49-'[7]คำนวณ (2)'!$AJ$113</f>
        <v>13957</v>
      </c>
      <c r="Y51" s="242" t="e">
        <f>X51*Y3</f>
        <v>#REF!</v>
      </c>
      <c r="Z51" s="243">
        <f>[6]คำนวณหน่วย!AZ49-'[7]คำนวณ (2)'!$AM$113</f>
        <v>10978</v>
      </c>
      <c r="AA51" s="242" t="e">
        <f>Z51*AA3</f>
        <v>#REF!</v>
      </c>
      <c r="AB51" s="244">
        <f>[6]คำนวณหน่วย!BD49-'[7]คำนวณ (2)'!$AP$113</f>
        <v>9252</v>
      </c>
      <c r="AC51" s="242" t="e">
        <f>AB51*AC3</f>
        <v>#REF!</v>
      </c>
      <c r="AD51" s="101"/>
      <c r="AE51" s="102"/>
      <c r="AG51" s="102"/>
    </row>
    <row r="52" spans="1:35" x14ac:dyDescent="0.55000000000000004">
      <c r="A52" s="98">
        <f>[5]ตารางจด!A50</f>
        <v>42</v>
      </c>
      <c r="B52" s="99" t="str">
        <f>[5]ตารางจด!B50</f>
        <v>อาคารหอพักนักศึกษาชาย 3 (รวมอาคารห้องน้ำ)</v>
      </c>
      <c r="C52" s="98">
        <f>[5]ตารางจด!C61</f>
        <v>0</v>
      </c>
      <c r="D52" s="98">
        <v>20</v>
      </c>
      <c r="E52" s="160">
        <f>[5]ตารางจด!E50</f>
        <v>8419175</v>
      </c>
      <c r="F52" s="146">
        <f>[6]คำนวณหน่วย!L50</f>
        <v>100</v>
      </c>
      <c r="G52" s="100">
        <f>[6]คำนวณหน่วย!M50</f>
        <v>377</v>
      </c>
      <c r="H52" s="146">
        <f>[6]คำนวณหน่วย!P50</f>
        <v>160</v>
      </c>
      <c r="I52" s="100">
        <f>[6]คำนวณหน่วย!Q50</f>
        <v>603.20000000000005</v>
      </c>
      <c r="J52" s="146">
        <f>[6]คำนวณหน่วย!T50</f>
        <v>180</v>
      </c>
      <c r="K52" s="100">
        <f>[6]คำนวณหน่วย!U50</f>
        <v>496.79999999999995</v>
      </c>
      <c r="L52" s="146">
        <f>[6]คำนวณหน่วย!X50</f>
        <v>180</v>
      </c>
      <c r="M52" s="100">
        <f>[6]คำนวณหน่วย!Y50</f>
        <v>667.8</v>
      </c>
      <c r="N52" s="146">
        <f>[6]คำนวณหน่วย!AB50</f>
        <v>120</v>
      </c>
      <c r="O52" s="100">
        <f>[6]คำนวณหน่วย!AC50</f>
        <v>439.20000000000005</v>
      </c>
      <c r="P52" s="125">
        <f>[6]คำนวณหน่วย!AF50</f>
        <v>140</v>
      </c>
      <c r="Q52" s="100">
        <f>[6]คำนวณหน่วย!AG50</f>
        <v>525</v>
      </c>
      <c r="R52" s="146">
        <f>[6]คำนวณหน่วย!AJ50</f>
        <v>240</v>
      </c>
      <c r="S52" s="100">
        <f>[6]คำนวณหน่วย!AK50</f>
        <v>919.2</v>
      </c>
      <c r="T52" s="146">
        <f>[6]คำนวณหน่วย!AN50</f>
        <v>260</v>
      </c>
      <c r="U52" s="100">
        <f>[6]คำนวณหน่วย!AO50</f>
        <v>977.59999999999991</v>
      </c>
      <c r="V52" s="146">
        <f>[6]คำนวณหน่วย!AR50</f>
        <v>200</v>
      </c>
      <c r="W52" s="100">
        <f>[6]คำนวณหน่วย!AS50</f>
        <v>764</v>
      </c>
      <c r="X52" s="146">
        <f>[6]คำนวณหน่วย!AV50</f>
        <v>160</v>
      </c>
      <c r="Y52" s="100">
        <f>[6]คำนวณหน่วย!AW50</f>
        <v>603.20000000000005</v>
      </c>
      <c r="Z52" s="146">
        <f>[6]คำนวณหน่วย!AZ50</f>
        <v>160</v>
      </c>
      <c r="AA52" s="100">
        <f>[6]คำนวณหน่วย!BA50</f>
        <v>590.4</v>
      </c>
      <c r="AB52" s="125">
        <f>[6]คำนวณหน่วย!BD50</f>
        <v>240</v>
      </c>
      <c r="AC52" s="100">
        <f>[6]คำนวณหน่วย!BE50</f>
        <v>878.40000000000009</v>
      </c>
      <c r="AD52" s="101"/>
      <c r="AE52" s="102"/>
      <c r="AG52" s="102"/>
    </row>
    <row r="53" spans="1:35" x14ac:dyDescent="0.55000000000000004">
      <c r="A53" s="98">
        <f>[5]ตารางจด!A51</f>
        <v>43</v>
      </c>
      <c r="B53" s="99" t="str">
        <f>[5]ตารางจด!B51</f>
        <v>อาคารหอพักนักศึกษาชาย 4 (รวมอาคารโรงจอดรถ ข้างหอ)</v>
      </c>
      <c r="C53" s="98">
        <f>[5]ตารางจด!C51</f>
        <v>0</v>
      </c>
      <c r="D53" s="98">
        <v>60</v>
      </c>
      <c r="E53" s="160">
        <f>[5]ตารางจด!E51</f>
        <v>8419174</v>
      </c>
      <c r="F53" s="243">
        <f>[6]คำนวณหน่วย!L51-'[7]คำนวณ (2)'!$I$117</f>
        <v>2485</v>
      </c>
      <c r="G53" s="242" t="e">
        <f>F53*G3</f>
        <v>#REF!</v>
      </c>
      <c r="H53" s="243">
        <f>[6]คำนวณหน่วย!P51-'[7]คำนวณ (2)'!$L$117</f>
        <v>2038</v>
      </c>
      <c r="I53" s="242" t="e">
        <f>H53*I3</f>
        <v>#REF!</v>
      </c>
      <c r="J53" s="243">
        <f>[6]คำนวณหน่วย!T51-'[7]คำนวณ (2)'!$O$117</f>
        <v>2032</v>
      </c>
      <c r="K53" s="242" t="e">
        <f>J53*K3</f>
        <v>#REF!</v>
      </c>
      <c r="L53" s="243">
        <f>[6]คำนวณหน่วย!X51-'[7]คำนวณ (2)'!$R$117</f>
        <v>600</v>
      </c>
      <c r="M53" s="242" t="e">
        <f>L53*M3</f>
        <v>#REF!</v>
      </c>
      <c r="N53" s="243">
        <f>[6]คำนวณหน่วย!AB51-'[7]คำนวณ (2)'!$U$117</f>
        <v>780</v>
      </c>
      <c r="O53" s="242" t="e">
        <f>N53*O3</f>
        <v>#REF!</v>
      </c>
      <c r="P53" s="244">
        <f>[6]คำนวณหน่วย!AF51-'[7]คำนวณ (2)'!$X$117</f>
        <v>600</v>
      </c>
      <c r="Q53" s="242" t="e">
        <f>P53*Q3</f>
        <v>#REF!</v>
      </c>
      <c r="R53" s="243">
        <f>[6]คำนวณหน่วย!AJ51-'[7]คำนวณ (2)'!$AD$117</f>
        <v>398</v>
      </c>
      <c r="S53" s="242" t="e">
        <f>R53*S3</f>
        <v>#REF!</v>
      </c>
      <c r="T53" s="243">
        <f>[6]คำนวณหน่วย!AN51-'[7]คำนวณ (2)'!$AD$117</f>
        <v>2678</v>
      </c>
      <c r="U53" s="242" t="e">
        <f>T53*U3</f>
        <v>#REF!</v>
      </c>
      <c r="V53" s="243">
        <f>[6]คำนวณหน่วย!AR51-'[7]คำนวณ (2)'!$AG$117</f>
        <v>3875</v>
      </c>
      <c r="W53" s="242" t="e">
        <f>V53*W3</f>
        <v>#REF!</v>
      </c>
      <c r="X53" s="243">
        <f>[6]คำนวณหน่วย!AV51-'[7]คำนวณ (2)'!$AJ$113</f>
        <v>4117</v>
      </c>
      <c r="Y53" s="242" t="e">
        <f>X53*Y3</f>
        <v>#REF!</v>
      </c>
      <c r="Z53" s="243">
        <f>[6]คำนวณหน่วย!AZ51-'[7]คำนวณ (2)'!$AM$113</f>
        <v>3178</v>
      </c>
      <c r="AA53" s="242" t="e">
        <f>Z53*AA3</f>
        <v>#REF!</v>
      </c>
      <c r="AB53" s="244">
        <f>[6]คำนวณหน่วย!BD51-'[7]คำนวณ (2)'!$AP$113</f>
        <v>2712</v>
      </c>
      <c r="AC53" s="242" t="e">
        <f>AB53*AC3</f>
        <v>#REF!</v>
      </c>
      <c r="AD53" s="101"/>
      <c r="AE53" s="102"/>
      <c r="AG53" s="102"/>
    </row>
    <row r="54" spans="1:35" x14ac:dyDescent="0.55000000000000004">
      <c r="A54" s="98">
        <f>[5]ตารางจด!A52</f>
        <v>44</v>
      </c>
      <c r="B54" s="99" t="str">
        <f>[5]ตารางจด!B52</f>
        <v>อาคารหอพักนักศึกษาชาย 5 (รวมอาคารห้องน้ำ)</v>
      </c>
      <c r="C54" s="98">
        <f>[5]ตารางจด!C52</f>
        <v>0</v>
      </c>
      <c r="D54" s="98">
        <v>20</v>
      </c>
      <c r="E54" s="160">
        <f>[5]ตารางจด!E52</f>
        <v>8419178</v>
      </c>
      <c r="F54" s="146">
        <f>[6]คำนวณหน่วย!L52</f>
        <v>820</v>
      </c>
      <c r="G54" s="100">
        <f>[6]คำนวณหน่วย!M52</f>
        <v>3091.4</v>
      </c>
      <c r="H54" s="146">
        <f>[6]คำนวณหน่วย!P52</f>
        <v>700</v>
      </c>
      <c r="I54" s="100">
        <f>[6]คำนวณหน่วย!Q52</f>
        <v>2639</v>
      </c>
      <c r="J54" s="146">
        <f>[6]คำนวณหน่วย!T52</f>
        <v>760</v>
      </c>
      <c r="K54" s="100">
        <f>[6]คำนวณหน่วย!U52</f>
        <v>2097.6</v>
      </c>
      <c r="L54" s="146">
        <f>[6]คำนวณหน่วย!X52</f>
        <v>580</v>
      </c>
      <c r="M54" s="100">
        <f>[6]คำนวณหน่วย!Y52</f>
        <v>2151.8000000000002</v>
      </c>
      <c r="N54" s="146">
        <f>[6]คำนวณหน่วย!AB52</f>
        <v>520</v>
      </c>
      <c r="O54" s="100">
        <f>[6]คำนวณหน่วย!AC52</f>
        <v>1903.2</v>
      </c>
      <c r="P54" s="125">
        <f>[6]คำนวณหน่วย!AF52</f>
        <v>640</v>
      </c>
      <c r="Q54" s="100">
        <f>[6]คำนวณหน่วย!AG52</f>
        <v>2400</v>
      </c>
      <c r="R54" s="146">
        <f>[6]คำนวณหน่วย!AJ52</f>
        <v>2040</v>
      </c>
      <c r="S54" s="100">
        <f>[6]คำนวณหน่วย!AK52</f>
        <v>7813.2</v>
      </c>
      <c r="T54" s="146">
        <f>[6]คำนวณหน่วย!AN52</f>
        <v>2900</v>
      </c>
      <c r="U54" s="100">
        <f>[6]คำนวณหน่วย!AO52</f>
        <v>10904</v>
      </c>
      <c r="V54" s="146">
        <f>[6]คำนวณหน่วย!AR52</f>
        <v>3220</v>
      </c>
      <c r="W54" s="100">
        <f>[6]คำนวณหน่วย!AS52</f>
        <v>12300.4</v>
      </c>
      <c r="X54" s="146">
        <f>[6]คำนวณหน่วย!AV52</f>
        <v>3120</v>
      </c>
      <c r="Y54" s="100">
        <f>[6]คำนวณหน่วย!AW52</f>
        <v>11762.4</v>
      </c>
      <c r="Z54" s="146">
        <f>[6]คำนวณหน่วย!AZ52</f>
        <v>2640</v>
      </c>
      <c r="AA54" s="100">
        <f>[6]คำนวณหน่วย!BA52</f>
        <v>9741.6</v>
      </c>
      <c r="AB54" s="125">
        <f>[6]คำนวณหน่วย!BD52</f>
        <v>2240</v>
      </c>
      <c r="AC54" s="100">
        <f>[6]คำนวณหน่วย!BE52</f>
        <v>8198.4</v>
      </c>
      <c r="AD54" s="101"/>
      <c r="AE54" s="102"/>
      <c r="AG54" s="102"/>
    </row>
    <row r="55" spans="1:35" x14ac:dyDescent="0.55000000000000004">
      <c r="A55" s="98">
        <f>[5]ตารางจด!A53</f>
        <v>45</v>
      </c>
      <c r="B55" s="99" t="str">
        <f>[5]ตารางจด!B53</f>
        <v>อาคารหอพักนักศึกษาหญิง 6 (รวมอาคารโรงจอดรถ ข้างหอ)</v>
      </c>
      <c r="C55" s="98">
        <f>[5]ตารางจด!C53</f>
        <v>0</v>
      </c>
      <c r="D55" s="98">
        <v>60</v>
      </c>
      <c r="E55" s="160">
        <f>[5]ตารางจด!E53</f>
        <v>8409829</v>
      </c>
      <c r="F55" s="243">
        <f>[6]คำนวณหน่วย!L53-'[7]คำนวณ (2)'!$I$121</f>
        <v>5334</v>
      </c>
      <c r="G55" s="242" t="e">
        <f>F55*G3</f>
        <v>#REF!</v>
      </c>
      <c r="H55" s="243">
        <f>[6]คำนวณหน่วย!P53-'[7]คำนวณ (2)'!$L$121</f>
        <v>5058</v>
      </c>
      <c r="I55" s="242" t="e">
        <f>H55*I3</f>
        <v>#REF!</v>
      </c>
      <c r="J55" s="243">
        <f>[6]คำนวณหน่วย!T53-'[7]คำนวณ (2)'!$O$121</f>
        <v>4902</v>
      </c>
      <c r="K55" s="242" t="e">
        <f>J55*K3</f>
        <v>#REF!</v>
      </c>
      <c r="L55" s="243">
        <f>[6]คำนวณหน่วย!X53-'[7]คำนวณ (2)'!$R$121</f>
        <v>1080</v>
      </c>
      <c r="M55" s="242" t="e">
        <f>L55*M3</f>
        <v>#REF!</v>
      </c>
      <c r="N55" s="243">
        <f>[6]คำนวณหน่วย!AB53-'[7]คำนวณ (2)'!$U$121</f>
        <v>900</v>
      </c>
      <c r="O55" s="242" t="e">
        <f>N55*O3</f>
        <v>#REF!</v>
      </c>
      <c r="P55" s="244">
        <f>[6]คำนวณหน่วย!AF53-'[7]คำนวณ (2)'!$X$121</f>
        <v>960</v>
      </c>
      <c r="Q55" s="242" t="e">
        <f>P55*Q3</f>
        <v>#REF!</v>
      </c>
      <c r="R55" s="243">
        <f>[6]คำนวณหน่วย!AJ53-'[7]คำนวณ (2)'!$AD$121</f>
        <v>950</v>
      </c>
      <c r="S55" s="242" t="e">
        <f>R55*S3</f>
        <v>#REF!</v>
      </c>
      <c r="T55" s="243">
        <f>[6]คำนวณหน่วย!AN53-'[7]คำนวณ (2)'!$AD$121</f>
        <v>6230</v>
      </c>
      <c r="U55" s="242" t="e">
        <f>T55*U3</f>
        <v>#REF!</v>
      </c>
      <c r="V55" s="243">
        <f>[6]คำนวณหน่วย!AR53-'[7]คำนวณ (2)'!$AG$121</f>
        <v>9124</v>
      </c>
      <c r="W55" s="242" t="e">
        <f>V55*W3</f>
        <v>#REF!</v>
      </c>
      <c r="X55" s="243">
        <f>[6]คำนวณหน่วย!AV53-'[7]คำนวณ (2)'!$AJ$117</f>
        <v>9136</v>
      </c>
      <c r="Y55" s="242" t="e">
        <f>X55*Y3</f>
        <v>#REF!</v>
      </c>
      <c r="Z55" s="243">
        <f>[6]คำนวณหน่วย!AZ53-'[7]คำนวณ (2)'!$AM$117</f>
        <v>7079</v>
      </c>
      <c r="AA55" s="242" t="e">
        <f>Z55*AA3</f>
        <v>#REF!</v>
      </c>
      <c r="AB55" s="244">
        <f>[6]คำนวณหน่วย!BD53-'[7]คำนวณ (2)'!$AP$117</f>
        <v>7461</v>
      </c>
      <c r="AC55" s="242" t="e">
        <f>AB55*AC3</f>
        <v>#REF!</v>
      </c>
      <c r="AD55" s="101"/>
      <c r="AE55" s="102"/>
      <c r="AG55" s="102"/>
    </row>
    <row r="56" spans="1:35" x14ac:dyDescent="0.55000000000000004">
      <c r="A56" s="98">
        <f>[5]ตารางจด!A54</f>
        <v>46</v>
      </c>
      <c r="B56" s="99" t="str">
        <f>[5]ตารางจด!B54</f>
        <v>อาคารหอพักนักศึกษาหญิง 7</v>
      </c>
      <c r="C56" s="98">
        <f>[5]ตารางจด!C54</f>
        <v>0</v>
      </c>
      <c r="D56" s="98">
        <v>60</v>
      </c>
      <c r="E56" s="160">
        <f>[5]ตารางจด!E54</f>
        <v>8409835</v>
      </c>
      <c r="F56" s="243">
        <f>[6]คำนวณหน่วย!L54-'[7]คำนวณ (2)'!$I$125</f>
        <v>2978</v>
      </c>
      <c r="G56" s="242" t="e">
        <f>F56*G3</f>
        <v>#REF!</v>
      </c>
      <c r="H56" s="243">
        <f>[6]คำนวณหน่วย!P54-'[7]คำนวณ (2)'!$L$125</f>
        <v>2759</v>
      </c>
      <c r="I56" s="242" t="e">
        <f>H56*I3</f>
        <v>#REF!</v>
      </c>
      <c r="J56" s="243">
        <f>[6]คำนวณหน่วย!T54-'[7]คำนวณ (2)'!$O$125</f>
        <v>2617</v>
      </c>
      <c r="K56" s="242" t="e">
        <f>J56*K3</f>
        <v>#REF!</v>
      </c>
      <c r="L56" s="243">
        <f>[6]คำนวณหน่วย!X54-'[7]คำนวณ (2)'!$R$125</f>
        <v>1560</v>
      </c>
      <c r="M56" s="242" t="e">
        <f>L56*M3</f>
        <v>#REF!</v>
      </c>
      <c r="N56" s="243">
        <f>[6]คำนวณหน่วย!AB54-'[7]คำนวณ (2)'!$U$125</f>
        <v>1200</v>
      </c>
      <c r="O56" s="242" t="e">
        <f>N56*O3</f>
        <v>#REF!</v>
      </c>
      <c r="P56" s="244">
        <f>[6]คำนวณหน่วย!AF54-'[7]คำนวณ (2)'!$X$125</f>
        <v>1320</v>
      </c>
      <c r="Q56" s="242" t="e">
        <f>P56*Q3</f>
        <v>#REF!</v>
      </c>
      <c r="R56" s="243">
        <f>[6]คำนวณหน่วย!AJ54-'[7]คำนวณ (2)'!$AD$125</f>
        <v>1050</v>
      </c>
      <c r="S56" s="242" t="e">
        <f>R56*S3</f>
        <v>#REF!</v>
      </c>
      <c r="T56" s="243">
        <f>[6]คำนวณหน่วย!AN54-'[7]คำนวณ (2)'!$AD$125</f>
        <v>3450</v>
      </c>
      <c r="U56" s="242" t="e">
        <f>T56*U3</f>
        <v>#REF!</v>
      </c>
      <c r="V56" s="243">
        <f>[6]คำนวณหน่วย!AR54-'[7]คำนวณ (2)'!$AG$125</f>
        <v>5570</v>
      </c>
      <c r="W56" s="242" t="e">
        <f>V56*W3</f>
        <v>#REF!</v>
      </c>
      <c r="X56" s="243">
        <f>[6]คำนวณหน่วย!AV54-'[7]คำนวณ (2)'!$AJ$121</f>
        <v>5501</v>
      </c>
      <c r="Y56" s="242" t="e">
        <f>X56*Y3</f>
        <v>#REF!</v>
      </c>
      <c r="Z56" s="243">
        <f>[6]คำนวณหน่วย!AZ54-'[7]คำนวณ (2)'!$AM$121</f>
        <v>4732</v>
      </c>
      <c r="AA56" s="242" t="e">
        <f>Z56*AA3</f>
        <v>#REF!</v>
      </c>
      <c r="AB56" s="244">
        <f>[6]คำนวณหน่วย!BD54-'[7]คำนวณ (2)'!$AP$121</f>
        <v>4322</v>
      </c>
      <c r="AC56" s="242" t="e">
        <f>AB56*AC3</f>
        <v>#REF!</v>
      </c>
      <c r="AD56" s="101"/>
      <c r="AE56" s="102"/>
      <c r="AG56" s="102"/>
    </row>
    <row r="57" spans="1:35" x14ac:dyDescent="0.55000000000000004">
      <c r="A57" s="98">
        <f>[5]ตารางจด!A55</f>
        <v>47</v>
      </c>
      <c r="B57" s="99" t="str">
        <f>[5]ตารางจด!B55</f>
        <v>อาคารหอพักนักศึกษาหญิง 8</v>
      </c>
      <c r="C57" s="98">
        <f>[5]ตารางจด!C55</f>
        <v>0</v>
      </c>
      <c r="D57" s="98">
        <v>100</v>
      </c>
      <c r="E57" s="160">
        <f>[5]ตารางจด!E55</f>
        <v>8379616</v>
      </c>
      <c r="F57" s="243">
        <f>[6]คำนวณหน่วย!L55-'[7]คำนวณ (2)'!$I$129</f>
        <v>9524</v>
      </c>
      <c r="G57" s="242" t="e">
        <f>F57*G3</f>
        <v>#REF!</v>
      </c>
      <c r="H57" s="243">
        <f>[6]คำนวณหน่วย!P55-'[7]คำนวณ (2)'!$L$129</f>
        <v>7758</v>
      </c>
      <c r="I57" s="242" t="e">
        <f>H57*I3</f>
        <v>#REF!</v>
      </c>
      <c r="J57" s="243">
        <f>[6]คำนวณหน่วย!T55-'[7]คำนวณ (2)'!$O$129</f>
        <v>10400</v>
      </c>
      <c r="K57" s="242" t="e">
        <f>J57*K3</f>
        <v>#REF!</v>
      </c>
      <c r="L57" s="243">
        <f>[6]คำนวณหน่วย!X55-'[7]คำนวณ (2)'!$R$129</f>
        <v>2700</v>
      </c>
      <c r="M57" s="242" t="e">
        <f>L57*M3</f>
        <v>#REF!</v>
      </c>
      <c r="N57" s="243">
        <f>[6]คำนวณหน่วย!AB55</f>
        <v>2000</v>
      </c>
      <c r="O57" s="242" t="e">
        <f>N57*O3</f>
        <v>#REF!</v>
      </c>
      <c r="P57" s="244">
        <f>[6]คำนวณหน่วย!AF55</f>
        <v>3300</v>
      </c>
      <c r="Q57" s="242" t="e">
        <f>P57*Q3</f>
        <v>#REF!</v>
      </c>
      <c r="R57" s="243">
        <f>[6]คำนวณหน่วย!AJ55</f>
        <v>5100</v>
      </c>
      <c r="S57" s="242" t="e">
        <f>R57*S3</f>
        <v>#REF!</v>
      </c>
      <c r="T57" s="243">
        <f>[6]คำนวณหน่วย!AN55-'[7]คำนวณ (2)'!$AD$129</f>
        <v>14610</v>
      </c>
      <c r="U57" s="242" t="e">
        <f>T57*U3</f>
        <v>#REF!</v>
      </c>
      <c r="V57" s="243">
        <f>[6]คำนวณหน่วย!AR55-'[7]คำนวณ (2)'!$AG$129</f>
        <v>20173</v>
      </c>
      <c r="W57" s="242" t="e">
        <f>V57*W3</f>
        <v>#REF!</v>
      </c>
      <c r="X57" s="243">
        <f>[6]คำนวณหน่วย!AV55-'[7]คำนวณ (2)'!$AJ$129</f>
        <v>20081</v>
      </c>
      <c r="Y57" s="242" t="e">
        <f>X57*Y3</f>
        <v>#REF!</v>
      </c>
      <c r="Z57" s="243">
        <f>[6]คำนวณหน่วย!AZ55-'[7]คำนวณ (2)'!$AM$129</f>
        <v>15755</v>
      </c>
      <c r="AA57" s="242" t="e">
        <f>Z57*AA3</f>
        <v>#REF!</v>
      </c>
      <c r="AB57" s="244">
        <f>[6]คำนวณหน่วย!BD55-'[7]คำนวณ (2)'!$AP$129</f>
        <v>16938</v>
      </c>
      <c r="AC57" s="242" t="e">
        <f>AB57*AC3</f>
        <v>#REF!</v>
      </c>
      <c r="AD57" s="101"/>
      <c r="AE57" s="102"/>
      <c r="AG57" s="102"/>
    </row>
    <row r="58" spans="1:35" x14ac:dyDescent="0.55000000000000004">
      <c r="A58" s="98">
        <f>[5]ตารางจด!A56</f>
        <v>48</v>
      </c>
      <c r="B58" s="99" t="str">
        <f>[5]ตารางจด!B56</f>
        <v>อาคารหอพักนักศึกษาหญิง 9</v>
      </c>
      <c r="C58" s="98">
        <f>[5]ตารางจด!C56</f>
        <v>0</v>
      </c>
      <c r="D58" s="98">
        <v>100</v>
      </c>
      <c r="E58" s="160">
        <f>[5]ตารางจด!E56</f>
        <v>8399168</v>
      </c>
      <c r="F58" s="243">
        <f>[6]คำนวณหน่วย!L56-'[7]คำนวณ (2)'!$I$133</f>
        <v>11970</v>
      </c>
      <c r="G58" s="242" t="e">
        <f>F58*G3</f>
        <v>#REF!</v>
      </c>
      <c r="H58" s="243">
        <f>[6]คำนวณหน่วย!P56-'[7]คำนวณ (2)'!$L$133</f>
        <v>11717</v>
      </c>
      <c r="I58" s="242" t="e">
        <f>H58*I3</f>
        <v>#REF!</v>
      </c>
      <c r="J58" s="243">
        <f>[6]คำนวณหน่วย!T56-'[7]คำนวณ (2)'!$O$133</f>
        <v>11886</v>
      </c>
      <c r="K58" s="242" t="e">
        <f>J58*K3</f>
        <v>#REF!</v>
      </c>
      <c r="L58" s="243">
        <f>[6]คำนวณหน่วย!X56-'[7]คำนวณ (2)'!$R$133</f>
        <v>11100</v>
      </c>
      <c r="M58" s="242" t="e">
        <f>L58*M3</f>
        <v>#REF!</v>
      </c>
      <c r="N58" s="243">
        <f>[6]คำนวณหน่วย!AB56</f>
        <v>8600</v>
      </c>
      <c r="O58" s="242" t="e">
        <f>N58*O3</f>
        <v>#REF!</v>
      </c>
      <c r="P58" s="244">
        <f>[6]คำนวณหน่วย!AF56</f>
        <v>9700</v>
      </c>
      <c r="Q58" s="242" t="e">
        <f>P58*Q3</f>
        <v>#REF!</v>
      </c>
      <c r="R58" s="243">
        <f>[6]คำนวณหน่วย!AJ56</f>
        <v>11100</v>
      </c>
      <c r="S58" s="242" t="e">
        <f>R58*S3</f>
        <v>#REF!</v>
      </c>
      <c r="T58" s="243">
        <f>[6]คำนวณหน่วย!AN56-'[7]คำนวณ (2)'!$AD$133</f>
        <v>16174</v>
      </c>
      <c r="U58" s="242" t="e">
        <f>T58*U3</f>
        <v>#REF!</v>
      </c>
      <c r="V58" s="243">
        <f>[6]คำนวณหน่วย!AR56-'[7]คำนวณ (2)'!$AG$133</f>
        <v>19474</v>
      </c>
      <c r="W58" s="242" t="e">
        <f>V58*W3</f>
        <v>#REF!</v>
      </c>
      <c r="X58" s="243">
        <f>[6]คำนวณหน่วย!AV56-'[7]คำนวณ (2)'!$AJ$133</f>
        <v>20044</v>
      </c>
      <c r="Y58" s="242" t="e">
        <f>X58*Y3</f>
        <v>#REF!</v>
      </c>
      <c r="Z58" s="243">
        <f>[6]คำนวณหน่วย!AZ56-'[7]คำนวณ (2)'!$AM$133</f>
        <v>16343</v>
      </c>
      <c r="AA58" s="242" t="e">
        <f>Z58*AA3</f>
        <v>#REF!</v>
      </c>
      <c r="AB58" s="244">
        <f>[6]คำนวณหน่วย!BD56-'[7]คำนวณ (2)'!$AP$133</f>
        <v>14150</v>
      </c>
      <c r="AC58" s="242" t="e">
        <f>AB58*AC3</f>
        <v>#REF!</v>
      </c>
      <c r="AD58" s="101"/>
      <c r="AE58" s="102"/>
      <c r="AG58" s="102"/>
    </row>
    <row r="59" spans="1:35" x14ac:dyDescent="0.55000000000000004">
      <c r="A59" s="98">
        <f>[5]ตารางจด!A57</f>
        <v>49</v>
      </c>
      <c r="B59" s="99" t="str">
        <f>[5]ตารางจด!B57</f>
        <v>อาคารหอพักนักศึกษาหญิง 10</v>
      </c>
      <c r="C59" s="98">
        <f>[5]ตารางจด!C57</f>
        <v>0</v>
      </c>
      <c r="D59" s="98">
        <v>200</v>
      </c>
      <c r="E59" s="160">
        <f>[5]ตารางจด!E57</f>
        <v>9243992</v>
      </c>
      <c r="F59" s="243">
        <f>[6]คำนวณหน่วย!L57-'[7]คำนวณ (2)'!$I$137</f>
        <v>12515</v>
      </c>
      <c r="G59" s="242" t="e">
        <f>F59*G3</f>
        <v>#REF!</v>
      </c>
      <c r="H59" s="243">
        <f>[6]คำนวณหน่วย!P57-'[7]คำนวณ (2)'!$L$137</f>
        <v>10332</v>
      </c>
      <c r="I59" s="242" t="e">
        <f>H59*I3</f>
        <v>#REF!</v>
      </c>
      <c r="J59" s="243">
        <f>[6]คำนวณหน่วย!T57-'[7]คำนวณ (2)'!$O$137</f>
        <v>11200</v>
      </c>
      <c r="K59" s="242" t="e">
        <f>J59*K3</f>
        <v>#REF!</v>
      </c>
      <c r="L59" s="243">
        <f>[6]คำนวณหน่วย!X57-'[7]คำนวณ (2)'!$R$137</f>
        <v>2800</v>
      </c>
      <c r="M59" s="242" t="e">
        <f>L59*M3</f>
        <v>#REF!</v>
      </c>
      <c r="N59" s="243">
        <f>[6]คำนวณหน่วย!AB57</f>
        <v>2000</v>
      </c>
      <c r="O59" s="242" t="e">
        <f>N59*O3</f>
        <v>#REF!</v>
      </c>
      <c r="P59" s="244">
        <f>[6]คำนวณหน่วย!AF57</f>
        <v>2800</v>
      </c>
      <c r="Q59" s="242" t="e">
        <f>P59*Q3</f>
        <v>#REF!</v>
      </c>
      <c r="R59" s="243">
        <f>[6]คำนวณหน่วย!AJ57</f>
        <v>4200</v>
      </c>
      <c r="S59" s="242" t="e">
        <f>R59*S3</f>
        <v>#REF!</v>
      </c>
      <c r="T59" s="243">
        <f>[6]คำนวณหน่วย!AN57-'[7]คำนวณ (2)'!$AD$137</f>
        <v>15818</v>
      </c>
      <c r="U59" s="242" t="e">
        <f>T59*U3</f>
        <v>#REF!</v>
      </c>
      <c r="V59" s="243">
        <f>[6]คำนวณหน่วย!AR57-'[7]คำนวณ (2)'!$AG$137</f>
        <v>19783</v>
      </c>
      <c r="W59" s="242" t="e">
        <f>V59*W3</f>
        <v>#REF!</v>
      </c>
      <c r="X59" s="243">
        <f>[6]คำนวณหน่วย!AV57-'[7]คำนวณ (2)'!$AJ$137</f>
        <v>21094</v>
      </c>
      <c r="Y59" s="242" t="e">
        <f>X59*Y3</f>
        <v>#REF!</v>
      </c>
      <c r="Z59" s="243">
        <f>[6]คำนวณหน่วย!AZ57-'[7]คำนวณ (2)'!$AM$137</f>
        <v>15800</v>
      </c>
      <c r="AA59" s="242" t="e">
        <f>Z59*AA3</f>
        <v>#REF!</v>
      </c>
      <c r="AB59" s="244">
        <f>[6]คำนวณหน่วย!BD57-'[7]คำนวณ (2)'!$AP$137</f>
        <v>13255</v>
      </c>
      <c r="AC59" s="242" t="e">
        <f>AB59*AC3</f>
        <v>#REF!</v>
      </c>
      <c r="AD59" s="101"/>
      <c r="AE59" s="102"/>
      <c r="AG59" s="102"/>
    </row>
    <row r="60" spans="1:35" x14ac:dyDescent="0.55000000000000004">
      <c r="A60" s="98">
        <f>[5]ตารางจด!A58</f>
        <v>50</v>
      </c>
      <c r="B60" s="99" t="str">
        <f>[5]ตารางจด!B58</f>
        <v>อาคารหอพักนักศึกษาหญิง 11</v>
      </c>
      <c r="C60" s="98" t="str">
        <f>[5]ตารางจด!C58</f>
        <v>MWh</v>
      </c>
      <c r="D60" s="98">
        <v>1000</v>
      </c>
      <c r="E60" s="160" t="str">
        <f>[5]ตารางจด!E58</f>
        <v>Digital</v>
      </c>
      <c r="F60" s="243">
        <f>[6]คำนวณหน่วย!L58-'[7]คำนวณ (2)'!$I$141</f>
        <v>14050.999999999993</v>
      </c>
      <c r="G60" s="242" t="e">
        <f>F60*G3</f>
        <v>#REF!</v>
      </c>
      <c r="H60" s="243">
        <f>[6]คำนวณหน่วย!P58-'[7]คำนวณ (2)'!$L$141</f>
        <v>14733.000000000033</v>
      </c>
      <c r="I60" s="242" t="e">
        <f>H60*I3</f>
        <v>#REF!</v>
      </c>
      <c r="J60" s="243">
        <f>[6]คำนวณหน่วย!T58-'[7]คำนวณ (2)'!$O$141</f>
        <v>12430.999999999973</v>
      </c>
      <c r="K60" s="242" t="e">
        <f>J60*K3</f>
        <v>#REF!</v>
      </c>
      <c r="L60" s="243">
        <f>[6]คำนวณหน่วย!X58-'[7]คำนวณ (2)'!$R$141</f>
        <v>2600.0000000000227</v>
      </c>
      <c r="M60" s="242" t="e">
        <f>L60*M3</f>
        <v>#REF!</v>
      </c>
      <c r="N60" s="243">
        <f>[6]คำนวณหน่วย!AB58</f>
        <v>2419.9999999999591</v>
      </c>
      <c r="O60" s="242" t="e">
        <f>N60*O3</f>
        <v>#REF!</v>
      </c>
      <c r="P60" s="244">
        <f>[6]คำนวณหน่วย!AF58</f>
        <v>2740.0000000000091</v>
      </c>
      <c r="Q60" s="242" t="e">
        <f>P60*Q3</f>
        <v>#REF!</v>
      </c>
      <c r="R60" s="243">
        <f>[6]คำนวณหน่วย!AJ58</f>
        <v>4689.9999999999982</v>
      </c>
      <c r="S60" s="242" t="e">
        <f>R60*S3</f>
        <v>#REF!</v>
      </c>
      <c r="T60" s="243">
        <f>[6]คำนวณหน่วย!AN58-'[7]คำนวณ (2)'!$AD$141</f>
        <v>21233.000000000047</v>
      </c>
      <c r="U60" s="242" t="e">
        <f>T60*U3</f>
        <v>#REF!</v>
      </c>
      <c r="V60" s="243">
        <f>[6]คำนวณหน่วย!AR58-'[7]คำนวณ (2)'!$AG$141</f>
        <v>28649.999999999945</v>
      </c>
      <c r="W60" s="242" t="e">
        <f>V60*W3</f>
        <v>#REF!</v>
      </c>
      <c r="X60" s="243">
        <f>[6]คำนวณหน่วย!AV58-'[7]คำนวณ (2)'!$AJ$141</f>
        <v>28426.00000000004</v>
      </c>
      <c r="Y60" s="242" t="e">
        <f>X60*Y3</f>
        <v>#REF!</v>
      </c>
      <c r="Z60" s="243">
        <f>[6]คำนวณหน่วย!AZ58-'[7]คำนวณ (2)'!$AM$141</f>
        <v>19680.000000000007</v>
      </c>
      <c r="AA60" s="242" t="e">
        <f>Z60*AA3</f>
        <v>#REF!</v>
      </c>
      <c r="AB60" s="244">
        <f>[6]คำนวณหน่วย!BD58-'[7]คำนวณ (2)'!$AP$141</f>
        <v>16588.999999999985</v>
      </c>
      <c r="AC60" s="242" t="e">
        <f>AB60*AC3</f>
        <v>#REF!</v>
      </c>
      <c r="AD60" s="101"/>
      <c r="AE60" s="102"/>
      <c r="AG60" s="102"/>
    </row>
    <row r="61" spans="1:35" x14ac:dyDescent="0.55000000000000004">
      <c r="A61" s="118" t="s">
        <v>9</v>
      </c>
      <c r="B61" s="119"/>
      <c r="C61" s="120"/>
      <c r="D61" s="120"/>
      <c r="E61" s="121"/>
      <c r="F61" s="148">
        <f t="shared" ref="F61:AC61" si="2">SUM(F50:F60)</f>
        <v>67978</v>
      </c>
      <c r="G61" s="136" t="e">
        <f t="shared" si="2"/>
        <v>#REF!</v>
      </c>
      <c r="H61" s="148">
        <f t="shared" si="2"/>
        <v>63369.000000000029</v>
      </c>
      <c r="I61" s="136" t="e">
        <f t="shared" si="2"/>
        <v>#REF!</v>
      </c>
      <c r="J61" s="148">
        <f t="shared" si="2"/>
        <v>63174.999999999971</v>
      </c>
      <c r="K61" s="136" t="e">
        <f t="shared" si="2"/>
        <v>#REF!</v>
      </c>
      <c r="L61" s="148">
        <f t="shared" si="2"/>
        <v>25680.000000000022</v>
      </c>
      <c r="M61" s="136" t="e">
        <f t="shared" si="2"/>
        <v>#REF!</v>
      </c>
      <c r="N61" s="148">
        <f t="shared" si="2"/>
        <v>20539.99999999996</v>
      </c>
      <c r="O61" s="136" t="e">
        <f t="shared" si="2"/>
        <v>#REF!</v>
      </c>
      <c r="P61" s="148">
        <f t="shared" si="2"/>
        <v>24560.000000000007</v>
      </c>
      <c r="Q61" s="136" t="e">
        <f t="shared" si="2"/>
        <v>#REF!</v>
      </c>
      <c r="R61" s="148">
        <f t="shared" si="2"/>
        <v>32428</v>
      </c>
      <c r="S61" s="136" t="e">
        <f t="shared" si="2"/>
        <v>#REF!</v>
      </c>
      <c r="T61" s="148">
        <f t="shared" si="2"/>
        <v>94588.000000000044</v>
      </c>
      <c r="U61" s="136" t="e">
        <f t="shared" si="2"/>
        <v>#REF!</v>
      </c>
      <c r="V61" s="148">
        <f t="shared" si="2"/>
        <v>125383.99999999994</v>
      </c>
      <c r="W61" s="136" t="e">
        <f t="shared" si="2"/>
        <v>#REF!</v>
      </c>
      <c r="X61" s="148">
        <f t="shared" si="2"/>
        <v>126536.00000000004</v>
      </c>
      <c r="Y61" s="136" t="e">
        <f t="shared" si="2"/>
        <v>#REF!</v>
      </c>
      <c r="Z61" s="148">
        <f t="shared" si="2"/>
        <v>97085</v>
      </c>
      <c r="AA61" s="136" t="e">
        <f t="shared" si="2"/>
        <v>#REF!</v>
      </c>
      <c r="AB61" s="148">
        <f t="shared" si="2"/>
        <v>87878.999999999985</v>
      </c>
      <c r="AC61" s="136" t="e">
        <f t="shared" si="2"/>
        <v>#REF!</v>
      </c>
      <c r="AD61" s="101"/>
      <c r="AE61" s="102"/>
      <c r="AG61" s="102"/>
    </row>
    <row r="62" spans="1:35" x14ac:dyDescent="0.55000000000000004">
      <c r="A62" s="94" t="str">
        <f>[5]ตารางจด!A59</f>
        <v>คณะพัฒนาการท่องเที่ยว</v>
      </c>
      <c r="B62" s="106"/>
      <c r="C62" s="107"/>
      <c r="D62" s="107"/>
      <c r="E62" s="150"/>
      <c r="F62" s="127"/>
      <c r="G62" s="150"/>
      <c r="H62" s="127"/>
      <c r="I62" s="150"/>
      <c r="J62" s="127"/>
      <c r="K62" s="150"/>
      <c r="L62" s="127"/>
      <c r="M62" s="150"/>
      <c r="N62" s="127"/>
      <c r="O62" s="150"/>
      <c r="P62" s="171"/>
      <c r="Q62" s="150"/>
      <c r="R62" s="127"/>
      <c r="S62" s="150"/>
      <c r="T62" s="127"/>
      <c r="U62" s="150"/>
      <c r="V62" s="127"/>
      <c r="W62" s="150"/>
      <c r="X62" s="127"/>
      <c r="Y62" s="150"/>
      <c r="Z62" s="127"/>
      <c r="AA62" s="107"/>
      <c r="AB62" s="127"/>
      <c r="AC62" s="117"/>
      <c r="AD62" s="156">
        <f>SUM(F66+H66+J66+L66+N66+P66+R66+T66+V66+X66+Z66+AB66)</f>
        <v>144072.99999999994</v>
      </c>
      <c r="AE62" s="157" t="e">
        <f>SUM(G66+I66+K66+M66+O66+Q66+S66+U66+W66+Y66+AA66+AC66)</f>
        <v>#REF!</v>
      </c>
      <c r="AF62" s="156">
        <f>SUM(F66+H66+J66+L66+N66+P66+R66+T66+V66)</f>
        <v>112426</v>
      </c>
      <c r="AG62" s="157" t="e">
        <f>SUM(G66+I66+K66+M66+O66+Q66+S66+U66+W66)</f>
        <v>#REF!</v>
      </c>
      <c r="AH62" s="156">
        <f>SUM(X66+Z66+AB66)</f>
        <v>31646.999999999956</v>
      </c>
      <c r="AI62" s="157" t="e">
        <f>SUM(Y66+AA66+AC66)</f>
        <v>#REF!</v>
      </c>
    </row>
    <row r="63" spans="1:35" x14ac:dyDescent="0.55000000000000004">
      <c r="A63" s="98">
        <f>[5]ตารางจด!A60</f>
        <v>51</v>
      </c>
      <c r="B63" s="99" t="str">
        <f>[5]ตารางจด!B60</f>
        <v xml:space="preserve">อาคารเรียนรวมสุวรรณวาจกกสิกิจ </v>
      </c>
      <c r="C63" s="98">
        <f>[5]ตารางจด!C60</f>
        <v>0</v>
      </c>
      <c r="D63" s="98">
        <v>1</v>
      </c>
      <c r="E63" s="160" t="str">
        <f>[5]ตารางจด!E60</f>
        <v>-</v>
      </c>
      <c r="F63" s="243">
        <f>[6]คำนวณหน่วย!L60-'[7]คำนวณ (2)'!$I$144</f>
        <v>2237</v>
      </c>
      <c r="G63" s="242" t="e">
        <f>F63*G3</f>
        <v>#REF!</v>
      </c>
      <c r="H63" s="243">
        <f>[6]คำนวณหน่วย!P60-'[7]คำนวณ (2)'!$L$144</f>
        <v>2768</v>
      </c>
      <c r="I63" s="242" t="e">
        <f>H63*I3</f>
        <v>#REF!</v>
      </c>
      <c r="J63" s="243">
        <f>[6]คำนวณหน่วย!T60-'[7]คำนวณ (2)'!$O$144</f>
        <v>2854</v>
      </c>
      <c r="K63" s="242" t="e">
        <f>J63*K3</f>
        <v>#REF!</v>
      </c>
      <c r="L63" s="243">
        <f>[6]คำนวณหน่วย!X60-'[7]คำนวณ (2)'!$R$144</f>
        <v>4446</v>
      </c>
      <c r="M63" s="242" t="e">
        <f>L63*M3</f>
        <v>#REF!</v>
      </c>
      <c r="N63" s="243">
        <f>[6]คำนวณหน่วย!AB60-'[7]คำนวณ (2)'!$U$144</f>
        <v>5002</v>
      </c>
      <c r="O63" s="242" t="e">
        <f>N63*O3</f>
        <v>#REF!</v>
      </c>
      <c r="P63" s="244">
        <f>[6]คำนวณหน่วย!AF60-'[7]คำนวณ (2)'!$X$144</f>
        <v>3085</v>
      </c>
      <c r="Q63" s="242" t="e">
        <f>P63*Q3</f>
        <v>#REF!</v>
      </c>
      <c r="R63" s="243">
        <f>[6]คำนวณหน่วย!AJ60-'[7]คำนวณ (2)'!$AA$144</f>
        <v>4732</v>
      </c>
      <c r="S63" s="242" t="e">
        <f>R63*S3</f>
        <v>#REF!</v>
      </c>
      <c r="T63" s="243">
        <f>[6]คำนวณหน่วย!AN60-'[7]คำนวณ (2)'!$AD$144</f>
        <v>5384</v>
      </c>
      <c r="U63" s="242" t="e">
        <f>T63*U3</f>
        <v>#REF!</v>
      </c>
      <c r="V63" s="243">
        <f>[6]คำนวณหน่วย!AR60-'[7]คำนวณ (2)'!$AG$144</f>
        <v>5723</v>
      </c>
      <c r="W63" s="242" t="e">
        <f>V63*W3</f>
        <v>#REF!</v>
      </c>
      <c r="X63" s="243">
        <f>[6]คำนวณหน่วย!AV60-'[7]คำนวณ (2)'!$AJ$144</f>
        <v>4462</v>
      </c>
      <c r="Y63" s="242" t="e">
        <f>X63*Y3</f>
        <v>#REF!</v>
      </c>
      <c r="Z63" s="243">
        <f>[6]คำนวณหน่วย!AZ60-'[7]คำนวณ (2)'!$AM$144</f>
        <v>2860</v>
      </c>
      <c r="AA63" s="242" t="e">
        <f>Z63*AA3</f>
        <v>#REF!</v>
      </c>
      <c r="AB63" s="244">
        <f>[6]คำนวณหน่วย!BD60-'[7]คำนวณ (2)'!$AP$144</f>
        <v>2407</v>
      </c>
      <c r="AC63" s="242" t="e">
        <f>AB63*AC3</f>
        <v>#REF!</v>
      </c>
      <c r="AD63" s="186">
        <f>SUM(F63+H63+J63+L63+N63+P63+R63+T63+V63+X63+Z63+AB63)</f>
        <v>45960</v>
      </c>
      <c r="AE63" s="187" t="e">
        <f>SUM(G63+I63+K63+M63+O63+Q63+S63+U63+W63+Y63+AA63+AC63)</f>
        <v>#REF!</v>
      </c>
      <c r="AG63" s="102"/>
    </row>
    <row r="64" spans="1:35" x14ac:dyDescent="0.55000000000000004">
      <c r="A64" s="98">
        <f>[5]ตารางจด!A61</f>
        <v>52</v>
      </c>
      <c r="B64" s="99" t="str">
        <f>[5]ตารางจด!B61</f>
        <v>อาคารพัฒนาวิสัยทัศน์  ชั้น 1 มิเตอร์ตัวที่ 1</v>
      </c>
      <c r="C64" s="98">
        <f>[5]ตารางจด!C61</f>
        <v>0</v>
      </c>
      <c r="D64" s="98">
        <v>80</v>
      </c>
      <c r="E64" s="160">
        <f>[5]ตารางจด!E61</f>
        <v>9109282</v>
      </c>
      <c r="F64" s="146">
        <f>[6]คำนวณหน่วย!L61</f>
        <v>2320</v>
      </c>
      <c r="G64" s="100">
        <f>[6]คำนวณหน่วย!M61</f>
        <v>8746.4</v>
      </c>
      <c r="H64" s="146">
        <f>[6]คำนวณหน่วย!P61</f>
        <v>1840</v>
      </c>
      <c r="I64" s="100">
        <f>[6]คำนวณหน่วย!Q61</f>
        <v>6936.8</v>
      </c>
      <c r="J64" s="146">
        <f>[6]คำนวณหน่วย!T61</f>
        <v>2720</v>
      </c>
      <c r="K64" s="100">
        <f>[6]คำนวณหน่วย!U61</f>
        <v>7507.2</v>
      </c>
      <c r="L64" s="146">
        <f>[6]คำนวณหน่วย!X61</f>
        <v>2720</v>
      </c>
      <c r="M64" s="100">
        <f>[6]คำนวณหน่วย!Y61</f>
        <v>10091.200000000001</v>
      </c>
      <c r="N64" s="146">
        <f>[6]คำนวณหน่วย!AB61</f>
        <v>1760</v>
      </c>
      <c r="O64" s="100">
        <f>[6]คำนวณหน่วย!AC61</f>
        <v>6441.6</v>
      </c>
      <c r="P64" s="125">
        <f>[6]คำนวณหน่วย!AF61</f>
        <v>1320</v>
      </c>
      <c r="Q64" s="100">
        <f>[6]คำนวณหน่วย!AG61</f>
        <v>4950</v>
      </c>
      <c r="R64" s="146">
        <f>[6]คำนวณหน่วย!AJ61</f>
        <v>1864.0000000000146</v>
      </c>
      <c r="S64" s="100">
        <f>[6]คำนวณหน่วย!AK61</f>
        <v>7139.1200000000563</v>
      </c>
      <c r="T64" s="146">
        <f>[6]คำนวณหน่วย!AN61</f>
        <v>2255.9999999999854</v>
      </c>
      <c r="U64" s="100">
        <f>[6]คำนวณหน่วย!AO61</f>
        <v>8482.5599999999449</v>
      </c>
      <c r="V64" s="146">
        <f>[6]คำนวณหน่วย!AR61</f>
        <v>2144.0000000000146</v>
      </c>
      <c r="W64" s="100">
        <f>[6]คำนวณหน่วย!AS61</f>
        <v>8190.0800000000554</v>
      </c>
      <c r="X64" s="146">
        <f>[6]คำนวณหน่วย!AV61</f>
        <v>1055.9999999999854</v>
      </c>
      <c r="Y64" s="100">
        <f>[6]คำนวณหน่วย!AW61</f>
        <v>3981.1199999999453</v>
      </c>
      <c r="Z64" s="146">
        <f>[6]คำนวณหน่วย!AZ61</f>
        <v>1575.9999999999854</v>
      </c>
      <c r="AA64" s="100">
        <f>[6]คำนวณหน่วย!BA61</f>
        <v>5815.4399999999459</v>
      </c>
      <c r="AB64" s="125">
        <f>[6]คำนวณหน่วย!BD61</f>
        <v>1895.9999999999854</v>
      </c>
      <c r="AC64" s="100">
        <f>[6]คำนวณหน่วย!BE61</f>
        <v>6939.3599999999469</v>
      </c>
      <c r="AD64" s="101"/>
      <c r="AE64" s="102"/>
      <c r="AG64" s="102"/>
    </row>
    <row r="65" spans="1:35" x14ac:dyDescent="0.55000000000000004">
      <c r="A65" s="98">
        <f>[5]ตารางจด!A62</f>
        <v>53</v>
      </c>
      <c r="B65" s="99" t="str">
        <f>[5]ตารางจด!B62</f>
        <v>อาคารพัฒนาวิสัยทัศน์  ชั้น 2 มิเตอร์ตัวที่ 2</v>
      </c>
      <c r="C65" s="98" t="str">
        <f>[5]ตารางจด!C62</f>
        <v>MWh</v>
      </c>
      <c r="D65" s="98">
        <v>1000</v>
      </c>
      <c r="E65" s="160" t="str">
        <f>[5]ตารางจด!E62</f>
        <v>Digital</v>
      </c>
      <c r="F65" s="146">
        <f>[6]คำนวณหน่วย!L62</f>
        <v>3924.9999999999973</v>
      </c>
      <c r="G65" s="100">
        <f>[6]คำนวณหน่วย!M62</f>
        <v>14797.249999999989</v>
      </c>
      <c r="H65" s="146">
        <f>[6]คำนวณหน่วย!P62</f>
        <v>4664.0000000000018</v>
      </c>
      <c r="I65" s="100">
        <f>[6]คำนวณหน่วย!Q62</f>
        <v>17583.280000000006</v>
      </c>
      <c r="J65" s="146">
        <f>[6]คำนวณหน่วย!T62</f>
        <v>5289.9999999999991</v>
      </c>
      <c r="K65" s="100">
        <f>[6]คำนวณหน่วย!U62</f>
        <v>14600.399999999996</v>
      </c>
      <c r="L65" s="146">
        <f>[6]คำนวณหน่วย!X62</f>
        <v>5524.0000000000009</v>
      </c>
      <c r="M65" s="100">
        <f>[6]คำนวณหน่วย!Y62</f>
        <v>20494.040000000005</v>
      </c>
      <c r="N65" s="146">
        <f>[6]คำนวณหน่วย!AB62</f>
        <v>5706.0000000000027</v>
      </c>
      <c r="O65" s="100">
        <f>[6]คำนวณหน่วย!AC62</f>
        <v>20883.96000000001</v>
      </c>
      <c r="P65" s="125">
        <f>[6]คำนวณหน่วย!AF62</f>
        <v>4244.99999999999</v>
      </c>
      <c r="Q65" s="100">
        <f>[6]คำนวณหน่วย!AG62</f>
        <v>15918.749999999962</v>
      </c>
      <c r="R65" s="146">
        <f>[6]คำนวณหน่วย!AJ62</f>
        <v>8127.0000000000091</v>
      </c>
      <c r="S65" s="100">
        <f>[6]คำนวณหน่วย!AK62</f>
        <v>31126.410000000036</v>
      </c>
      <c r="T65" s="146">
        <f>[6]คำนวณหน่วย!AN62</f>
        <v>8119.99999999999</v>
      </c>
      <c r="U65" s="100">
        <f>[6]คำนวณหน่วย!AO62</f>
        <v>30531.199999999961</v>
      </c>
      <c r="V65" s="146">
        <f>[6]คำนวณหน่วย!AR62</f>
        <v>11650.000000000005</v>
      </c>
      <c r="W65" s="100">
        <f>[6]คำนวณหน่วย!AS62</f>
        <v>44503.000000000022</v>
      </c>
      <c r="X65" s="146">
        <f>[6]คำนวณหน่วย!AV62</f>
        <v>6980.0000000000036</v>
      </c>
      <c r="Y65" s="100">
        <f>[6]คำนวณหน่วย!AW62</f>
        <v>26314.600000000013</v>
      </c>
      <c r="Z65" s="146">
        <f>[6]คำนวณหน่วย!AZ62</f>
        <v>5109.9999999999991</v>
      </c>
      <c r="AA65" s="100">
        <f>[6]คำนวณหน่วย!BA62</f>
        <v>18855.899999999998</v>
      </c>
      <c r="AB65" s="125">
        <f>[6]คำนวณหน่วย!BD62</f>
        <v>5299.9999999999973</v>
      </c>
      <c r="AC65" s="100">
        <f>[6]คำนวณหน่วย!BE62</f>
        <v>19397.999999999989</v>
      </c>
      <c r="AD65" s="101"/>
      <c r="AE65" s="102"/>
      <c r="AG65" s="102"/>
    </row>
    <row r="66" spans="1:35" x14ac:dyDescent="0.55000000000000004">
      <c r="A66" s="118" t="s">
        <v>9</v>
      </c>
      <c r="B66" s="119"/>
      <c r="C66" s="120"/>
      <c r="D66" s="120"/>
      <c r="E66" s="121"/>
      <c r="F66" s="148">
        <f t="shared" ref="F66:AC66" si="3">SUM(F63:F65)</f>
        <v>8481.9999999999964</v>
      </c>
      <c r="G66" s="136" t="e">
        <f>SUM(G63:G65)</f>
        <v>#REF!</v>
      </c>
      <c r="H66" s="148">
        <f t="shared" si="3"/>
        <v>9272.0000000000018</v>
      </c>
      <c r="I66" s="136" t="e">
        <f t="shared" si="3"/>
        <v>#REF!</v>
      </c>
      <c r="J66" s="148">
        <f t="shared" si="3"/>
        <v>10864</v>
      </c>
      <c r="K66" s="136" t="e">
        <f t="shared" si="3"/>
        <v>#REF!</v>
      </c>
      <c r="L66" s="148">
        <f t="shared" si="3"/>
        <v>12690</v>
      </c>
      <c r="M66" s="136" t="e">
        <f t="shared" si="3"/>
        <v>#REF!</v>
      </c>
      <c r="N66" s="148">
        <f t="shared" si="3"/>
        <v>12468.000000000004</v>
      </c>
      <c r="O66" s="136" t="e">
        <f t="shared" si="3"/>
        <v>#REF!</v>
      </c>
      <c r="P66" s="135">
        <f t="shared" si="3"/>
        <v>8649.9999999999891</v>
      </c>
      <c r="Q66" s="136" t="e">
        <f t="shared" si="3"/>
        <v>#REF!</v>
      </c>
      <c r="R66" s="148">
        <f t="shared" si="3"/>
        <v>14723.000000000024</v>
      </c>
      <c r="S66" s="136" t="e">
        <f t="shared" si="3"/>
        <v>#REF!</v>
      </c>
      <c r="T66" s="148">
        <f t="shared" si="3"/>
        <v>15759.999999999975</v>
      </c>
      <c r="U66" s="136" t="e">
        <f t="shared" si="3"/>
        <v>#REF!</v>
      </c>
      <c r="V66" s="148">
        <f t="shared" si="3"/>
        <v>19517.000000000022</v>
      </c>
      <c r="W66" s="136" t="e">
        <f t="shared" si="3"/>
        <v>#REF!</v>
      </c>
      <c r="X66" s="148">
        <f t="shared" si="3"/>
        <v>12497.999999999989</v>
      </c>
      <c r="Y66" s="136" t="e">
        <f t="shared" si="3"/>
        <v>#REF!</v>
      </c>
      <c r="Z66" s="148">
        <f t="shared" si="3"/>
        <v>9545.9999999999854</v>
      </c>
      <c r="AA66" s="136" t="e">
        <f t="shared" si="3"/>
        <v>#REF!</v>
      </c>
      <c r="AB66" s="135">
        <f t="shared" si="3"/>
        <v>9602.9999999999818</v>
      </c>
      <c r="AC66" s="136" t="e">
        <f t="shared" si="3"/>
        <v>#REF!</v>
      </c>
      <c r="AD66" s="101"/>
      <c r="AE66" s="102"/>
      <c r="AG66" s="102"/>
    </row>
    <row r="67" spans="1:35" x14ac:dyDescent="0.55000000000000004">
      <c r="A67" s="94" t="str">
        <f>[5]ตารางจด!A63</f>
        <v>คณะศิลป์ศาสตร์</v>
      </c>
      <c r="B67" s="106"/>
      <c r="C67" s="107"/>
      <c r="D67" s="107"/>
      <c r="E67" s="150"/>
      <c r="F67" s="127"/>
      <c r="G67" s="150"/>
      <c r="H67" s="127"/>
      <c r="I67" s="150"/>
      <c r="J67" s="127"/>
      <c r="K67" s="150"/>
      <c r="L67" s="127"/>
      <c r="M67" s="150"/>
      <c r="N67" s="127"/>
      <c r="O67" s="150"/>
      <c r="P67" s="171"/>
      <c r="Q67" s="150"/>
      <c r="R67" s="127"/>
      <c r="S67" s="150"/>
      <c r="T67" s="127"/>
      <c r="U67" s="150"/>
      <c r="V67" s="127"/>
      <c r="W67" s="150"/>
      <c r="X67" s="127"/>
      <c r="Y67" s="150"/>
      <c r="Z67" s="127"/>
      <c r="AA67" s="107"/>
      <c r="AB67" s="127"/>
      <c r="AC67" s="117"/>
      <c r="AD67" s="156">
        <f>SUM(F68+H68+J68+L68+N68+P68+R68+T68+V68+X68+Z68+AB68)</f>
        <v>66737.490000000005</v>
      </c>
      <c r="AE67" s="157" t="e">
        <f>SUM(G68+I68+K68+M68+O68+Q68+S68+U68+W68+Y68+AA68+AC68)</f>
        <v>#REF!</v>
      </c>
      <c r="AF67" s="156">
        <f>SUM(F68+H68+J68+L68+N68+P68+R68+T68+V68)</f>
        <v>58271.76</v>
      </c>
      <c r="AG67" s="157" t="e">
        <f>SUM(G68+I68+K68+M68+O68+Q68+S68+U68+W68)</f>
        <v>#REF!</v>
      </c>
      <c r="AH67" s="156">
        <f>SUM(X68+Z68+AB68)</f>
        <v>8465.73</v>
      </c>
      <c r="AI67" s="157" t="e">
        <f>SUM(Y68+AA68+AC68)</f>
        <v>#REF!</v>
      </c>
    </row>
    <row r="68" spans="1:35" x14ac:dyDescent="0.55000000000000004">
      <c r="A68" s="103">
        <f>[5]ตารางจด!A64</f>
        <v>54</v>
      </c>
      <c r="B68" s="104" t="str">
        <f>[5]ตารางจด!B64</f>
        <v>อาคารประเสริฐ ณ.นคร</v>
      </c>
      <c r="C68" s="103">
        <f>[5]ตารางจด!C64</f>
        <v>0</v>
      </c>
      <c r="D68" s="103">
        <v>610</v>
      </c>
      <c r="E68" s="161">
        <f>[5]ตารางจด!E64</f>
        <v>8155345</v>
      </c>
      <c r="F68" s="243">
        <f>[6]คำนวณหน่วย!L64-'[7]คำนวณ (2)'!$I$147</f>
        <v>8355.4500000000007</v>
      </c>
      <c r="G68" s="242" t="e">
        <f>F68*G3</f>
        <v>#REF!</v>
      </c>
      <c r="H68" s="243">
        <f>[6]คำนวณหน่วย!$P$64-'[7]คำนวณ (2)'!$L$147</f>
        <v>10078.57</v>
      </c>
      <c r="I68" s="242" t="e">
        <f>H68*I3</f>
        <v>#REF!</v>
      </c>
      <c r="J68" s="243">
        <f>[6]คำนวณหน่วย!$T$64</f>
        <v>11239.75</v>
      </c>
      <c r="K68" s="242" t="e">
        <f>J68*K3</f>
        <v>#REF!</v>
      </c>
      <c r="L68" s="243">
        <f>[6]คำนวณหน่วย!$X$64</f>
        <v>10944.36</v>
      </c>
      <c r="M68" s="242" t="e">
        <f>L68*M3</f>
        <v>#REF!</v>
      </c>
      <c r="N68" s="243">
        <f>[6]คำนวณหน่วย!$AB$64</f>
        <v>2456.52</v>
      </c>
      <c r="O68" s="242" t="e">
        <f>N68*O3</f>
        <v>#REF!</v>
      </c>
      <c r="P68" s="244">
        <f>[6]คำนวณหน่วย!$AF$64-'[7]คำนวณ (2)'!$X$147</f>
        <v>2963.08</v>
      </c>
      <c r="Q68" s="242" t="e">
        <f>P68*Q3</f>
        <v>#REF!</v>
      </c>
      <c r="R68" s="243">
        <f>[6]คำนวณหน่วย!$AJ$64-'[7]คำนวณ (2)'!$AA$147</f>
        <v>2884.01</v>
      </c>
      <c r="S68" s="242" t="e">
        <f>R68*S3</f>
        <v>#REF!</v>
      </c>
      <c r="T68" s="243">
        <f>[6]คำนวณหน่วย!$AN$64-'[7]คำนวณ (2)'!$AD$147</f>
        <v>3921.06</v>
      </c>
      <c r="U68" s="242" t="e">
        <f>T68*U3</f>
        <v>#REF!</v>
      </c>
      <c r="V68" s="243">
        <f>[6]คำนวณหน่วย!$AR$64-'[7]คำนวณ (2)'!$AG$147</f>
        <v>5428.96</v>
      </c>
      <c r="W68" s="242" t="e">
        <f>V68*W3</f>
        <v>#REF!</v>
      </c>
      <c r="X68" s="243">
        <f>[6]คำนวณหน่วย!$AV$64-'[7]คำนวณ (2)'!$AJ$147</f>
        <v>4339.1899999999996</v>
      </c>
      <c r="Y68" s="242" t="e">
        <f>X68*Y3</f>
        <v>#REF!</v>
      </c>
      <c r="Z68" s="243">
        <f>[6]คำนวณหน่วย!$AZ$64-'[7]คำนวณ (2)'!$AM$147</f>
        <v>2198.91</v>
      </c>
      <c r="AA68" s="242" t="e">
        <f>Z68*AA3</f>
        <v>#REF!</v>
      </c>
      <c r="AB68" s="244">
        <f>[6]คำนวณหน่วย!$BD$64-'[7]คำนวณ (2)'!$AP$147</f>
        <v>1927.63</v>
      </c>
      <c r="AC68" s="242" t="e">
        <f>AB68*AC3</f>
        <v>#REF!</v>
      </c>
      <c r="AD68" s="101"/>
      <c r="AE68" s="102"/>
      <c r="AG68" s="102"/>
    </row>
    <row r="69" spans="1:35" x14ac:dyDescent="0.55000000000000004">
      <c r="A69" s="94" t="str">
        <f>[5]ตารางจด!A65</f>
        <v>สำนักหอสมุด</v>
      </c>
      <c r="B69" s="106"/>
      <c r="C69" s="107"/>
      <c r="D69" s="107"/>
      <c r="E69" s="150"/>
      <c r="F69" s="127"/>
      <c r="G69" s="150"/>
      <c r="H69" s="127"/>
      <c r="I69" s="150"/>
      <c r="J69" s="127"/>
      <c r="K69" s="150"/>
      <c r="L69" s="127"/>
      <c r="M69" s="150"/>
      <c r="N69" s="127"/>
      <c r="O69" s="150"/>
      <c r="P69" s="171"/>
      <c r="Q69" s="150"/>
      <c r="R69" s="127"/>
      <c r="S69" s="150"/>
      <c r="T69" s="127"/>
      <c r="U69" s="150"/>
      <c r="V69" s="127"/>
      <c r="W69" s="150"/>
      <c r="X69" s="127"/>
      <c r="Y69" s="150"/>
      <c r="Z69" s="127"/>
      <c r="AA69" s="107"/>
      <c r="AB69" s="127"/>
      <c r="AC69" s="117"/>
      <c r="AD69" s="156">
        <f>SUM(F72+H72+J72+L72+N72+P72+R72+T72+V72+X72+Z72+AB72)</f>
        <v>258857.62999999998</v>
      </c>
      <c r="AE69" s="157" t="e">
        <f>SUM(G72+I72+K72+M72+O72+Q72+S72+U72+W72+Y72+AA72+AC72)</f>
        <v>#REF!</v>
      </c>
      <c r="AF69" s="156">
        <f>SUM(F72+H72+J72+L72+N72+P72+R72+T72+V72)</f>
        <v>194258.53000000003</v>
      </c>
      <c r="AG69" s="157" t="e">
        <f>SUM(G72+I72+K72+M72+O72+Q72+S72+U72+W72)</f>
        <v>#REF!</v>
      </c>
      <c r="AH69" s="156">
        <f>SUM(X72+Z72+AB72)</f>
        <v>64599.099999999969</v>
      </c>
      <c r="AI69" s="157" t="e">
        <f>SUM(Y72+AA72+AC72)</f>
        <v>#REF!</v>
      </c>
    </row>
    <row r="70" spans="1:35" x14ac:dyDescent="0.55000000000000004">
      <c r="A70" s="98">
        <f>[5]ตารางจด!A66</f>
        <v>55</v>
      </c>
      <c r="B70" s="99" t="str">
        <f>[5]ตารางจด!B66</f>
        <v>อาคารวิภาต  บุญศรี  วังซ้าย  มิเตอร์ตัวที่ 1</v>
      </c>
      <c r="C70" s="98">
        <f>[5]ตารางจด!C66</f>
        <v>0</v>
      </c>
      <c r="D70" s="98">
        <v>300</v>
      </c>
      <c r="E70" s="160">
        <f>[5]ตารางจด!E66</f>
        <v>8666263</v>
      </c>
      <c r="F70" s="146">
        <f>[6]คำนวณหน่วย!L66</f>
        <v>5100</v>
      </c>
      <c r="G70" s="100">
        <f>[6]คำนวณหน่วย!M66</f>
        <v>19227</v>
      </c>
      <c r="H70" s="146">
        <f>[6]คำนวณหน่วย!P66</f>
        <v>5100</v>
      </c>
      <c r="I70" s="100">
        <f>[6]คำนวณหน่วย!Q66</f>
        <v>19227</v>
      </c>
      <c r="J70" s="146">
        <f>[6]คำนวณหน่วย!T66</f>
        <v>5400</v>
      </c>
      <c r="K70" s="100">
        <f>[6]คำนวณหน่วย!U66</f>
        <v>14903.999999999998</v>
      </c>
      <c r="L70" s="146">
        <f>[6]คำนวณหน่วย!X66</f>
        <v>6900</v>
      </c>
      <c r="M70" s="100">
        <f>[6]คำนวณหน่วย!Y66</f>
        <v>25599</v>
      </c>
      <c r="N70" s="146">
        <f>[6]คำนวณหน่วย!AB66</f>
        <v>5100</v>
      </c>
      <c r="O70" s="100">
        <f>[6]คำนวณหน่วย!AC66</f>
        <v>18666</v>
      </c>
      <c r="P70" s="125">
        <f>[6]คำนวณหน่วย!$AF$66</f>
        <v>4410.0000000000136</v>
      </c>
      <c r="Q70" s="100">
        <f>[6]คำนวณหน่วย!$AG$66</f>
        <v>16537.500000000051</v>
      </c>
      <c r="R70" s="146">
        <f>[6]คำนวณหน่วย!AJ66</f>
        <v>6989.9999999999864</v>
      </c>
      <c r="S70" s="100">
        <f>[6]คำนวณหน่วย!AK66</f>
        <v>26771.69999999995</v>
      </c>
      <c r="T70" s="146">
        <f>[6]คำนวณหน่วย!AN66</f>
        <v>5700</v>
      </c>
      <c r="U70" s="100">
        <f>[6]คำนวณหน่วย!AO66</f>
        <v>21432</v>
      </c>
      <c r="V70" s="146">
        <f>[6]คำนวณหน่วย!AR66</f>
        <v>6720.0000000000273</v>
      </c>
      <c r="W70" s="100">
        <f>[6]คำนวณหน่วย!AS66</f>
        <v>25670.400000000103</v>
      </c>
      <c r="X70" s="146">
        <f>[6]คำนวณหน่วย!AV66</f>
        <v>6179.9999999999727</v>
      </c>
      <c r="Y70" s="100">
        <f>[6]คำนวณหน่วย!AW66</f>
        <v>23298.599999999897</v>
      </c>
      <c r="Z70" s="146">
        <f>[6]คำนวณหน่วย!AZ66</f>
        <v>5400</v>
      </c>
      <c r="AA70" s="100">
        <f>[6]คำนวณหน่วย!BA66</f>
        <v>19926</v>
      </c>
      <c r="AB70" s="125">
        <f>[6]คำนวณหน่วย!BD66</f>
        <v>5700</v>
      </c>
      <c r="AC70" s="100">
        <f>[6]คำนวณหน่วย!BE66</f>
        <v>20862</v>
      </c>
      <c r="AD70" s="101"/>
      <c r="AE70" s="102"/>
      <c r="AG70" s="102"/>
    </row>
    <row r="71" spans="1:35" x14ac:dyDescent="0.55000000000000004">
      <c r="A71" s="103">
        <f>[5]ตารางจด!A67</f>
        <v>56</v>
      </c>
      <c r="B71" s="104" t="str">
        <f>[5]ตารางจด!B67</f>
        <v>อาคารวิภาต  บุญศรี  วังซ้าย  มิเตอร์ตัวที่ 2</v>
      </c>
      <c r="C71" s="103">
        <f>[5]ตารางจด!C67</f>
        <v>0</v>
      </c>
      <c r="D71" s="103">
        <v>200</v>
      </c>
      <c r="E71" s="161">
        <f>[5]ตารางจด!E67</f>
        <v>9068918</v>
      </c>
      <c r="F71" s="243">
        <f>[6]คำนวณหน่วย!L67-'[7]คำนวณ (2)'!$I$157</f>
        <v>14603.7</v>
      </c>
      <c r="G71" s="242" t="e">
        <f>F71*G3</f>
        <v>#REF!</v>
      </c>
      <c r="H71" s="243">
        <f>[6]คำนวณหน่วย!P67-'[7]คำนวณ (2)'!$L$157</f>
        <v>17077.37</v>
      </c>
      <c r="I71" s="242" t="e">
        <f>H71*I3</f>
        <v>#REF!</v>
      </c>
      <c r="J71" s="243">
        <f>[6]คำนวณหน่วย!T67-'[7]คำนวณ (2)'!$O$157</f>
        <v>24835.119999999999</v>
      </c>
      <c r="K71" s="242" t="e">
        <f>J71*K3</f>
        <v>#REF!</v>
      </c>
      <c r="L71" s="243">
        <f>[6]คำนวณหน่วย!X67-'[7]คำนวณ (2)'!$R$157</f>
        <v>11042.15</v>
      </c>
      <c r="M71" s="242" t="e">
        <f>L71*M3</f>
        <v>#REF!</v>
      </c>
      <c r="N71" s="243">
        <f>[6]คำนวณหน่วย!AB67-'[7]คำนวณ (2)'!$U$157</f>
        <v>13474.8</v>
      </c>
      <c r="O71" s="242" t="e">
        <f>N71*O3</f>
        <v>#REF!</v>
      </c>
      <c r="P71" s="244">
        <f>[6]คำนวณหน่วย!$AF$66-'[7]คำนวณ (2)'!$X$157</f>
        <v>3939.0000000000136</v>
      </c>
      <c r="Q71" s="242" t="e">
        <f>P71*Q3</f>
        <v>#REF!</v>
      </c>
      <c r="R71" s="243">
        <f>[6]คำนวณหน่วย!AJ67-'[7]คำนวณ (2)'!$AA$157</f>
        <v>18902.650000000001</v>
      </c>
      <c r="S71" s="242" t="e">
        <f>R71*S3</f>
        <v>#REF!</v>
      </c>
      <c r="T71" s="243">
        <f>[6]คำนวณหน่วย!AN67-'[7]คำนวณ (2)'!$AD$157</f>
        <v>18228.97</v>
      </c>
      <c r="U71" s="242" t="e">
        <f>T71*U3</f>
        <v>#REF!</v>
      </c>
      <c r="V71" s="243">
        <f>[6]คำนวณหน่วย!AR67-'[7]คำนวณ (2)'!$AG$157</f>
        <v>20734.77</v>
      </c>
      <c r="W71" s="242" t="e">
        <f>V71*W3</f>
        <v>#REF!</v>
      </c>
      <c r="X71" s="243">
        <f>[6]คำนวณหน่วย!AV67-'[7]คำนวณ (2)'!$AJ$157</f>
        <v>18725.400000000001</v>
      </c>
      <c r="Y71" s="242" t="e">
        <f>X71*Y3</f>
        <v>#REF!</v>
      </c>
      <c r="Z71" s="243">
        <f>[6]คำนวณหน่วย!AZ67-'[7]คำนวณ (2)'!$AM$157</f>
        <v>17738.740000000002</v>
      </c>
      <c r="AA71" s="242" t="e">
        <f>Z71*AA3</f>
        <v>#REF!</v>
      </c>
      <c r="AB71" s="244">
        <f>[6]คำนวณหน่วย!BD67-'[7]คำนวณ (2)'!$AP$157</f>
        <v>10854.96</v>
      </c>
      <c r="AC71" s="242" t="e">
        <f>AB71*AC3</f>
        <v>#REF!</v>
      </c>
      <c r="AD71" s="101"/>
      <c r="AE71" s="102"/>
      <c r="AG71" s="102"/>
    </row>
    <row r="72" spans="1:35" x14ac:dyDescent="0.55000000000000004">
      <c r="A72" s="118" t="s">
        <v>9</v>
      </c>
      <c r="B72" s="119"/>
      <c r="C72" s="120"/>
      <c r="D72" s="120"/>
      <c r="E72" s="121"/>
      <c r="F72" s="148">
        <f t="shared" ref="F72:AC72" si="4">SUM(F70:F71)</f>
        <v>19703.7</v>
      </c>
      <c r="G72" s="136" t="e">
        <f t="shared" si="4"/>
        <v>#REF!</v>
      </c>
      <c r="H72" s="148">
        <f t="shared" si="4"/>
        <v>22177.37</v>
      </c>
      <c r="I72" s="136" t="e">
        <f t="shared" si="4"/>
        <v>#REF!</v>
      </c>
      <c r="J72" s="148">
        <f t="shared" si="4"/>
        <v>30235.119999999999</v>
      </c>
      <c r="K72" s="136" t="e">
        <f t="shared" si="4"/>
        <v>#REF!</v>
      </c>
      <c r="L72" s="148">
        <f t="shared" si="4"/>
        <v>17942.150000000001</v>
      </c>
      <c r="M72" s="136" t="e">
        <f t="shared" si="4"/>
        <v>#REF!</v>
      </c>
      <c r="N72" s="148">
        <f t="shared" si="4"/>
        <v>18574.8</v>
      </c>
      <c r="O72" s="136" t="e">
        <f t="shared" si="4"/>
        <v>#REF!</v>
      </c>
      <c r="P72" s="135">
        <f t="shared" si="4"/>
        <v>8349.0000000000273</v>
      </c>
      <c r="Q72" s="136" t="e">
        <f t="shared" si="4"/>
        <v>#REF!</v>
      </c>
      <c r="R72" s="148">
        <f t="shared" si="4"/>
        <v>25892.649999999987</v>
      </c>
      <c r="S72" s="136" t="e">
        <f t="shared" si="4"/>
        <v>#REF!</v>
      </c>
      <c r="T72" s="148">
        <f t="shared" si="4"/>
        <v>23928.97</v>
      </c>
      <c r="U72" s="136" t="e">
        <f t="shared" si="4"/>
        <v>#REF!</v>
      </c>
      <c r="V72" s="148">
        <f t="shared" si="4"/>
        <v>27454.770000000026</v>
      </c>
      <c r="W72" s="136" t="e">
        <f t="shared" si="4"/>
        <v>#REF!</v>
      </c>
      <c r="X72" s="148">
        <f t="shared" si="4"/>
        <v>24905.399999999972</v>
      </c>
      <c r="Y72" s="136" t="e">
        <f t="shared" si="4"/>
        <v>#REF!</v>
      </c>
      <c r="Z72" s="148">
        <f t="shared" si="4"/>
        <v>23138.74</v>
      </c>
      <c r="AA72" s="136" t="e">
        <f t="shared" si="4"/>
        <v>#REF!</v>
      </c>
      <c r="AB72" s="135">
        <f t="shared" si="4"/>
        <v>16554.96</v>
      </c>
      <c r="AC72" s="136" t="e">
        <f t="shared" si="4"/>
        <v>#REF!</v>
      </c>
      <c r="AD72" s="101"/>
      <c r="AE72" s="102"/>
      <c r="AG72" s="102"/>
    </row>
    <row r="73" spans="1:35" x14ac:dyDescent="0.55000000000000004">
      <c r="A73" s="94" t="str">
        <f>[5]ตารางจด!A68</f>
        <v>คณะบริหารธุรกิจ</v>
      </c>
      <c r="B73" s="106"/>
      <c r="C73" s="107"/>
      <c r="D73" s="107"/>
      <c r="E73" s="150"/>
      <c r="F73" s="127"/>
      <c r="G73" s="150"/>
      <c r="H73" s="127"/>
      <c r="I73" s="150"/>
      <c r="J73" s="127"/>
      <c r="K73" s="150"/>
      <c r="L73" s="127"/>
      <c r="M73" s="150"/>
      <c r="N73" s="127"/>
      <c r="O73" s="150"/>
      <c r="P73" s="171"/>
      <c r="Q73" s="150"/>
      <c r="R73" s="127"/>
      <c r="S73" s="150"/>
      <c r="T73" s="127"/>
      <c r="U73" s="150"/>
      <c r="V73" s="127"/>
      <c r="W73" s="150"/>
      <c r="X73" s="127"/>
      <c r="Y73" s="150"/>
      <c r="Z73" s="127"/>
      <c r="AA73" s="107"/>
      <c r="AB73" s="127"/>
      <c r="AC73" s="117"/>
      <c r="AD73" s="156">
        <f>SUM(F76+H76+J76+L76+N76+P76+R76+T76+V76+X76+Z76+AB76)</f>
        <v>166669.14999999997</v>
      </c>
      <c r="AE73" s="157" t="e">
        <f>SUM(G76+I76+K76+M76+O76+Q76+S76+U76+W76+Y76+AA76+AC76)</f>
        <v>#REF!</v>
      </c>
      <c r="AF73" s="156">
        <f>SUM(F76+H76+J76+L76+N76+P76+R76+T76+V76)</f>
        <v>124496.48</v>
      </c>
      <c r="AG73" s="157" t="e">
        <f>SUM(G76+I76+K76+M76+O76+Q76+S76+U76+W76)</f>
        <v>#REF!</v>
      </c>
      <c r="AH73" s="156">
        <f>SUM(X76+Z76+AB76)</f>
        <v>42172.67</v>
      </c>
      <c r="AI73" s="157" t="e">
        <f>SUM(Y76+AA76+AC76)</f>
        <v>#REF!</v>
      </c>
    </row>
    <row r="74" spans="1:35" x14ac:dyDescent="0.55000000000000004">
      <c r="A74" s="98">
        <f>[5]ตารางจด!A69</f>
        <v>57</v>
      </c>
      <c r="B74" s="99" t="str">
        <f>[5]ตารางจด!B69</f>
        <v>อาคารพิทยาลงกรณ์</v>
      </c>
      <c r="C74" s="98">
        <f>[5]ตารางจด!C69</f>
        <v>0</v>
      </c>
      <c r="D74" s="98">
        <v>100</v>
      </c>
      <c r="E74" s="160">
        <f>[5]ตารางจด!E69</f>
        <v>8142142</v>
      </c>
      <c r="F74" s="146">
        <f>[6]คำนวณหน่วย!L69</f>
        <v>4900</v>
      </c>
      <c r="G74" s="100">
        <f>[6]คำนวณหน่วย!M69</f>
        <v>18473</v>
      </c>
      <c r="H74" s="146">
        <f>[6]คำนวณหน่วย!P69</f>
        <v>5100</v>
      </c>
      <c r="I74" s="100">
        <f>[6]คำนวณหน่วย!Q69</f>
        <v>19227</v>
      </c>
      <c r="J74" s="146">
        <f>[6]คำนวณหน่วย!T69</f>
        <v>7100</v>
      </c>
      <c r="K74" s="100">
        <f>[6]คำนวณหน่วย!U69</f>
        <v>19596</v>
      </c>
      <c r="L74" s="146">
        <f>[6]คำนวณหน่วย!X69</f>
        <v>7300</v>
      </c>
      <c r="M74" s="100">
        <f>[6]คำนวณหน่วย!Y69</f>
        <v>27083</v>
      </c>
      <c r="N74" s="146">
        <f>[6]คำนวณหน่วย!AB69</f>
        <v>6400</v>
      </c>
      <c r="O74" s="100">
        <f>[6]คำนวณหน่วย!AC69</f>
        <v>23424</v>
      </c>
      <c r="P74" s="125">
        <f>[6]คำนวณหน่วย!AF69</f>
        <v>8600</v>
      </c>
      <c r="Q74" s="100">
        <f>[6]คำนวณหน่วย!AG69</f>
        <v>32250</v>
      </c>
      <c r="R74" s="146">
        <f>[6]คำนวณหน่วย!AJ69</f>
        <v>8600</v>
      </c>
      <c r="S74" s="100">
        <f>[6]คำนวณหน่วย!AK69</f>
        <v>32938</v>
      </c>
      <c r="T74" s="146">
        <f>[6]คำนวณหน่วย!AN69</f>
        <v>7900</v>
      </c>
      <c r="U74" s="100">
        <f>[6]คำนวณหน่วย!AO69</f>
        <v>29704</v>
      </c>
      <c r="V74" s="243">
        <f>[6]คำนวณหน่วย!AR69-'[7]คำนวณ (2)'!$AG$164</f>
        <v>8839</v>
      </c>
      <c r="W74" s="242" t="e">
        <f>V74*W3</f>
        <v>#REF!</v>
      </c>
      <c r="X74" s="243">
        <f>[6]คำนวณหน่วย!AV69-'[7]คำนวณ (2)'!$AJ$164</f>
        <v>8080</v>
      </c>
      <c r="Y74" s="242" t="e">
        <f>X74*Y3</f>
        <v>#REF!</v>
      </c>
      <c r="Z74" s="243">
        <f>[6]คำนวณหน่วย!AZ69-'[7]คำนวณ (2)'!$AM$164</f>
        <v>6169</v>
      </c>
      <c r="AA74" s="242" t="e">
        <f>Z74*AA3</f>
        <v>#REF!</v>
      </c>
      <c r="AB74" s="244">
        <f>[6]คำนวณหน่วย!BD69-'[7]คำนวณ (2)'!$AP$164</f>
        <v>6671</v>
      </c>
      <c r="AC74" s="242" t="e">
        <f>AB74*AC3</f>
        <v>#REF!</v>
      </c>
      <c r="AD74" s="186">
        <f>SUM(F74+H74+J74+L74+N74+P74+R74+T74+V74+X74+Z74+AB74)</f>
        <v>85659</v>
      </c>
      <c r="AE74" s="187" t="e">
        <f>SUM(G74+I74+K74+M74+O74+Q74+S74+U74+W74+Y74+AA74+AC74)</f>
        <v>#REF!</v>
      </c>
      <c r="AG74" s="102"/>
    </row>
    <row r="75" spans="1:35" x14ac:dyDescent="0.55000000000000004">
      <c r="A75" s="103">
        <f>[5]ตารางจด!A70</f>
        <v>58</v>
      </c>
      <c r="B75" s="104" t="str">
        <f>[5]ตารางจด!B70</f>
        <v>อาคาร 25 ปี  คณะบริหารธุรกิจ</v>
      </c>
      <c r="C75" s="103">
        <f>[5]ตารางจด!C70</f>
        <v>0</v>
      </c>
      <c r="D75" s="103">
        <v>160</v>
      </c>
      <c r="E75" s="161">
        <f>[5]ตารางจด!E70</f>
        <v>8306827</v>
      </c>
      <c r="F75" s="147">
        <f>[6]คำนวณหน่วย!L70</f>
        <v>7105.66</v>
      </c>
      <c r="G75" s="105">
        <f>[6]คำนวณหน่วย!M70</f>
        <v>26788.338199999998</v>
      </c>
      <c r="H75" s="147">
        <f>[6]คำนวณหน่วย!P70</f>
        <v>8684.2900000000009</v>
      </c>
      <c r="I75" s="105">
        <f>[6]คำนวณหน่วย!Q70</f>
        <v>32739.773300000004</v>
      </c>
      <c r="J75" s="147">
        <f>[6]คำนวณหน่วย!T70</f>
        <v>4734.88</v>
      </c>
      <c r="K75" s="105">
        <f>[6]คำนวณหน่วย!U70</f>
        <v>13068.2688</v>
      </c>
      <c r="L75" s="147">
        <f>[6]คำนวณหน่วย!X70</f>
        <v>2747.56</v>
      </c>
      <c r="M75" s="105">
        <f>[6]คำนวณหน่วย!Y70</f>
        <v>10193.4476</v>
      </c>
      <c r="N75" s="147">
        <f>[6]คำนวณหน่วย!AB70</f>
        <v>3675.6</v>
      </c>
      <c r="O75" s="105">
        <f>[6]คำนวณหน่วย!AC70</f>
        <v>13452.696</v>
      </c>
      <c r="P75" s="126">
        <f>[6]คำนวณหน่วย!AF70</f>
        <v>4605.6099999999997</v>
      </c>
      <c r="Q75" s="105">
        <f>[6]คำนวณหน่วย!AG70</f>
        <v>17271.037499999999</v>
      </c>
      <c r="R75" s="147">
        <f>[6]คำนวณหน่วย!AJ70</f>
        <v>5824.12</v>
      </c>
      <c r="S75" s="105">
        <f>[6]คำนวณหน่วย!AK70</f>
        <v>22306.3796</v>
      </c>
      <c r="T75" s="147">
        <f>[6]คำนวณหน่วย!AN70</f>
        <v>9649.17</v>
      </c>
      <c r="U75" s="105">
        <f>[6]คำนวณหน่วย!AO70</f>
        <v>36280.879199999996</v>
      </c>
      <c r="V75" s="243">
        <f>[6]คำนวณหน่วย!AR70-'[7]คำนวณ (2)'!$AG$169</f>
        <v>12730.59</v>
      </c>
      <c r="W75" s="242" t="e">
        <f>V75*W3</f>
        <v>#REF!</v>
      </c>
      <c r="X75" s="243">
        <f>[6]คำนวณหน่วย!AV70-'[7]คำนวณ (2)'!$AJ$169</f>
        <v>8993.2900000000009</v>
      </c>
      <c r="Y75" s="242" t="e">
        <f>X75*Y3</f>
        <v>#REF!</v>
      </c>
      <c r="Z75" s="243">
        <f>[6]คำนวณหน่วย!AZ70-'[7]คำนวณ (2)'!$AM$169</f>
        <v>6249.83</v>
      </c>
      <c r="AA75" s="242" t="e">
        <f>Z75*AA3</f>
        <v>#REF!</v>
      </c>
      <c r="AB75" s="244">
        <f>[6]คำนวณหน่วย!BD70-'[7]คำนวณ (2)'!$AP$169</f>
        <v>6009.55</v>
      </c>
      <c r="AC75" s="242" t="e">
        <f>AB75*AC3</f>
        <v>#REF!</v>
      </c>
      <c r="AD75" s="101"/>
      <c r="AE75" s="102"/>
      <c r="AG75" s="102"/>
    </row>
    <row r="76" spans="1:35" x14ac:dyDescent="0.55000000000000004">
      <c r="A76" s="118" t="s">
        <v>9</v>
      </c>
      <c r="B76" s="119"/>
      <c r="C76" s="120"/>
      <c r="D76" s="120"/>
      <c r="E76" s="121"/>
      <c r="F76" s="148">
        <f t="shared" ref="F76:AC76" si="5">SUM(F74:F75)</f>
        <v>12005.66</v>
      </c>
      <c r="G76" s="136">
        <f t="shared" si="5"/>
        <v>45261.338199999998</v>
      </c>
      <c r="H76" s="148">
        <f>SUM(H74:H75)</f>
        <v>13784.29</v>
      </c>
      <c r="I76" s="136">
        <f t="shared" si="5"/>
        <v>51966.773300000001</v>
      </c>
      <c r="J76" s="148">
        <f t="shared" si="5"/>
        <v>11834.880000000001</v>
      </c>
      <c r="K76" s="136">
        <f t="shared" si="5"/>
        <v>32664.268799999998</v>
      </c>
      <c r="L76" s="148">
        <f t="shared" si="5"/>
        <v>10047.56</v>
      </c>
      <c r="M76" s="136">
        <f t="shared" si="5"/>
        <v>37276.4476</v>
      </c>
      <c r="N76" s="148">
        <f t="shared" si="5"/>
        <v>10075.6</v>
      </c>
      <c r="O76" s="136">
        <f t="shared" si="5"/>
        <v>36876.695999999996</v>
      </c>
      <c r="P76" s="135">
        <f t="shared" si="5"/>
        <v>13205.61</v>
      </c>
      <c r="Q76" s="136">
        <f t="shared" si="5"/>
        <v>49521.037499999999</v>
      </c>
      <c r="R76" s="148">
        <f t="shared" si="5"/>
        <v>14424.119999999999</v>
      </c>
      <c r="S76" s="136">
        <f t="shared" si="5"/>
        <v>55244.3796</v>
      </c>
      <c r="T76" s="148">
        <f t="shared" si="5"/>
        <v>17549.169999999998</v>
      </c>
      <c r="U76" s="136">
        <f t="shared" si="5"/>
        <v>65984.879199999996</v>
      </c>
      <c r="V76" s="148">
        <f t="shared" si="5"/>
        <v>21569.59</v>
      </c>
      <c r="W76" s="136" t="e">
        <f t="shared" si="5"/>
        <v>#REF!</v>
      </c>
      <c r="X76" s="148">
        <f t="shared" si="5"/>
        <v>17073.29</v>
      </c>
      <c r="Y76" s="136" t="e">
        <f t="shared" si="5"/>
        <v>#REF!</v>
      </c>
      <c r="Z76" s="148">
        <f t="shared" si="5"/>
        <v>12418.83</v>
      </c>
      <c r="AA76" s="136" t="e">
        <f t="shared" si="5"/>
        <v>#REF!</v>
      </c>
      <c r="AB76" s="135">
        <f t="shared" si="5"/>
        <v>12680.55</v>
      </c>
      <c r="AC76" s="136" t="e">
        <f t="shared" si="5"/>
        <v>#REF!</v>
      </c>
      <c r="AD76" s="101"/>
      <c r="AE76" s="102"/>
      <c r="AG76" s="102"/>
    </row>
    <row r="77" spans="1:35" x14ac:dyDescent="0.55000000000000004">
      <c r="A77" s="94" t="str">
        <f>[5]ตารางจด!A71</f>
        <v>วิทยาลัยบริหารศาสตร์</v>
      </c>
      <c r="B77" s="106"/>
      <c r="C77" s="107"/>
      <c r="D77" s="107"/>
      <c r="E77" s="150"/>
      <c r="F77" s="127"/>
      <c r="G77" s="150"/>
      <c r="H77" s="127"/>
      <c r="I77" s="150"/>
      <c r="J77" s="127"/>
      <c r="K77" s="150"/>
      <c r="L77" s="127"/>
      <c r="M77" s="150"/>
      <c r="N77" s="127"/>
      <c r="O77" s="150"/>
      <c r="P77" s="171"/>
      <c r="Q77" s="150"/>
      <c r="R77" s="127"/>
      <c r="S77" s="150"/>
      <c r="T77" s="127"/>
      <c r="U77" s="150"/>
      <c r="V77" s="127"/>
      <c r="W77" s="150"/>
      <c r="X77" s="127"/>
      <c r="Y77" s="150"/>
      <c r="Z77" s="127"/>
      <c r="AA77" s="107"/>
      <c r="AB77" s="127"/>
      <c r="AC77" s="117"/>
      <c r="AD77" s="156">
        <f>SUM(F78+H78+J78+L78+N78+P78+R78+T78+V78+X78+Z78+AB78)</f>
        <v>134075.58000000002</v>
      </c>
      <c r="AE77" s="157">
        <f>SUM(G78+I78+K78+M78+O78+Q78+S78+U78+W78+Y78+AA78+AC78)</f>
        <v>490990.40649999992</v>
      </c>
      <c r="AF77" s="156">
        <f>SUM(F78+H78+J78+L78+N78+P78+R78+T78+V78)</f>
        <v>107096.35</v>
      </c>
      <c r="AG77" s="157">
        <f>SUM(G78+I78+K78+M78+O78+Q78+S78+U78+W78)</f>
        <v>390734.43259999994</v>
      </c>
      <c r="AH77" s="156">
        <f>SUM(X78+Z78+AB78)</f>
        <v>26979.229999999996</v>
      </c>
      <c r="AI77" s="157">
        <f>SUM(Y78+AA78+AC78)</f>
        <v>100255.9739</v>
      </c>
    </row>
    <row r="78" spans="1:35" x14ac:dyDescent="0.55000000000000004">
      <c r="A78" s="103">
        <f>[5]ตารางจด!A72</f>
        <v>59</v>
      </c>
      <c r="B78" s="104" t="str">
        <f>[5]ตารางจด!B72</f>
        <v>อาคารเทพ  พงษ์พานิช</v>
      </c>
      <c r="C78" s="103">
        <f>[5]ตารางจด!C72</f>
        <v>0</v>
      </c>
      <c r="D78" s="103">
        <v>200</v>
      </c>
      <c r="E78" s="161">
        <f>[5]ตารางจด!E72</f>
        <v>9237675</v>
      </c>
      <c r="F78" s="147">
        <f>[6]คำนวณหน่วย!L72</f>
        <v>7699.24</v>
      </c>
      <c r="G78" s="105">
        <f>[6]คำนวณหน่วย!M72</f>
        <v>29026.1348</v>
      </c>
      <c r="H78" s="147">
        <f>[6]คำนวณหน่วย!$P$72</f>
        <v>9710.92</v>
      </c>
      <c r="I78" s="105">
        <f>[6]คำนวณหน่วย!$Q$72</f>
        <v>36610.168400000002</v>
      </c>
      <c r="J78" s="147">
        <f>[6]คำนวณหน่วย!$T$72</f>
        <v>11578.23</v>
      </c>
      <c r="K78" s="105">
        <f>[6]คำนวณหน่วย!$U$72</f>
        <v>31955.914799999995</v>
      </c>
      <c r="L78" s="147">
        <f>[6]คำนวณหน่วย!$X$72</f>
        <v>10952.12</v>
      </c>
      <c r="M78" s="105">
        <f>[6]คำนวณหน่วย!$Y$72</f>
        <v>40632.3652</v>
      </c>
      <c r="N78" s="147">
        <f>[6]คำนวณหน่วย!$AB$72</f>
        <v>14749.37</v>
      </c>
      <c r="O78" s="105">
        <f>[6]คำนวณหน่วย!$AC$72</f>
        <v>53982.694200000005</v>
      </c>
      <c r="P78" s="126">
        <f>[6]คำนวณหน่วย!$AF$72</f>
        <v>13978.13</v>
      </c>
      <c r="Q78" s="105">
        <f>[6]คำนวณหน่วย!$AG$72</f>
        <v>52417.987499999996</v>
      </c>
      <c r="R78" s="147">
        <f>[6]คำนวณหน่วย!$AJ$72</f>
        <v>10604.05</v>
      </c>
      <c r="S78" s="105">
        <f>[6]คำนวณหน่วย!$AK$72</f>
        <v>40613.511500000001</v>
      </c>
      <c r="T78" s="147">
        <f>[6]คำนวณหน่วย!$AN$72</f>
        <v>13218.86</v>
      </c>
      <c r="U78" s="105">
        <f>[6]คำนวณหน่วย!$AO$72</f>
        <v>49702.9136</v>
      </c>
      <c r="V78" s="147">
        <f>[6]คำนวณหน่วย!$AR$72</f>
        <v>14605.43</v>
      </c>
      <c r="W78" s="105">
        <f>[6]คำนวณหน่วย!$AS$72</f>
        <v>55792.742599999998</v>
      </c>
      <c r="X78" s="147">
        <f>[6]คำนวณหน่วย!$AV$72</f>
        <v>11368.3</v>
      </c>
      <c r="Y78" s="105">
        <f>[6]คำนวณหน่วย!$AW$72</f>
        <v>42858.490999999995</v>
      </c>
      <c r="Z78" s="147">
        <f>[6]คำนวณหน่วย!$AZ$72</f>
        <v>8715.9699999999993</v>
      </c>
      <c r="AA78" s="105">
        <f>[6]คำนวณหน่วย!$BA$72</f>
        <v>32161.929299999996</v>
      </c>
      <c r="AB78" s="126">
        <f>[6]คำนวณหน่วย!$BD$72</f>
        <v>6894.96</v>
      </c>
      <c r="AC78" s="105">
        <f>[6]คำนวณหน่วย!$BE$72</f>
        <v>25235.553600000003</v>
      </c>
      <c r="AD78" s="101"/>
      <c r="AE78" s="102"/>
      <c r="AG78" s="102"/>
    </row>
    <row r="79" spans="1:35" x14ac:dyDescent="0.55000000000000004">
      <c r="A79" s="94" t="str">
        <f>[5]ตารางจด!A73</f>
        <v>ศูนย์กล้วยไม้</v>
      </c>
      <c r="B79" s="106"/>
      <c r="C79" s="107"/>
      <c r="D79" s="107"/>
      <c r="E79" s="150"/>
      <c r="F79" s="127"/>
      <c r="G79" s="150"/>
      <c r="H79" s="127"/>
      <c r="I79" s="150"/>
      <c r="J79" s="127"/>
      <c r="K79" s="150"/>
      <c r="L79" s="127"/>
      <c r="M79" s="150"/>
      <c r="N79" s="127"/>
      <c r="O79" s="150"/>
      <c r="P79" s="171"/>
      <c r="Q79" s="150"/>
      <c r="R79" s="127"/>
      <c r="S79" s="150"/>
      <c r="T79" s="127"/>
      <c r="U79" s="150"/>
      <c r="V79" s="127"/>
      <c r="W79" s="150"/>
      <c r="X79" s="127"/>
      <c r="Y79" s="150"/>
      <c r="Z79" s="127"/>
      <c r="AA79" s="107"/>
      <c r="AB79" s="127"/>
      <c r="AC79" s="117"/>
      <c r="AD79" s="156">
        <f>SUM(F82+H82+J82+L82+N82+P82+R82+T82+V82+X82+Z82+AB82)</f>
        <v>189002.44999999998</v>
      </c>
      <c r="AE79" s="157">
        <f>SUM(G82+I82+K82+M82+O82+Q82+S82+U82+W82+Y82+AA82+AC82)</f>
        <v>690857.92050000001</v>
      </c>
      <c r="AF79" s="156">
        <f>SUM(F82+H82+J82+L82+N82+P82+R82+T82+V82)</f>
        <v>147838.56999999998</v>
      </c>
      <c r="AG79" s="157">
        <f>SUM(G82+I82+K82+M82+O82+Q82+S82+U82+W82)</f>
        <v>537969.29689999996</v>
      </c>
      <c r="AH79" s="156">
        <f>SUM(X82+Z82+AB82)</f>
        <v>41163.880000000005</v>
      </c>
      <c r="AI79" s="157">
        <f>SUM(Y82+AA82+AC82)</f>
        <v>152888.62359999999</v>
      </c>
    </row>
    <row r="80" spans="1:35" x14ac:dyDescent="0.55000000000000004">
      <c r="A80" s="103">
        <f>[5]ตารางจด!A74</f>
        <v>60</v>
      </c>
      <c r="B80" s="104" t="str">
        <f>[6]คำนวณหน่วย!$B$74</f>
        <v>อาคารเฉลิมพระเกียรติสมเด็จพระศรีนครินทราบรมราชนี มิเตอร์ตัวที่ 1</v>
      </c>
      <c r="C80" s="103">
        <f>[5]ตารางจด!C74</f>
        <v>0</v>
      </c>
      <c r="D80" s="103">
        <v>610</v>
      </c>
      <c r="E80" s="161">
        <f>[5]ตารางจด!E74</f>
        <v>8642034</v>
      </c>
      <c r="F80" s="147">
        <f>[6]คำนวณหน่วย!L74</f>
        <v>13159.32</v>
      </c>
      <c r="G80" s="105">
        <f>[6]คำนวณหน่วย!M74</f>
        <v>49610.636399999996</v>
      </c>
      <c r="H80" s="147">
        <f>[6]คำนวณหน่วย!$P$74</f>
        <v>14759.49</v>
      </c>
      <c r="I80" s="105">
        <f>[6]คำนวณหน่วย!$Q$74</f>
        <v>55643.277300000002</v>
      </c>
      <c r="J80" s="147">
        <f>[6]คำนวณหน่วย!$T$74</f>
        <v>17929.759999999998</v>
      </c>
      <c r="K80" s="105">
        <f>[6]คำนวณหน่วย!$U$74</f>
        <v>49486.137599999995</v>
      </c>
      <c r="L80" s="147">
        <f>[6]คำนวณหน่วย!$X$74</f>
        <v>13957.13</v>
      </c>
      <c r="M80" s="105">
        <f>[6]คำนวณหน่วย!$Y$74</f>
        <v>51780.952299999997</v>
      </c>
      <c r="N80" s="147">
        <f>[6]คำนวณหน่วย!$AB$74</f>
        <v>16914.05</v>
      </c>
      <c r="O80" s="105">
        <f>[6]คำนวณหน่วย!$AC$74</f>
        <v>61905.423000000003</v>
      </c>
      <c r="P80" s="126">
        <f>[6]คำนวณหน่วย!$AF$74</f>
        <v>18555.47</v>
      </c>
      <c r="Q80" s="105">
        <f>[6]คำนวณหน่วย!$AG$74</f>
        <v>69583.012500000012</v>
      </c>
      <c r="R80" s="147">
        <f>[6]คำนวณหน่วย!$AJ$74</f>
        <v>17679.14</v>
      </c>
      <c r="S80" s="105">
        <f>[6]คำนวณหน่วย!$AK$74</f>
        <v>67711.106199999995</v>
      </c>
      <c r="T80" s="147">
        <f>[6]คำนวณหน่วย!$AN$74</f>
        <v>16815.509999999998</v>
      </c>
      <c r="U80" s="105">
        <f>[6]คำนวณหน่วย!$AO$74</f>
        <v>63226.317599999988</v>
      </c>
      <c r="V80" s="147">
        <f>[6]คำนวณหน่วย!$AR$74</f>
        <v>18068.7</v>
      </c>
      <c r="W80" s="105">
        <f>[6]คำนวณหน่วย!$AS$74</f>
        <v>69022.433999999994</v>
      </c>
      <c r="X80" s="147">
        <f>[6]คำนวณหน่วย!$AV$74</f>
        <v>16678.28</v>
      </c>
      <c r="Y80" s="105">
        <f>[6]คำนวณหน่วย!$AW$74</f>
        <v>62877.115599999997</v>
      </c>
      <c r="Z80" s="147">
        <f>[6]คำนวณหน่วย!$AZ$74</f>
        <v>13126.7</v>
      </c>
      <c r="AA80" s="105">
        <f>[6]คำนวณหน่วย!$BA$74</f>
        <v>48437.523000000001</v>
      </c>
      <c r="AB80" s="126">
        <f>[6]คำนวณหน่วย!$BD$74</f>
        <v>11340</v>
      </c>
      <c r="AC80" s="105">
        <f>[6]คำนวณหน่วย!$BE$74</f>
        <v>41504.400000000001</v>
      </c>
      <c r="AD80" s="101"/>
      <c r="AE80" s="102"/>
      <c r="AG80" s="102"/>
    </row>
    <row r="81" spans="1:35" s="115" customFormat="1" x14ac:dyDescent="0.55000000000000004">
      <c r="A81" s="180">
        <f>[6]คำนวณหน่วย!$A$75</f>
        <v>0</v>
      </c>
      <c r="B81" s="181" t="str">
        <f>[6]คำนวณหน่วย!$B$75</f>
        <v>อาคารเฉลิมพระเกียรติสมเด็จพระศรีนครินทราบรมราชนี มิเตอร์ตัวที่ 2</v>
      </c>
      <c r="C81" s="181"/>
      <c r="D81" s="182">
        <f>[6]คำนวณหน่วย!$D$75</f>
        <v>1</v>
      </c>
      <c r="E81" s="182">
        <f>[6]คำนวณหน่วย!$E$75</f>
        <v>191205060</v>
      </c>
      <c r="F81" s="183" t="str">
        <f>[6]คำนวณหน่วย!$L$75</f>
        <v>-</v>
      </c>
      <c r="G81" s="183" t="str">
        <f>[6]คำนวณหน่วย!$L$75</f>
        <v>-</v>
      </c>
      <c r="H81" s="183" t="str">
        <f>[6]คำนวณหน่วย!$L$75</f>
        <v>-</v>
      </c>
      <c r="I81" s="183" t="str">
        <f>[6]คำนวณหน่วย!$L$75</f>
        <v>-</v>
      </c>
      <c r="J81" s="183" t="str">
        <f>[6]คำนวณหน่วย!$L$75</f>
        <v>-</v>
      </c>
      <c r="K81" s="183" t="str">
        <f>[6]คำนวณหน่วย!$L$75</f>
        <v>-</v>
      </c>
      <c r="L81" s="183" t="str">
        <f>[6]คำนวณหน่วย!$L$75</f>
        <v>-</v>
      </c>
      <c r="M81" s="183" t="str">
        <f>[6]คำนวณหน่วย!$L$75</f>
        <v>-</v>
      </c>
      <c r="N81" s="183" t="str">
        <f>[6]คำนวณหน่วย!$L$75</f>
        <v>-</v>
      </c>
      <c r="O81" s="183" t="str">
        <f>[6]คำนวณหน่วย!$L$75</f>
        <v>-</v>
      </c>
      <c r="P81" s="183" t="str">
        <f>[6]คำนวณหน่วย!$L$75</f>
        <v>-</v>
      </c>
      <c r="Q81" s="183" t="str">
        <f>[6]คำนวณหน่วย!$L$75</f>
        <v>-</v>
      </c>
      <c r="R81" s="183" t="str">
        <f>[6]คำนวณหน่วย!$L$75</f>
        <v>-</v>
      </c>
      <c r="S81" s="183" t="str">
        <f>[6]คำนวณหน่วย!$L$75</f>
        <v>-</v>
      </c>
      <c r="T81" s="183" t="str">
        <f>[6]คำนวณหน่วย!$L$75</f>
        <v>-</v>
      </c>
      <c r="U81" s="183" t="str">
        <f>[6]คำนวณหน่วย!$L$75</f>
        <v>-</v>
      </c>
      <c r="V81" s="183" t="str">
        <f>[6]คำนวณหน่วย!$L$75</f>
        <v>-</v>
      </c>
      <c r="W81" s="183" t="str">
        <f>[6]คำนวณหน่วย!$L$75</f>
        <v>-</v>
      </c>
      <c r="X81" s="183" t="str">
        <f>[6]คำนวณหน่วย!$L$75</f>
        <v>-</v>
      </c>
      <c r="Y81" s="183" t="str">
        <f>[6]คำนวณหน่วย!$L$75</f>
        <v>-</v>
      </c>
      <c r="Z81" s="142">
        <f>[6]คำนวณหน่วย!$AZ$75</f>
        <v>13.7</v>
      </c>
      <c r="AA81" s="143">
        <f>[6]คำนวณหน่วย!$BA$75</f>
        <v>50.552999999999997</v>
      </c>
      <c r="AB81" s="142">
        <f>[6]คำนวณหน่วย!$BD$75</f>
        <v>5.1999999999999993</v>
      </c>
      <c r="AC81" s="143">
        <f>[6]คำนวณหน่วย!$BE$75</f>
        <v>19.031999999999996</v>
      </c>
      <c r="AD81" s="112"/>
      <c r="AE81" s="113"/>
      <c r="AF81" s="114"/>
      <c r="AG81" s="113"/>
    </row>
    <row r="82" spans="1:35" x14ac:dyDescent="0.55000000000000004">
      <c r="A82" s="118" t="s">
        <v>9</v>
      </c>
      <c r="B82" s="119"/>
      <c r="C82" s="120"/>
      <c r="D82" s="120"/>
      <c r="E82" s="121"/>
      <c r="F82" s="148">
        <f t="shared" ref="F82:AC82" si="6">SUM(F80:F81)</f>
        <v>13159.32</v>
      </c>
      <c r="G82" s="136">
        <f t="shared" si="6"/>
        <v>49610.636399999996</v>
      </c>
      <c r="H82" s="148">
        <f>SUM(H80:H81)</f>
        <v>14759.49</v>
      </c>
      <c r="I82" s="136">
        <f t="shared" si="6"/>
        <v>55643.277300000002</v>
      </c>
      <c r="J82" s="148">
        <f t="shared" si="6"/>
        <v>17929.759999999998</v>
      </c>
      <c r="K82" s="136">
        <f t="shared" si="6"/>
        <v>49486.137599999995</v>
      </c>
      <c r="L82" s="148">
        <f t="shared" si="6"/>
        <v>13957.13</v>
      </c>
      <c r="M82" s="136">
        <f t="shared" si="6"/>
        <v>51780.952299999997</v>
      </c>
      <c r="N82" s="148">
        <f t="shared" si="6"/>
        <v>16914.05</v>
      </c>
      <c r="O82" s="136">
        <f t="shared" si="6"/>
        <v>61905.423000000003</v>
      </c>
      <c r="P82" s="135">
        <f t="shared" si="6"/>
        <v>18555.47</v>
      </c>
      <c r="Q82" s="136">
        <f t="shared" si="6"/>
        <v>69583.012500000012</v>
      </c>
      <c r="R82" s="148">
        <f t="shared" si="6"/>
        <v>17679.14</v>
      </c>
      <c r="S82" s="136">
        <f t="shared" si="6"/>
        <v>67711.106199999995</v>
      </c>
      <c r="T82" s="148">
        <f t="shared" si="6"/>
        <v>16815.509999999998</v>
      </c>
      <c r="U82" s="136">
        <f t="shared" si="6"/>
        <v>63226.317599999988</v>
      </c>
      <c r="V82" s="148">
        <f t="shared" si="6"/>
        <v>18068.7</v>
      </c>
      <c r="W82" s="136">
        <f t="shared" si="6"/>
        <v>69022.433999999994</v>
      </c>
      <c r="X82" s="148">
        <f t="shared" si="6"/>
        <v>16678.28</v>
      </c>
      <c r="Y82" s="136">
        <f t="shared" si="6"/>
        <v>62877.115599999997</v>
      </c>
      <c r="Z82" s="148">
        <f t="shared" si="6"/>
        <v>13140.400000000001</v>
      </c>
      <c r="AA82" s="136">
        <f t="shared" si="6"/>
        <v>48488.076000000001</v>
      </c>
      <c r="AB82" s="135">
        <f t="shared" si="6"/>
        <v>11345.2</v>
      </c>
      <c r="AC82" s="136">
        <f t="shared" si="6"/>
        <v>41523.432000000001</v>
      </c>
      <c r="AD82" s="101"/>
      <c r="AE82" s="102"/>
      <c r="AG82" s="102"/>
    </row>
    <row r="83" spans="1:35" x14ac:dyDescent="0.55000000000000004">
      <c r="A83" s="94" t="str">
        <f>[5]ตารางจด!A75</f>
        <v>คณะวิทยาศาสตร์</v>
      </c>
      <c r="B83" s="106"/>
      <c r="C83" s="107"/>
      <c r="D83" s="107"/>
      <c r="E83" s="150"/>
      <c r="F83" s="127"/>
      <c r="G83" s="150"/>
      <c r="H83" s="127"/>
      <c r="I83" s="150"/>
      <c r="J83" s="127"/>
      <c r="K83" s="150"/>
      <c r="L83" s="127"/>
      <c r="M83" s="150"/>
      <c r="N83" s="127"/>
      <c r="O83" s="150"/>
      <c r="P83" s="171"/>
      <c r="Q83" s="150"/>
      <c r="R83" s="127"/>
      <c r="S83" s="150"/>
      <c r="T83" s="127"/>
      <c r="U83" s="150"/>
      <c r="V83" s="127"/>
      <c r="W83" s="150"/>
      <c r="X83" s="127"/>
      <c r="Y83" s="150"/>
      <c r="Z83" s="127"/>
      <c r="AA83" s="107"/>
      <c r="AB83" s="127"/>
      <c r="AC83" s="117"/>
      <c r="AD83" s="156">
        <f>SUM(F90+H90+J90+L90+N90+P90+R90+T90+V90+X90+Z90+AB90)</f>
        <v>1097595.7800000003</v>
      </c>
      <c r="AE83" s="157" t="e">
        <f>SUM(G90+I90+K90+M90+O90+Q90+S90+U90+W90+Y90+AA90+AC90)</f>
        <v>#REF!</v>
      </c>
      <c r="AF83" s="156">
        <f>SUM(F90+H90+J90+L90+N90+P90+R90+T90+V90)</f>
        <v>840789.01000000013</v>
      </c>
      <c r="AG83" s="157" t="e">
        <f>SUM(G90+I90+K90+M90+O90+Q90+S90+U90+W90)</f>
        <v>#REF!</v>
      </c>
      <c r="AH83" s="156">
        <f>SUM(X90+Z90+AB90)</f>
        <v>256806.77000000005</v>
      </c>
      <c r="AI83" s="157" t="e">
        <f>SUM(Y90+AA90+AC90)</f>
        <v>#REF!</v>
      </c>
    </row>
    <row r="84" spans="1:35" x14ac:dyDescent="0.55000000000000004">
      <c r="A84" s="103">
        <f>[5]ตารางจด!A76</f>
        <v>61</v>
      </c>
      <c r="B84" s="104" t="str">
        <f>[5]ตารางจด!B76</f>
        <v>อาคารแม่โจ้  60  ปี  มิเตอร์ตัวที่ 1</v>
      </c>
      <c r="C84" s="103">
        <f>[5]ตารางจด!C76</f>
        <v>0</v>
      </c>
      <c r="D84" s="103">
        <v>300</v>
      </c>
      <c r="E84" s="161">
        <f>[5]ตารางจด!E76</f>
        <v>4886040</v>
      </c>
      <c r="F84" s="243">
        <f>[6]คำนวณหน่วย!L77-'[7]คำนวณ (2)'!$I$189</f>
        <v>13503.169999999998</v>
      </c>
      <c r="G84" s="242" t="e">
        <f>F84*G3</f>
        <v>#REF!</v>
      </c>
      <c r="H84" s="243">
        <f>[6]คำนวณหน่วย!P77-'[7]คำนวณ (2)'!$L$189</f>
        <v>15069.900000000001</v>
      </c>
      <c r="I84" s="242" t="e">
        <f>H84*I3</f>
        <v>#REF!</v>
      </c>
      <c r="J84" s="243">
        <f>[6]คำนวณหน่วย!T77-'[7]คำนวณ (2)'!$O$189</f>
        <v>21451.48</v>
      </c>
      <c r="K84" s="242" t="e">
        <f>J84*K3</f>
        <v>#REF!</v>
      </c>
      <c r="L84" s="243">
        <f>[6]คำนวณหน่วย!X77-'[7]คำนวณ (2)'!$R$189</f>
        <v>19260.189999999999</v>
      </c>
      <c r="M84" s="242" t="e">
        <f>L84*M3</f>
        <v>#REF!</v>
      </c>
      <c r="N84" s="243">
        <f>[6]คำนวณหน่วย!AB77-'[7]คำนวณ (2)'!$U$189</f>
        <v>19601.419999999998</v>
      </c>
      <c r="O84" s="242" t="e">
        <f>N84*O3</f>
        <v>#REF!</v>
      </c>
      <c r="P84" s="244">
        <f>[6]คำนวณหน่วย!AF77-'[7]คำนวณ (2)'!$X$189</f>
        <v>21354.15</v>
      </c>
      <c r="Q84" s="242" t="e">
        <f>P84*Q3</f>
        <v>#REF!</v>
      </c>
      <c r="R84" s="243">
        <f>[6]คำนวณหน่วย!AJ77-'[7]คำนวณ (2)'!$AA$189</f>
        <v>22287.46</v>
      </c>
      <c r="S84" s="242" t="e">
        <f>R84*S3</f>
        <v>#REF!</v>
      </c>
      <c r="T84" s="243">
        <f>[6]คำนวณหน่วย!AN77-'[7]คำนวณ (2)'!$AD$189</f>
        <v>23209.260000000002</v>
      </c>
      <c r="U84" s="242" t="e">
        <f>T84*U3</f>
        <v>#REF!</v>
      </c>
      <c r="V84" s="147" t="s">
        <v>82</v>
      </c>
      <c r="W84" s="147" t="s">
        <v>82</v>
      </c>
      <c r="X84" s="243">
        <f>[6]คำนวณหน่วย!AV77-'[7]คำนวณ (2)'!$AJ$1894</f>
        <v>28097.95</v>
      </c>
      <c r="Y84" s="242" t="e">
        <f>X84*Y3</f>
        <v>#REF!</v>
      </c>
      <c r="Z84" s="243">
        <f>[6]คำนวณหน่วย!AZ77-'[7]คำนวณ (2)'!$AM$189</f>
        <v>16936.400000000001</v>
      </c>
      <c r="AA84" s="242" t="e">
        <f>Z84*AA3</f>
        <v>#REF!</v>
      </c>
      <c r="AB84" s="244">
        <f>[6]คำนวณหน่วย!BD77-'[7]คำนวณ (2)'!$AP$189</f>
        <v>15073.740000000002</v>
      </c>
      <c r="AC84" s="242" t="e">
        <f>AB84*AC3</f>
        <v>#REF!</v>
      </c>
      <c r="AD84" s="186" t="e">
        <f t="shared" ref="AD84:AD85" si="7">SUM(F84+H84+J84+L84+N84+P84+R84+T84+V84+X84+Z84+AB84)</f>
        <v>#VALUE!</v>
      </c>
      <c r="AE84" s="187" t="e">
        <f t="shared" ref="AE84:AE85" si="8">SUM(G84+I84+K84+M84+O84+Q84+S84+U84+W84+Y84+AA84+AC84)</f>
        <v>#REF!</v>
      </c>
      <c r="AF84" s="188"/>
      <c r="AG84" s="188"/>
    </row>
    <row r="85" spans="1:35" x14ac:dyDescent="0.55000000000000004">
      <c r="A85" s="103">
        <f>[5]ตารางจด!A77</f>
        <v>62</v>
      </c>
      <c r="B85" s="104" t="str">
        <f>[5]ตารางจด!B77</f>
        <v>อาคารแม่โจ้  60  ปี  มิเตอร์ตัวที่ 2</v>
      </c>
      <c r="C85" s="103">
        <f>[5]ตารางจด!C77</f>
        <v>0</v>
      </c>
      <c r="D85" s="103">
        <v>300</v>
      </c>
      <c r="E85" s="161">
        <f>[5]ตารางจด!E77</f>
        <v>4886038</v>
      </c>
      <c r="F85" s="147">
        <f>[6]คำนวณหน่วย!L78</f>
        <v>26885.65</v>
      </c>
      <c r="G85" s="105">
        <f>[6]คำนวณหน่วย!M78</f>
        <v>101358.9005</v>
      </c>
      <c r="H85" s="147">
        <f>[6]คำนวณหน่วย!P78</f>
        <v>27225.07</v>
      </c>
      <c r="I85" s="105">
        <f>[6]คำนวณหน่วย!Q78</f>
        <v>102638.51390000001</v>
      </c>
      <c r="J85" s="147">
        <f>[6]คำนวณหน่วย!T78</f>
        <v>33940.449999999997</v>
      </c>
      <c r="K85" s="105">
        <f>[6]คำนวณหน่วย!U78</f>
        <v>93675.641999999978</v>
      </c>
      <c r="L85" s="147">
        <f>[6]คำนวณหน่วย!X78</f>
        <v>32094.47</v>
      </c>
      <c r="M85" s="105">
        <f>[6]คำนวณหน่วย!Y78</f>
        <v>119070.4837</v>
      </c>
      <c r="N85" s="147">
        <f>[6]คำนวณหน่วย!AB78</f>
        <v>37937.26</v>
      </c>
      <c r="O85" s="105">
        <f>[6]คำนวณหน่วย!AC78</f>
        <v>138850.37160000001</v>
      </c>
      <c r="P85" s="126">
        <f>[6]คำนวณหน่วย!AF78</f>
        <v>38759.660000000003</v>
      </c>
      <c r="Q85" s="105">
        <f>[6]คำนวณหน่วย!AG78</f>
        <v>145348.72500000001</v>
      </c>
      <c r="R85" s="147">
        <f>[6]คำนวณหน่วย!AJ78</f>
        <v>36965.19</v>
      </c>
      <c r="S85" s="105">
        <f>[6]คำนวณหน่วย!AK78</f>
        <v>141576.6777</v>
      </c>
      <c r="T85" s="147">
        <f>[6]คำนวณหน่วย!AN78</f>
        <v>33761.42</v>
      </c>
      <c r="U85" s="105">
        <f>[6]คำนวณหน่วย!AO78</f>
        <v>126942.93919999999</v>
      </c>
      <c r="V85" s="243">
        <f>[6]คำนวณหน่วย!AR78-'[7]คำนวณ (2)'!$AG$189</f>
        <v>59379.350000000006</v>
      </c>
      <c r="W85" s="242" t="e">
        <f>V85*W3</f>
        <v>#REF!</v>
      </c>
      <c r="X85" s="147">
        <f>[6]คำนวณหน่วย!AV78</f>
        <v>37538.01</v>
      </c>
      <c r="Y85" s="105">
        <f>[6]คำนวณหน่วย!AW78</f>
        <v>141518.2977</v>
      </c>
      <c r="Z85" s="147">
        <f>[6]คำนวณหน่วย!AZ78</f>
        <v>26914.1</v>
      </c>
      <c r="AA85" s="105">
        <f>[6]คำนวณหน่วย!BA78</f>
        <v>99313.028999999995</v>
      </c>
      <c r="AB85" s="126">
        <f>[6]คำนวณหน่วย!BD78</f>
        <v>22002.52</v>
      </c>
      <c r="AC85" s="105">
        <f>[6]คำนวณหน่วย!BE78</f>
        <v>80529.223200000008</v>
      </c>
      <c r="AD85" s="186">
        <f t="shared" si="7"/>
        <v>413403.15</v>
      </c>
      <c r="AE85" s="187" t="e">
        <f t="shared" si="8"/>
        <v>#REF!</v>
      </c>
      <c r="AG85" s="102"/>
    </row>
    <row r="86" spans="1:35" x14ac:dyDescent="0.55000000000000004">
      <c r="A86" s="103">
        <f>[5]ตารางจด!A78</f>
        <v>63</v>
      </c>
      <c r="B86" s="104" t="str">
        <f>[5]ตารางจด!B78</f>
        <v>อาคารเสาวรัจนิตยวรรธนะ</v>
      </c>
      <c r="C86" s="103">
        <f>[5]ตารางจด!C78</f>
        <v>0</v>
      </c>
      <c r="D86" s="103">
        <v>80</v>
      </c>
      <c r="E86" s="161">
        <f>[5]ตารางจด!E78</f>
        <v>8125072</v>
      </c>
      <c r="F86" s="147">
        <f>[6]คำนวณหน่วย!L79</f>
        <v>5214.18</v>
      </c>
      <c r="G86" s="105">
        <f>[6]คำนวณหน่วย!M79</f>
        <v>19657.458600000002</v>
      </c>
      <c r="H86" s="147">
        <f>[6]คำนวณหน่วย!P79</f>
        <v>5486.72</v>
      </c>
      <c r="I86" s="105">
        <f>[6]คำนวณหน่วย!Q79</f>
        <v>20684.934400000002</v>
      </c>
      <c r="J86" s="147">
        <f>[6]คำนวณหน่วย!T79</f>
        <v>5551.95</v>
      </c>
      <c r="K86" s="105">
        <f>[6]คำนวณหน่วย!U79</f>
        <v>15323.381999999998</v>
      </c>
      <c r="L86" s="147">
        <f>[6]คำนวณหน่วย!X79</f>
        <v>4594.6000000000004</v>
      </c>
      <c r="M86" s="105">
        <f>[6]คำนวณหน่วย!Y79</f>
        <v>17045.966</v>
      </c>
      <c r="N86" s="147">
        <f>[6]คำนวณหน่วย!AB79</f>
        <v>5969.69</v>
      </c>
      <c r="O86" s="105">
        <f>[6]คำนวณหน่วย!AC79</f>
        <v>21849.065399999999</v>
      </c>
      <c r="P86" s="126">
        <f>[6]คำนวณหน่วย!AF79</f>
        <v>5692.2</v>
      </c>
      <c r="Q86" s="105">
        <f>[6]คำนวณหน่วย!AG79</f>
        <v>21345.75</v>
      </c>
      <c r="R86" s="243">
        <f>[6]คำนวณหน่วย!AJ79-'[7]คำนวณ (2)'!$AA$191</f>
        <v>6663.48</v>
      </c>
      <c r="S86" s="242" t="e">
        <f>R86*S3</f>
        <v>#REF!</v>
      </c>
      <c r="T86" s="243">
        <f>[6]คำนวณหน่วย!AN79-'[7]คำนวณ (2)'!$AD$191</f>
        <v>6886.78</v>
      </c>
      <c r="U86" s="242" t="e">
        <f>T86*U3</f>
        <v>#REF!</v>
      </c>
      <c r="V86" s="243">
        <f>[6]คำนวณหน่วย!AR79-'[7]คำนวณ (2)'!$AG$191</f>
        <v>7671.54</v>
      </c>
      <c r="W86" s="242" t="e">
        <f>V86*W3</f>
        <v>#REF!</v>
      </c>
      <c r="X86" s="243">
        <f>[6]คำนวณหน่วย!AV79-'[7]คำนวณ (2)'!$AJ$191</f>
        <v>6927.83</v>
      </c>
      <c r="Y86" s="242" t="e">
        <f>X86*Y3</f>
        <v>#REF!</v>
      </c>
      <c r="Z86" s="243">
        <f>[6]คำนวณหน่วย!AZ79-'[7]คำนวณ (2)'!$AM$191</f>
        <v>4579.3</v>
      </c>
      <c r="AA86" s="242" t="e">
        <f>Z86*AA3</f>
        <v>#REF!</v>
      </c>
      <c r="AB86" s="244">
        <f>[6]คำนวณหน่วย!BD79-'[7]คำนวณ (2)'!$AP$191</f>
        <v>4780.87</v>
      </c>
      <c r="AC86" s="242" t="e">
        <f>AB86*AC3</f>
        <v>#REF!</v>
      </c>
      <c r="AD86" s="186">
        <f>SUM(F86+H86+J86+L86+N86+P86+R86+T86+V86+X86+Z86+AB86)</f>
        <v>70019.140000000014</v>
      </c>
      <c r="AE86" s="187" t="e">
        <f>SUM(G86+I86+K86+M86+O86+Q86+S86+U86+W86+Y86+AA86+AC86)</f>
        <v>#REF!</v>
      </c>
      <c r="AG86" s="102"/>
    </row>
    <row r="87" spans="1:35" s="115" customFormat="1" x14ac:dyDescent="0.55000000000000004">
      <c r="A87" s="103">
        <f>[5]ตารางจด!A79</f>
        <v>64</v>
      </c>
      <c r="B87" s="104" t="str">
        <f>[5]ตารางจด!B79</f>
        <v>อาคารจุฬาภรณ์    มิเตอร์ตัวที่ 1</v>
      </c>
      <c r="C87" s="103">
        <f>[5]ตารางจด!C79</f>
        <v>0</v>
      </c>
      <c r="D87" s="103">
        <v>400</v>
      </c>
      <c r="E87" s="161">
        <f>[5]ตารางจด!E79</f>
        <v>9123200</v>
      </c>
      <c r="F87" s="243">
        <f>[6]คำนวณหน่วย!L80-'[7]คำนวณ (2)'!$I$200</f>
        <v>12363.21</v>
      </c>
      <c r="G87" s="242" t="e">
        <f>F87*G3</f>
        <v>#REF!</v>
      </c>
      <c r="H87" s="243">
        <f>[6]คำนวณหน่วย!P80-'[7]คำนวณ (2)'!$L$200</f>
        <v>13791.66</v>
      </c>
      <c r="I87" s="242" t="e">
        <f>H87*I3</f>
        <v>#REF!</v>
      </c>
      <c r="J87" s="243">
        <f>[6]คำนวณหน่วย!T80-'[7]คำนวณ (2)'!$O$200</f>
        <v>16829.16</v>
      </c>
      <c r="K87" s="242" t="e">
        <f>J87*K3</f>
        <v>#REF!</v>
      </c>
      <c r="L87" s="243">
        <f>[6]คำนวณหน่วย!X80-'[7]คำนวณ (2)'!$R$200</f>
        <v>12408.54</v>
      </c>
      <c r="M87" s="242" t="e">
        <f>L87*M3</f>
        <v>#REF!</v>
      </c>
      <c r="N87" s="243">
        <f>[6]คำนวณหน่วย!AB80-'[7]คำนวณ (2)'!$U$200</f>
        <v>12570.64</v>
      </c>
      <c r="O87" s="242" t="e">
        <f>N87*O3</f>
        <v>#REF!</v>
      </c>
      <c r="P87" s="244">
        <f>[6]คำนวณหน่วย!AF80-'[7]คำนวณ (2)'!$X$200</f>
        <v>15432.34</v>
      </c>
      <c r="Q87" s="242" t="e">
        <f>P87*Q3</f>
        <v>#REF!</v>
      </c>
      <c r="R87" s="243">
        <f>[6]คำนวณหน่วย!AJ80-'[7]คำนวณ (2)'!$AA$200</f>
        <v>15233.61</v>
      </c>
      <c r="S87" s="242" t="e">
        <f>R87*S3</f>
        <v>#REF!</v>
      </c>
      <c r="T87" s="243">
        <f>[6]คำนวณหน่วย!AN80-'[7]คำนวณ (2)'!$AD$200</f>
        <v>15684.18</v>
      </c>
      <c r="U87" s="242" t="e">
        <f>T87*U3</f>
        <v>#REF!</v>
      </c>
      <c r="V87" s="243">
        <f>[6]คำนวณหน่วย!AR80-'[7]คำนวณ (2)'!$AG$200</f>
        <v>18552.14</v>
      </c>
      <c r="W87" s="242" t="e">
        <f>V87*W3</f>
        <v>#REF!</v>
      </c>
      <c r="X87" s="243">
        <f>[6]คำนวณหน่วย!AV80-'[7]คำนวณ (2)'!$AJ$200</f>
        <v>16508.38</v>
      </c>
      <c r="Y87" s="242" t="e">
        <f>X87*Y3</f>
        <v>#REF!</v>
      </c>
      <c r="Z87" s="243">
        <f>[6]คำนวณหน่วย!AZ80-'[7]คำนวณ (2)'!$AM$200</f>
        <v>13508.69</v>
      </c>
      <c r="AA87" s="242" t="e">
        <f>Z87*AA3</f>
        <v>#REF!</v>
      </c>
      <c r="AB87" s="244">
        <f>[6]คำนวณหน่วย!BD80-'[7]คำนวณ (2)'!$AP$200</f>
        <v>10321.92</v>
      </c>
      <c r="AC87" s="242" t="e">
        <f>AB87*AC3</f>
        <v>#REF!</v>
      </c>
      <c r="AD87" s="112"/>
      <c r="AE87" s="113"/>
      <c r="AF87" s="114"/>
      <c r="AG87" s="113"/>
    </row>
    <row r="88" spans="1:35" x14ac:dyDescent="0.55000000000000004">
      <c r="A88" s="103">
        <f>[5]ตารางจด!A80</f>
        <v>65</v>
      </c>
      <c r="B88" s="104" t="str">
        <f>[5]ตารางจด!B80</f>
        <v>อาคารจุฬาภรณ์    มิเตอร์ตัวที่ 2</v>
      </c>
      <c r="C88" s="103">
        <f>[5]ตารางจด!C80</f>
        <v>0</v>
      </c>
      <c r="D88" s="103">
        <v>400</v>
      </c>
      <c r="E88" s="161">
        <f>[5]ตารางจด!E80</f>
        <v>9115014</v>
      </c>
      <c r="F88" s="147">
        <f>[6]คำนวณหน่วย!L81</f>
        <v>11399.13</v>
      </c>
      <c r="G88" s="105">
        <f>[6]คำนวณหน่วย!M81</f>
        <v>42974.720099999999</v>
      </c>
      <c r="H88" s="147">
        <f>[6]คำนวณหน่วย!P81</f>
        <v>12085.84</v>
      </c>
      <c r="I88" s="105">
        <f>[6]คำนวณหน่วย!Q81</f>
        <v>45563.616800000003</v>
      </c>
      <c r="J88" s="147">
        <f>[6]คำนวณหน่วย!T81</f>
        <v>14524.94</v>
      </c>
      <c r="K88" s="105">
        <f>[6]คำนวณหน่วย!U81</f>
        <v>40088.8344</v>
      </c>
      <c r="L88" s="147">
        <f>[6]คำนวณหน่วย!X81</f>
        <v>13244.98</v>
      </c>
      <c r="M88" s="105">
        <f>[6]คำนวณหน่วย!Y81</f>
        <v>49138.875799999994</v>
      </c>
      <c r="N88" s="147">
        <f>[6]คำนวณหน่วย!AB81</f>
        <v>15084.32</v>
      </c>
      <c r="O88" s="105">
        <f>[6]คำนวณหน่วย!AC81</f>
        <v>55208.611199999999</v>
      </c>
      <c r="P88" s="126">
        <f>[6]คำนวณหน่วย!AF81</f>
        <v>14593.37</v>
      </c>
      <c r="Q88" s="105">
        <f>[6]คำนวณหน่วย!AG81</f>
        <v>54725.137500000004</v>
      </c>
      <c r="R88" s="147">
        <f>[6]คำนวณหน่วย!AJ81</f>
        <v>14678.08</v>
      </c>
      <c r="S88" s="105">
        <f>[6]คำนวณหน่วย!AK81</f>
        <v>56217.046399999999</v>
      </c>
      <c r="T88" s="147">
        <f>[6]คำนวณหน่วย!AN81</f>
        <v>16676.7</v>
      </c>
      <c r="U88" s="105">
        <f>[6]คำนวณหน่วย!AO81</f>
        <v>62704.392</v>
      </c>
      <c r="V88" s="147">
        <f>[6]คำนวณหน่วย!AR81</f>
        <v>16599.48</v>
      </c>
      <c r="W88" s="105">
        <f>[6]คำนวณหน่วย!AS81</f>
        <v>63410.013599999998</v>
      </c>
      <c r="X88" s="147">
        <f>[6]คำนวณหน่วย!AV81</f>
        <v>15048.51</v>
      </c>
      <c r="Y88" s="105">
        <f>[6]คำนวณหน่วย!AW81</f>
        <v>56732.882700000002</v>
      </c>
      <c r="Z88" s="147">
        <f>[6]คำนวณหน่วย!AZ81</f>
        <v>11618.81</v>
      </c>
      <c r="AA88" s="105">
        <f>[6]คำนวณหน่วย!BA81</f>
        <v>42873.408899999995</v>
      </c>
      <c r="AB88" s="126">
        <f>[6]คำนวณหน่วย!BD81</f>
        <v>10969.74</v>
      </c>
      <c r="AC88" s="105">
        <f>[6]คำนวณหน่วย!BE81</f>
        <v>40149.248400000004</v>
      </c>
      <c r="AD88" s="101"/>
      <c r="AE88" s="102"/>
      <c r="AG88" s="102"/>
    </row>
    <row r="89" spans="1:35" x14ac:dyDescent="0.55000000000000004">
      <c r="A89" s="98">
        <f>[5]ตารางจด!A81</f>
        <v>66</v>
      </c>
      <c r="B89" s="99" t="str">
        <f>[5]ตารางจด!B81</f>
        <v>อาคารจุฬาภรณ์    มิเตอร์ตัวที่ 3 (ATS)</v>
      </c>
      <c r="C89" s="98">
        <f>[5]ตารางจด!C81</f>
        <v>0</v>
      </c>
      <c r="D89" s="98">
        <v>100</v>
      </c>
      <c r="E89" s="160">
        <f>[5]ตารางจด!E81</f>
        <v>9115012</v>
      </c>
      <c r="F89" s="149">
        <f>[6]คำนวณหน่วย!L82</f>
        <v>4800</v>
      </c>
      <c r="G89" s="143">
        <f>[6]คำนวณหน่วย!M82</f>
        <v>18096</v>
      </c>
      <c r="H89" s="149">
        <f>[6]คำนวณหน่วย!P82</f>
        <v>4500</v>
      </c>
      <c r="I89" s="143">
        <f>[6]คำนวณหน่วย!Q82</f>
        <v>16965</v>
      </c>
      <c r="J89" s="149">
        <f>[6]คำนวณหน่วย!T82</f>
        <v>4100</v>
      </c>
      <c r="K89" s="143">
        <f>[6]คำนวณหน่วย!U82</f>
        <v>11316</v>
      </c>
      <c r="L89" s="149">
        <f>[6]คำนวณหน่วย!X82</f>
        <v>5400</v>
      </c>
      <c r="M89" s="143">
        <f>[6]คำนวณหน่วย!Y82</f>
        <v>20034</v>
      </c>
      <c r="N89" s="149">
        <f>[6]คำนวณหน่วย!AB82</f>
        <v>5000</v>
      </c>
      <c r="O89" s="143">
        <f>[6]คำนวณหน่วย!AC82</f>
        <v>18300</v>
      </c>
      <c r="P89" s="142">
        <f>[6]คำนวณหน่วย!AF82</f>
        <v>3380.0000000000182</v>
      </c>
      <c r="Q89" s="143">
        <f>[6]คำนวณหน่วย!AG82</f>
        <v>12675.000000000069</v>
      </c>
      <c r="R89" s="149">
        <f>[6]คำนวณหน่วย!AJ82</f>
        <v>4730.0000000000182</v>
      </c>
      <c r="S89" s="143">
        <f>[6]คำนวณหน่วย!AK82</f>
        <v>18115.900000000071</v>
      </c>
      <c r="T89" s="149">
        <f>[6]คำนวณหน่วย!AN82</f>
        <v>4889.9999999999636</v>
      </c>
      <c r="U89" s="143">
        <f>[6]คำนวณหน่วย!AO82</f>
        <v>18386.399999999863</v>
      </c>
      <c r="V89" s="149">
        <f>[6]คำนวณหน่วย!AR82</f>
        <v>5819.9999999999818</v>
      </c>
      <c r="W89" s="143">
        <f>[6]คำนวณหน่วย!AS82</f>
        <v>22232.399999999929</v>
      </c>
      <c r="X89" s="149">
        <f>[6]คำนวณหน่วย!AV82</f>
        <v>5480.0000000000182</v>
      </c>
      <c r="Y89" s="143">
        <f>[6]คำนวณหน่วย!AW82</f>
        <v>20659.600000000068</v>
      </c>
      <c r="Z89" s="149">
        <f>[6]คำนวณหน่วย!AZ82</f>
        <v>5000</v>
      </c>
      <c r="AA89" s="143">
        <f>[6]คำนวณหน่วย!BA82</f>
        <v>18450</v>
      </c>
      <c r="AB89" s="142">
        <f>[6]คำนวณหน่วย!BD82</f>
        <v>5500</v>
      </c>
      <c r="AC89" s="143">
        <f>[6]คำนวณหน่วย!BE82</f>
        <v>20130</v>
      </c>
      <c r="AD89" s="101"/>
      <c r="AE89" s="102"/>
      <c r="AG89" s="102"/>
    </row>
    <row r="90" spans="1:35" x14ac:dyDescent="0.55000000000000004">
      <c r="A90" s="118" t="s">
        <v>9</v>
      </c>
      <c r="B90" s="119"/>
      <c r="C90" s="120"/>
      <c r="D90" s="120"/>
      <c r="E90" s="121"/>
      <c r="F90" s="148">
        <f t="shared" ref="F90:AC90" si="9">SUM(F84:F89)</f>
        <v>74165.34</v>
      </c>
      <c r="G90" s="136" t="e">
        <f t="shared" si="9"/>
        <v>#REF!</v>
      </c>
      <c r="H90" s="148">
        <f t="shared" si="9"/>
        <v>78159.19</v>
      </c>
      <c r="I90" s="136" t="e">
        <f t="shared" si="9"/>
        <v>#REF!</v>
      </c>
      <c r="J90" s="148">
        <f t="shared" si="9"/>
        <v>96397.98</v>
      </c>
      <c r="K90" s="136" t="e">
        <f t="shared" si="9"/>
        <v>#REF!</v>
      </c>
      <c r="L90" s="148">
        <f t="shared" si="9"/>
        <v>87002.78</v>
      </c>
      <c r="M90" s="136" t="e">
        <f t="shared" si="9"/>
        <v>#REF!</v>
      </c>
      <c r="N90" s="148">
        <f t="shared" si="9"/>
        <v>96163.330000000016</v>
      </c>
      <c r="O90" s="136" t="e">
        <f t="shared" si="9"/>
        <v>#REF!</v>
      </c>
      <c r="P90" s="135">
        <f t="shared" si="9"/>
        <v>99211.720000000016</v>
      </c>
      <c r="Q90" s="136" t="e">
        <f t="shared" si="9"/>
        <v>#REF!</v>
      </c>
      <c r="R90" s="148">
        <f t="shared" si="9"/>
        <v>100557.82000000002</v>
      </c>
      <c r="S90" s="136" t="e">
        <f t="shared" si="9"/>
        <v>#REF!</v>
      </c>
      <c r="T90" s="148">
        <f t="shared" si="9"/>
        <v>101108.33999999997</v>
      </c>
      <c r="U90" s="136" t="e">
        <f t="shared" si="9"/>
        <v>#REF!</v>
      </c>
      <c r="V90" s="148">
        <f t="shared" si="9"/>
        <v>108022.50999999998</v>
      </c>
      <c r="W90" s="136" t="e">
        <f t="shared" si="9"/>
        <v>#REF!</v>
      </c>
      <c r="X90" s="148">
        <f t="shared" si="9"/>
        <v>109600.68000000002</v>
      </c>
      <c r="Y90" s="136" t="e">
        <f t="shared" si="9"/>
        <v>#REF!</v>
      </c>
      <c r="Z90" s="148">
        <f t="shared" si="9"/>
        <v>78557.3</v>
      </c>
      <c r="AA90" s="136" t="e">
        <f t="shared" si="9"/>
        <v>#REF!</v>
      </c>
      <c r="AB90" s="135">
        <f t="shared" si="9"/>
        <v>68648.790000000008</v>
      </c>
      <c r="AC90" s="136" t="e">
        <f t="shared" si="9"/>
        <v>#REF!</v>
      </c>
      <c r="AD90" s="101"/>
      <c r="AE90" s="102"/>
      <c r="AG90" s="102"/>
    </row>
    <row r="91" spans="1:35" x14ac:dyDescent="0.55000000000000004">
      <c r="A91" s="94" t="str">
        <f>[5]ตารางจด!A82</f>
        <v>คณะเศรษฐศาสตร์</v>
      </c>
      <c r="B91" s="106"/>
      <c r="C91" s="107"/>
      <c r="D91" s="107"/>
      <c r="E91" s="150"/>
      <c r="F91" s="127"/>
      <c r="G91" s="150"/>
      <c r="H91" s="127"/>
      <c r="I91" s="150"/>
      <c r="J91" s="127"/>
      <c r="K91" s="150"/>
      <c r="L91" s="127"/>
      <c r="M91" s="150"/>
      <c r="N91" s="127"/>
      <c r="O91" s="150"/>
      <c r="P91" s="171"/>
      <c r="Q91" s="150"/>
      <c r="R91" s="127"/>
      <c r="S91" s="150"/>
      <c r="T91" s="127"/>
      <c r="U91" s="150"/>
      <c r="V91" s="127"/>
      <c r="W91" s="150"/>
      <c r="X91" s="127"/>
      <c r="Y91" s="150"/>
      <c r="Z91" s="127"/>
      <c r="AA91" s="107"/>
      <c r="AB91" s="127"/>
      <c r="AC91" s="117"/>
      <c r="AD91" s="156">
        <f>SUM(F92+H92+J92+L92+N92+P92+R92+T92+V92+X92+Z92+AB92)</f>
        <v>83839.710000000006</v>
      </c>
      <c r="AE91" s="157" t="e">
        <f>SUM(G92+I92+K92+M92+O92+Q92+S92+U92+W92+Y92+AA92+AC92)</f>
        <v>#REF!</v>
      </c>
      <c r="AF91" s="156">
        <f>SUM(F92+H92+J92+L92+N92+P92+R92+T92+V92)</f>
        <v>65702.490000000005</v>
      </c>
      <c r="AG91" s="157" t="e">
        <f>SUM(G92+I92+K92+M92+O92+Q92+S92+U92+W92)</f>
        <v>#REF!</v>
      </c>
      <c r="AH91" s="156">
        <f>SUM(X92+Z92+AB92)</f>
        <v>18137.22</v>
      </c>
      <c r="AI91" s="157" t="e">
        <f>SUM(Y92+AA92+AC92)</f>
        <v>#REF!</v>
      </c>
    </row>
    <row r="92" spans="1:35" x14ac:dyDescent="0.55000000000000004">
      <c r="A92" s="103">
        <f>[5]ตารางจด!A83</f>
        <v>67</v>
      </c>
      <c r="B92" s="104" t="str">
        <f>[5]ตารางจด!B83</f>
        <v>อาคารยรรยง  สิทธิชัย</v>
      </c>
      <c r="C92" s="103">
        <f>[5]ตารางจด!C83</f>
        <v>0</v>
      </c>
      <c r="D92" s="103">
        <v>200</v>
      </c>
      <c r="E92" s="161">
        <f>[5]ตารางจด!E83</f>
        <v>9064295</v>
      </c>
      <c r="F92" s="243">
        <f>[6]คำนวณหน่วย!L84-'[7]คำนวณ (2)'!$I$206</f>
        <v>4753.46</v>
      </c>
      <c r="G92" s="242" t="e">
        <f>F92*G3</f>
        <v>#REF!</v>
      </c>
      <c r="H92" s="243">
        <f>[6]คำนวณหน่วย!$P$84-'[7]คำนวณ (2)'!$L$206</f>
        <v>5725.23</v>
      </c>
      <c r="I92" s="242" t="e">
        <f>H92*I3</f>
        <v>#REF!</v>
      </c>
      <c r="J92" s="243">
        <f>[6]คำนวณหน่วย!$T$84-'[7]คำนวณ (2)'!$O$206</f>
        <v>7481.74</v>
      </c>
      <c r="K92" s="242" t="e">
        <f>J92*K3</f>
        <v>#REF!</v>
      </c>
      <c r="L92" s="243">
        <f>[6]คำนวณหน่วย!$X$84-'[7]คำนวณ (2)'!$R$206</f>
        <v>6091.56</v>
      </c>
      <c r="M92" s="242" t="e">
        <f>L92*M3</f>
        <v>#REF!</v>
      </c>
      <c r="N92" s="243">
        <f>[6]คำนวณหน่วย!$AB$84-'[7]คำนวณ (2)'!$U$206</f>
        <v>6955.95</v>
      </c>
      <c r="O92" s="242" t="e">
        <f>N92*O3</f>
        <v>#REF!</v>
      </c>
      <c r="P92" s="244">
        <f>[6]คำนวณหน่วย!$AF$84-'[7]คำนวณ (2)'!$X$206</f>
        <v>8111.01</v>
      </c>
      <c r="Q92" s="242" t="e">
        <f>P92*Q3</f>
        <v>#REF!</v>
      </c>
      <c r="R92" s="243">
        <f>[6]คำนวณหน่วย!$AJ$84-'[7]คำนวณ (2)'!$AA$206</f>
        <v>7429.4699999999993</v>
      </c>
      <c r="S92" s="242" t="e">
        <f>R92*S3</f>
        <v>#REF!</v>
      </c>
      <c r="T92" s="243">
        <f>[6]คำนวณหน่วย!$AN$84-'[7]คำนวณ (2)'!$AA$206</f>
        <v>9018.58</v>
      </c>
      <c r="U92" s="242" t="e">
        <f>T92*U3</f>
        <v>#REF!</v>
      </c>
      <c r="V92" s="243">
        <f>[6]คำนวณหน่วย!$AR$84-'[7]คำนวณ (2)'!$AG$206</f>
        <v>10135.49</v>
      </c>
      <c r="W92" s="242" t="e">
        <f>V92*W3</f>
        <v>#REF!</v>
      </c>
      <c r="X92" s="243">
        <f>[6]คำนวณหน่วย!$AV$84-'[7]คำนวณ (2)'!$AJ$206</f>
        <v>8371.61</v>
      </c>
      <c r="Y92" s="242" t="e">
        <f>X92*Y3</f>
        <v>#REF!</v>
      </c>
      <c r="Z92" s="243">
        <f>[6]คำนวณหน่วย!$AZ$84-'[7]คำนวณ (2)'!$AM$206</f>
        <v>5625.51</v>
      </c>
      <c r="AA92" s="242" t="e">
        <f>Z92*AA3</f>
        <v>#REF!</v>
      </c>
      <c r="AB92" s="244">
        <f>[6]คำนวณหน่วย!$BD$84-'[7]คำนวณ (2)'!$AP$206</f>
        <v>4140.1000000000004</v>
      </c>
      <c r="AC92" s="242" t="e">
        <f>AB92*AC3</f>
        <v>#REF!</v>
      </c>
      <c r="AD92" s="101"/>
      <c r="AE92" s="102"/>
      <c r="AG92" s="102"/>
    </row>
    <row r="93" spans="1:35" s="111" customFormat="1" x14ac:dyDescent="0.55000000000000004">
      <c r="A93" s="94" t="str">
        <f>[5]ตารางจด!A84</f>
        <v>คณะเทคโนโลยีสารสนเทศและการสื่อสาร</v>
      </c>
      <c r="B93" s="106"/>
      <c r="C93" s="107"/>
      <c r="D93" s="107"/>
      <c r="E93" s="150"/>
      <c r="F93" s="127"/>
      <c r="G93" s="117"/>
      <c r="H93" s="127"/>
      <c r="I93" s="117"/>
      <c r="J93" s="127"/>
      <c r="K93" s="117"/>
      <c r="L93" s="127"/>
      <c r="M93" s="117"/>
      <c r="N93" s="127"/>
      <c r="O93" s="117"/>
      <c r="P93" s="171"/>
      <c r="Q93" s="117"/>
      <c r="R93" s="127"/>
      <c r="S93" s="117"/>
      <c r="T93" s="127"/>
      <c r="U93" s="117"/>
      <c r="V93" s="127"/>
      <c r="W93" s="117"/>
      <c r="X93" s="127"/>
      <c r="Y93" s="117"/>
      <c r="Z93" s="127"/>
      <c r="AA93" s="117"/>
      <c r="AB93" s="127"/>
      <c r="AC93" s="117"/>
      <c r="AD93" s="156">
        <f>SUM(F94+H94+J94+L94+N94+P94+R94+T94+V94+X94+Z94+AB94)</f>
        <v>27783.859999999986</v>
      </c>
      <c r="AE93" s="157" t="e">
        <f>SUM(G94+I94+K94+M94+O94+Q94+S94+U94+W94+Y94+AA94+AC94)</f>
        <v>#REF!</v>
      </c>
      <c r="AF93" s="156">
        <f>SUM(F94+H94+J94+L94+N94+P94+R94+T94+V94)</f>
        <v>23131.700000000012</v>
      </c>
      <c r="AG93" s="157" t="e">
        <f>SUM(G94+I94+K94+M94+O94+Q94+S94+U94+W94)</f>
        <v>#REF!</v>
      </c>
      <c r="AH93" s="156">
        <f>SUM(X94+Z94+AB94)</f>
        <v>4652.1599999999744</v>
      </c>
      <c r="AI93" s="157" t="e">
        <f>SUM(Y94+AA94+AC94)</f>
        <v>#REF!</v>
      </c>
    </row>
    <row r="94" spans="1:35" x14ac:dyDescent="0.55000000000000004">
      <c r="A94" s="103">
        <f>[5]ตารางจด!A85</f>
        <v>68</v>
      </c>
      <c r="B94" s="104" t="str">
        <f>[5]ตารางจด!B85</f>
        <v>อาคาร  75  ปี  แม่โจ้</v>
      </c>
      <c r="C94" s="103">
        <f>[5]ตารางจด!C85</f>
        <v>400</v>
      </c>
      <c r="D94" s="103">
        <v>1</v>
      </c>
      <c r="E94" s="161" t="str">
        <f>[5]ตารางจด!E85</f>
        <v>-</v>
      </c>
      <c r="F94" s="243">
        <f>[6]คำนวณหน่วย!L86-'[7]คำนวณ (2)'!$I$211</f>
        <v>832.96000000002095</v>
      </c>
      <c r="G94" s="242" t="e">
        <f>F94*G3</f>
        <v>#REF!</v>
      </c>
      <c r="H94" s="243">
        <f>[6]คำนวณหน่วย!$P$86-'[7]คำนวณ (2)'!$L$211</f>
        <v>1339.820000000007</v>
      </c>
      <c r="I94" s="242" t="e">
        <f>H94*I3</f>
        <v>#REF!</v>
      </c>
      <c r="J94" s="243">
        <f>[6]คำนวณหน่วย!$T$86-'[7]คำนวณ (2)'!$O$211</f>
        <v>2585.8699999999953</v>
      </c>
      <c r="K94" s="242" t="e">
        <f>J94*K3</f>
        <v>#REF!</v>
      </c>
      <c r="L94" s="243">
        <f>[6]คำนวณหน่วย!$X$86-'[7]คำนวณ (2)'!$R$211</f>
        <v>2490.8699999999953</v>
      </c>
      <c r="M94" s="242" t="e">
        <f>L94*M3</f>
        <v>#REF!</v>
      </c>
      <c r="N94" s="243">
        <f>[6]คำนวณหน่วย!$AB$86-'[7]คำนวณ (2)'!$U$211</f>
        <v>3980.3800000000047</v>
      </c>
      <c r="O94" s="242" t="e">
        <f>N94*O3</f>
        <v>#REF!</v>
      </c>
      <c r="P94" s="244">
        <f>[6]คำนวณหน่วย!$AF$86-'[7]คำนวณ (2)'!$X$211</f>
        <v>3053.6999999999534</v>
      </c>
      <c r="Q94" s="242" t="e">
        <f>P94*Q3</f>
        <v>#REF!</v>
      </c>
      <c r="R94" s="243">
        <f>[6]คำนวณหน่วย!$AJ$86-'[7]คำนวณ (2)'!$AA$211</f>
        <v>2768.1600000000326</v>
      </c>
      <c r="S94" s="242" t="e">
        <f>R94*S3</f>
        <v>#REF!</v>
      </c>
      <c r="T94" s="243">
        <f>[6]คำนวณหน่วย!$AN$86-'[7]คำนวณ (2)'!$AA$211</f>
        <v>2988.140000000014</v>
      </c>
      <c r="U94" s="242" t="e">
        <f>T94*U3</f>
        <v>#REF!</v>
      </c>
      <c r="V94" s="243">
        <f>[6]คำนวณหน่วย!$AR$86-'[7]คำนวณ (2)'!$AG$211</f>
        <v>3091.7999999999884</v>
      </c>
      <c r="W94" s="242" t="e">
        <f>V94*W3</f>
        <v>#REF!</v>
      </c>
      <c r="X94" s="243">
        <f>[6]คำนวณหน่วย!$AV$86-'[7]คำนวณ (2)'!$AJ$211</f>
        <v>2025</v>
      </c>
      <c r="Y94" s="242" t="e">
        <f>X94*Y3</f>
        <v>#REF!</v>
      </c>
      <c r="Z94" s="243">
        <f>[6]คำนวณหน่วย!$AZ$86-'[7]คำนวณ (2)'!$AM$211</f>
        <v>1517.320000000007</v>
      </c>
      <c r="AA94" s="242" t="e">
        <f>Z94*AA3</f>
        <v>#REF!</v>
      </c>
      <c r="AB94" s="244">
        <f>[6]คำนวณหน่วย!$BD$86-'[7]คำนวณ (2)'!$AP$211</f>
        <v>1109.8399999999674</v>
      </c>
      <c r="AC94" s="242" t="e">
        <f>AB94*AC3</f>
        <v>#REF!</v>
      </c>
      <c r="AD94" s="101"/>
      <c r="AE94" s="102"/>
      <c r="AG94" s="102"/>
    </row>
    <row r="95" spans="1:35" x14ac:dyDescent="0.55000000000000004">
      <c r="A95" s="94" t="str">
        <f>[5]ตารางจด!A86</f>
        <v>คณะสถาปัตยกรรมศาสตร์และการออกแบบสิ่งแวดล้อม</v>
      </c>
      <c r="B95" s="106"/>
      <c r="C95" s="107"/>
      <c r="D95" s="107"/>
      <c r="E95" s="150"/>
      <c r="F95" s="127"/>
      <c r="G95" s="117"/>
      <c r="H95" s="127"/>
      <c r="I95" s="117"/>
      <c r="J95" s="127"/>
      <c r="K95" s="117"/>
      <c r="L95" s="127"/>
      <c r="M95" s="117"/>
      <c r="N95" s="127"/>
      <c r="O95" s="117"/>
      <c r="P95" s="171"/>
      <c r="Q95" s="117"/>
      <c r="R95" s="127"/>
      <c r="S95" s="117"/>
      <c r="T95" s="127"/>
      <c r="U95" s="117"/>
      <c r="V95" s="127"/>
      <c r="W95" s="117"/>
      <c r="X95" s="127"/>
      <c r="Y95" s="117"/>
      <c r="Z95" s="127"/>
      <c r="AA95" s="117"/>
      <c r="AB95" s="127"/>
      <c r="AC95" s="117"/>
      <c r="AD95" s="156">
        <f>SUM(F98+H98+J98+L98+N98+P98+R98+T98+V98+X98+Z98+AB98)</f>
        <v>144968.89000000001</v>
      </c>
      <c r="AE95" s="157" t="e">
        <f>SUM(G98+I98+K98+M98+O98+Q98+S98+U98+W98+Y98+AA98+AC98)</f>
        <v>#REF!</v>
      </c>
      <c r="AF95" s="156">
        <f>SUM(F98+H98+J98+L98+N98+P98+R98+T98+V98)</f>
        <v>111682.75</v>
      </c>
      <c r="AG95" s="157" t="e">
        <f>SUM(G98+I98+K98+M98+O98+Q98+S98+U98+W98)</f>
        <v>#REF!</v>
      </c>
      <c r="AH95" s="156">
        <f>SUM(X98+Z98+AB98)</f>
        <v>33286.14</v>
      </c>
      <c r="AI95" s="157" t="e">
        <f>SUM(Y98+AA98+AC98)</f>
        <v>#REF!</v>
      </c>
    </row>
    <row r="96" spans="1:35" x14ac:dyDescent="0.55000000000000004">
      <c r="A96" s="98">
        <f>[5]ตารางจด!A87</f>
        <v>69</v>
      </c>
      <c r="B96" s="99" t="str">
        <f>[5]ตารางจด!B87</f>
        <v>อาคารคณะสถาปัตยกรรมศาสตร์และการออกแบบสิ่งแวดล้อม</v>
      </c>
      <c r="C96" s="98">
        <f>[5]ตารางจด!C87</f>
        <v>0</v>
      </c>
      <c r="D96" s="98">
        <v>160</v>
      </c>
      <c r="E96" s="160">
        <f>[5]ตารางจด!E87</f>
        <v>8124161</v>
      </c>
      <c r="F96" s="243">
        <f>[6]คำนวณหน่วย!L88-'[7]คำนวณ (2)'!$I$218</f>
        <v>337</v>
      </c>
      <c r="G96" s="242" t="e">
        <f>F96*G3</f>
        <v>#REF!</v>
      </c>
      <c r="H96" s="243">
        <f>[6]คำนวณหน่วย!P88-'[7]คำนวณ (2)'!$L$218</f>
        <v>123</v>
      </c>
      <c r="I96" s="242" t="e">
        <f>H96*I3</f>
        <v>#REF!</v>
      </c>
      <c r="J96" s="243">
        <f>[6]คำนวณหน่วย!T88-'[7]คำนวณ (2)'!$O$218</f>
        <v>1292</v>
      </c>
      <c r="K96" s="242" t="e">
        <f>J96*K3</f>
        <v>#REF!</v>
      </c>
      <c r="L96" s="243">
        <f>[6]คำนวณหน่วย!X88-'[7]คำนวณ (2)'!$R$218</f>
        <v>3040</v>
      </c>
      <c r="M96" s="242" t="e">
        <f>L96*M3</f>
        <v>#REF!</v>
      </c>
      <c r="N96" s="243">
        <f>[6]คำนวณหน่วย!AB88-'[7]คำนวณ (2)'!$U$218</f>
        <v>1600</v>
      </c>
      <c r="O96" s="242" t="e">
        <f>N96*O3</f>
        <v>#REF!</v>
      </c>
      <c r="P96" s="244">
        <f>[6]คำนวณหน่วย!AF88-'[7]คำนวณ (2)'!$X$218</f>
        <v>1808.0000000000291</v>
      </c>
      <c r="Q96" s="242" t="e">
        <f>P96*Q3</f>
        <v>#REF!</v>
      </c>
      <c r="R96" s="243">
        <f>[6]คำนวณหน่วย!AJ88-'[7]คำนวณ (2)'!$AA$218</f>
        <v>2400.9999999999418</v>
      </c>
      <c r="S96" s="242" t="e">
        <f>R96*S3</f>
        <v>#REF!</v>
      </c>
      <c r="T96" s="243">
        <f>[6]คำนวณหน่วย!AN88-'[7]คำนวณ (2)'!$AA$218</f>
        <v>1361.0000000000146</v>
      </c>
      <c r="U96" s="242" t="e">
        <f>T96*U3</f>
        <v>#REF!</v>
      </c>
      <c r="V96" s="243">
        <f>[6]คำนวณหน่วย!AR88-'[7]คำนวณ (2)'!$AG$218</f>
        <v>1962.0000000000146</v>
      </c>
      <c r="W96" s="242" t="e">
        <f>V96*W3</f>
        <v>#REF!</v>
      </c>
      <c r="X96" s="243">
        <f>[6]คำนวณหน่วย!AV88-'[7]คำนวณ (2)'!$AJ$218</f>
        <v>1246</v>
      </c>
      <c r="Y96" s="242" t="e">
        <f>X96*Y3</f>
        <v>#REF!</v>
      </c>
      <c r="Z96" s="243">
        <f>[6]คำนวณหน่วย!AZ88-'[7]คำนวณ (2)'!$AM$218</f>
        <v>800</v>
      </c>
      <c r="AA96" s="242" t="e">
        <f>Z96*AA3</f>
        <v>#REF!</v>
      </c>
      <c r="AB96" s="244">
        <f>[6]คำนวณหน่วย!BD88-'[7]คำนวณ (2)'!$AP$218</f>
        <v>679</v>
      </c>
      <c r="AC96" s="242" t="e">
        <f>AB96*AC3</f>
        <v>#REF!</v>
      </c>
      <c r="AD96" s="101"/>
      <c r="AE96" s="102"/>
      <c r="AG96" s="102"/>
    </row>
    <row r="97" spans="1:35" s="111" customFormat="1" x14ac:dyDescent="0.55000000000000004">
      <c r="A97" s="103">
        <f>[5]ตารางจด!A88</f>
        <v>70</v>
      </c>
      <c r="B97" s="104" t="str">
        <f>[5]ตารางจด!B88</f>
        <v>อาคารคณะสถาปัตยกรรมศาสตร์และการออกแบบสิ่งแวดล้อม (ใหม่)</v>
      </c>
      <c r="C97" s="103">
        <f>[5]ตารางจด!C88</f>
        <v>0</v>
      </c>
      <c r="D97" s="103">
        <v>240</v>
      </c>
      <c r="E97" s="161">
        <f>[5]ตารางจด!E88</f>
        <v>9628701</v>
      </c>
      <c r="F97" s="147">
        <f>[6]คำนวณหน่วย!L89</f>
        <v>7818.21</v>
      </c>
      <c r="G97" s="105">
        <f>[6]คำนวณหน่วย!M89</f>
        <v>29474.651699999999</v>
      </c>
      <c r="H97" s="147">
        <f>[6]คำนวณหน่วย!P89</f>
        <v>9578.5300000000007</v>
      </c>
      <c r="I97" s="105">
        <f>[6]คำนวณหน่วย!Q89</f>
        <v>36111.058100000002</v>
      </c>
      <c r="J97" s="147">
        <f>[6]คำนวณหน่วย!T89</f>
        <v>11328.54</v>
      </c>
      <c r="K97" s="105">
        <f>[6]คำนวณหน่วย!U89</f>
        <v>31266.770400000001</v>
      </c>
      <c r="L97" s="147">
        <f>[6]คำนวณหน่วย!X89</f>
        <v>7596.38</v>
      </c>
      <c r="M97" s="105">
        <f>[6]คำนวณหน่วย!Y89</f>
        <v>28182.569800000001</v>
      </c>
      <c r="N97" s="147">
        <f>[6]คำนวณหน่วย!AB89</f>
        <v>9975.43</v>
      </c>
      <c r="O97" s="105">
        <f>[6]คำนวณหน่วย!AC89</f>
        <v>36510.073800000006</v>
      </c>
      <c r="P97" s="126">
        <f>[6]คำนวณหน่วย!AF89</f>
        <v>11512.5</v>
      </c>
      <c r="Q97" s="105">
        <f>[6]คำนวณหน่วย!AG89</f>
        <v>43171.875</v>
      </c>
      <c r="R97" s="147">
        <f>[6]คำนวณหน่วย!AJ89</f>
        <v>13386.09</v>
      </c>
      <c r="S97" s="105">
        <f>[6]คำนวณหน่วย!AK89</f>
        <v>51268.724699999999</v>
      </c>
      <c r="T97" s="147">
        <f>[6]คำนวณหน่วย!AN89</f>
        <v>13138.83</v>
      </c>
      <c r="U97" s="105">
        <f>[6]คำนวณหน่วย!AO89</f>
        <v>49402.000799999994</v>
      </c>
      <c r="V97" s="147">
        <f>[6]คำนวณหน่วย!AR89</f>
        <v>13424.24</v>
      </c>
      <c r="W97" s="105">
        <f>[6]คำนวณหน่วย!AS89</f>
        <v>51280.596799999999</v>
      </c>
      <c r="X97" s="147">
        <f>[6]คำนวณหน่วย!AV89</f>
        <v>11318.61</v>
      </c>
      <c r="Y97" s="105">
        <f>[6]คำนวณหน่วย!AW89</f>
        <v>42671.159700000004</v>
      </c>
      <c r="Z97" s="147">
        <f>[6]คำนวณหน่วย!AZ89</f>
        <v>10580.62</v>
      </c>
      <c r="AA97" s="105">
        <f>[6]คำนวณหน่วย!BA89</f>
        <v>39042.487800000003</v>
      </c>
      <c r="AB97" s="126">
        <f>[6]คำนวณหน่วย!BD89</f>
        <v>8661.91</v>
      </c>
      <c r="AC97" s="105">
        <f>[6]คำนวณหน่วย!BE89</f>
        <v>31702.5906</v>
      </c>
      <c r="AD97" s="108"/>
      <c r="AE97" s="109"/>
      <c r="AF97" s="110"/>
      <c r="AG97" s="109"/>
    </row>
    <row r="98" spans="1:35" x14ac:dyDescent="0.55000000000000004">
      <c r="A98" s="118" t="s">
        <v>9</v>
      </c>
      <c r="B98" s="119"/>
      <c r="C98" s="120"/>
      <c r="D98" s="120"/>
      <c r="E98" s="121"/>
      <c r="F98" s="148">
        <f t="shared" ref="F98:AC98" si="10">SUM(F96:F97)</f>
        <v>8155.21</v>
      </c>
      <c r="G98" s="136" t="e">
        <f t="shared" si="10"/>
        <v>#REF!</v>
      </c>
      <c r="H98" s="148">
        <f>SUM(H96:H97)</f>
        <v>9701.5300000000007</v>
      </c>
      <c r="I98" s="136" t="e">
        <f t="shared" si="10"/>
        <v>#REF!</v>
      </c>
      <c r="J98" s="148">
        <f t="shared" si="10"/>
        <v>12620.54</v>
      </c>
      <c r="K98" s="136" t="e">
        <f t="shared" si="10"/>
        <v>#REF!</v>
      </c>
      <c r="L98" s="148">
        <f t="shared" si="10"/>
        <v>10636.380000000001</v>
      </c>
      <c r="M98" s="136" t="e">
        <f t="shared" si="10"/>
        <v>#REF!</v>
      </c>
      <c r="N98" s="148">
        <f t="shared" si="10"/>
        <v>11575.43</v>
      </c>
      <c r="O98" s="136" t="e">
        <f t="shared" si="10"/>
        <v>#REF!</v>
      </c>
      <c r="P98" s="135">
        <f t="shared" si="10"/>
        <v>13320.500000000029</v>
      </c>
      <c r="Q98" s="136" t="e">
        <f t="shared" si="10"/>
        <v>#REF!</v>
      </c>
      <c r="R98" s="148">
        <f t="shared" si="10"/>
        <v>15787.089999999942</v>
      </c>
      <c r="S98" s="136" t="e">
        <f t="shared" si="10"/>
        <v>#REF!</v>
      </c>
      <c r="T98" s="148">
        <f t="shared" si="10"/>
        <v>14499.830000000014</v>
      </c>
      <c r="U98" s="136" t="e">
        <f t="shared" si="10"/>
        <v>#REF!</v>
      </c>
      <c r="V98" s="148">
        <f t="shared" si="10"/>
        <v>15386.240000000014</v>
      </c>
      <c r="W98" s="136" t="e">
        <f t="shared" si="10"/>
        <v>#REF!</v>
      </c>
      <c r="X98" s="148">
        <f t="shared" si="10"/>
        <v>12564.61</v>
      </c>
      <c r="Y98" s="136" t="e">
        <f t="shared" si="10"/>
        <v>#REF!</v>
      </c>
      <c r="Z98" s="148">
        <f t="shared" si="10"/>
        <v>11380.62</v>
      </c>
      <c r="AA98" s="136" t="e">
        <f t="shared" si="10"/>
        <v>#REF!</v>
      </c>
      <c r="AB98" s="135">
        <f t="shared" si="10"/>
        <v>9340.91</v>
      </c>
      <c r="AC98" s="136" t="e">
        <f t="shared" si="10"/>
        <v>#REF!</v>
      </c>
      <c r="AD98" s="101"/>
      <c r="AE98" s="102"/>
      <c r="AG98" s="102"/>
    </row>
    <row r="99" spans="1:35" x14ac:dyDescent="0.55000000000000004">
      <c r="A99" s="94" t="str">
        <f>[5]ตารางจด!A89</f>
        <v>คณะผลิตกรรมการเกษตร</v>
      </c>
      <c r="B99" s="106"/>
      <c r="C99" s="107"/>
      <c r="D99" s="107"/>
      <c r="E99" s="150"/>
      <c r="F99" s="127"/>
      <c r="G99" s="150"/>
      <c r="H99" s="127"/>
      <c r="I99" s="150"/>
      <c r="J99" s="127"/>
      <c r="K99" s="150"/>
      <c r="L99" s="127"/>
      <c r="M99" s="150"/>
      <c r="N99" s="127"/>
      <c r="O99" s="150"/>
      <c r="P99" s="171"/>
      <c r="Q99" s="150"/>
      <c r="R99" s="127"/>
      <c r="S99" s="150"/>
      <c r="T99" s="127"/>
      <c r="U99" s="150"/>
      <c r="V99" s="127"/>
      <c r="W99" s="150"/>
      <c r="X99" s="127"/>
      <c r="Y99" s="150"/>
      <c r="Z99" s="127"/>
      <c r="AA99" s="107"/>
      <c r="AB99" s="127"/>
      <c r="AC99" s="117"/>
      <c r="AD99" s="156">
        <f>SUM(F130+H130+J130+L130+N130+P130+R130+T130+V130+X130+Z130+AB130)</f>
        <v>720124.94</v>
      </c>
      <c r="AE99" s="157" t="e">
        <f>SUM(G130+I130+K130+M130+O130+Q130+S130+U130+W130+Y130+AA130+AC130)</f>
        <v>#REF!</v>
      </c>
      <c r="AF99" s="156">
        <f>SUM(F130+H130+J130+L130+N130+P130+R130+T130+V130)</f>
        <v>548743.71</v>
      </c>
      <c r="AG99" s="157" t="e">
        <f>SUM(G130+I130+K130+M130+O130+Q130+S130+U130+W130)</f>
        <v>#REF!</v>
      </c>
      <c r="AH99" s="156">
        <f>SUM(X130+Z130+AB130)</f>
        <v>171381.23000000004</v>
      </c>
      <c r="AI99" s="157" t="e">
        <f>SUM(Y130+AA130+AC130)</f>
        <v>#REF!</v>
      </c>
    </row>
    <row r="100" spans="1:35" x14ac:dyDescent="0.55000000000000004">
      <c r="A100" s="98">
        <f>[5]ตารางจด!A90</f>
        <v>71</v>
      </c>
      <c r="B100" s="99" t="str">
        <f>[5]ตารางจด!B90</f>
        <v>อาคารรัตนโกสินทร์ 200 ปี  มิเตอร์ตัวที่ 1</v>
      </c>
      <c r="C100" s="98">
        <f>[5]ตารางจด!C90</f>
        <v>0</v>
      </c>
      <c r="D100" s="98">
        <v>80</v>
      </c>
      <c r="E100" s="160">
        <f>[5]ตารางจด!E90</f>
        <v>8752940</v>
      </c>
      <c r="F100" s="146">
        <f>[6]คำนวณหน่วย!L91</f>
        <v>400</v>
      </c>
      <c r="G100" s="100">
        <f>[6]คำนวณหน่วย!M91</f>
        <v>1508</v>
      </c>
      <c r="H100" s="146">
        <f>[6]คำนวณหน่วย!P91</f>
        <v>800</v>
      </c>
      <c r="I100" s="100">
        <f>[6]คำนวณหน่วย!Q91</f>
        <v>3016</v>
      </c>
      <c r="J100" s="146">
        <f>[6]คำนวณหน่วย!T91</f>
        <v>1360</v>
      </c>
      <c r="K100" s="100">
        <f>[6]คำนวณหน่วย!U91</f>
        <v>3753.6</v>
      </c>
      <c r="L100" s="146">
        <f>[6]คำนวณหน่วย!X91</f>
        <v>2720</v>
      </c>
      <c r="M100" s="100">
        <f>[6]คำนวณหน่วย!Y91</f>
        <v>10091.200000000001</v>
      </c>
      <c r="N100" s="146">
        <f>[6]คำนวณหน่วย!AB91</f>
        <v>2800</v>
      </c>
      <c r="O100" s="100">
        <f>[6]คำนวณหน่วย!AC91</f>
        <v>10248</v>
      </c>
      <c r="P100" s="125">
        <f>[6]คำนวณหน่วย!AF91</f>
        <v>2240</v>
      </c>
      <c r="Q100" s="100">
        <f>[6]คำนวณหน่วย!AG91</f>
        <v>8400</v>
      </c>
      <c r="R100" s="146">
        <f>[6]คำนวณหน่วย!AJ91</f>
        <v>1855.9999999999854</v>
      </c>
      <c r="S100" s="100">
        <f>[6]คำนวณหน่วย!AK91</f>
        <v>7108.4799999999441</v>
      </c>
      <c r="T100" s="146">
        <f>[6]คำนวณหน่วย!AN91</f>
        <v>1584.0000000000146</v>
      </c>
      <c r="U100" s="100">
        <f>[6]คำนวณหน่วย!AO91</f>
        <v>5955.8400000000547</v>
      </c>
      <c r="V100" s="146">
        <f>[6]คำนวณหน่วย!AR91</f>
        <v>1592.0000000000073</v>
      </c>
      <c r="W100" s="100">
        <f>[6]คำนวณหน่วย!AS91</f>
        <v>6081.4400000000278</v>
      </c>
      <c r="X100" s="146">
        <f>[6]คำนวณหน่วย!AV91</f>
        <v>1207.9999999999927</v>
      </c>
      <c r="Y100" s="100">
        <f>[6]คำนวณหน่วย!AW91</f>
        <v>4554.1599999999726</v>
      </c>
      <c r="Z100" s="146">
        <f>[6]คำนวณหน่วย!AZ91</f>
        <v>960</v>
      </c>
      <c r="AA100" s="100">
        <f>[6]คำนวณหน่วย!BA91</f>
        <v>3542.4</v>
      </c>
      <c r="AB100" s="125">
        <f>[6]คำนวณหน่วย!BD91</f>
        <v>400</v>
      </c>
      <c r="AC100" s="100">
        <f>[6]คำนวณหน่วย!BE91</f>
        <v>1464</v>
      </c>
      <c r="AD100" s="101"/>
      <c r="AE100" s="102"/>
      <c r="AG100" s="102"/>
    </row>
    <row r="101" spans="1:35" x14ac:dyDescent="0.55000000000000004">
      <c r="A101" s="103">
        <f>[5]ตารางจด!A91</f>
        <v>72</v>
      </c>
      <c r="B101" s="104" t="str">
        <f>[5]ตารางจด!B91</f>
        <v>อาคารรัตนโกสินทร์ 200 ปี  มิเตอร์ตัวที่ 2</v>
      </c>
      <c r="C101" s="103">
        <f>[5]ตารางจด!C91</f>
        <v>0</v>
      </c>
      <c r="D101" s="103">
        <v>80</v>
      </c>
      <c r="E101" s="161">
        <f>[5]ตารางจด!E91</f>
        <v>8142022</v>
      </c>
      <c r="F101" s="243">
        <f>[6]คำนวณหน่วย!L92-'[7]คำนวณ (2)'!$I$223</f>
        <v>2343</v>
      </c>
      <c r="G101" s="242" t="e">
        <f>F101*G3</f>
        <v>#REF!</v>
      </c>
      <c r="H101" s="243">
        <f>[6]คำนวณหน่วย!P92-'[7]คำนวณ (2)'!$L$223</f>
        <v>2704</v>
      </c>
      <c r="I101" s="242" t="e">
        <f>H101*I3</f>
        <v>#REF!</v>
      </c>
      <c r="J101" s="243">
        <f>[6]คำนวณหน่วย!T92-'[7]คำนวณ (2)'!$O$223</f>
        <v>3311</v>
      </c>
      <c r="K101" s="242" t="e">
        <f>J101*K3</f>
        <v>#REF!</v>
      </c>
      <c r="L101" s="243">
        <f>[6]คำนวณหน่วย!X92-'[7]คำนวณ (2)'!$R$223</f>
        <v>6316</v>
      </c>
      <c r="M101" s="242" t="e">
        <f>L101*M3</f>
        <v>#REF!</v>
      </c>
      <c r="N101" s="243">
        <f>[6]คำนวณหน่วย!AB92-'[7]คำนวณ (2)'!$U$223</f>
        <v>5306</v>
      </c>
      <c r="O101" s="242" t="e">
        <f>N101*O3</f>
        <v>#REF!</v>
      </c>
      <c r="P101" s="244">
        <f>[6]คำนวณหน่วย!AF92-'[7]คำนวณ (2)'!$X$223</f>
        <v>5147</v>
      </c>
      <c r="Q101" s="242" t="e">
        <f>P101*Q3</f>
        <v>#REF!</v>
      </c>
      <c r="R101" s="243">
        <f>[6]คำนวณหน่วย!AJ92-'[7]คำนวณ (2)'!$AA$223</f>
        <v>4847.0000000000036</v>
      </c>
      <c r="S101" s="242" t="e">
        <f>R101*S3</f>
        <v>#REF!</v>
      </c>
      <c r="T101" s="243">
        <f>[6]คำนวณหน่วย!AN92-'[7]คำนวณ (2)'!$AD$223</f>
        <v>3641.9999999999927</v>
      </c>
      <c r="U101" s="242" t="e">
        <f>T101*U3</f>
        <v>#REF!</v>
      </c>
      <c r="V101" s="243">
        <f>[6]คำนวณหน่วย!AR92-'[7]คำนวณ (2)'!$AG$223</f>
        <v>3618</v>
      </c>
      <c r="W101" s="242" t="e">
        <f>V101*W3</f>
        <v>#REF!</v>
      </c>
      <c r="X101" s="243">
        <f>[6]คำนวณหน่วย!AV92-'[7]คำนวณ (2)'!$AJ$223</f>
        <v>2825.0000000000036</v>
      </c>
      <c r="Y101" s="242" t="e">
        <f>X101*Y3</f>
        <v>#REF!</v>
      </c>
      <c r="Z101" s="243">
        <f>[6]คำนวณหน่วย!AZ92-'[7]คำนวณ (2)'!$AM$223</f>
        <v>2714</v>
      </c>
      <c r="AA101" s="242" t="e">
        <f>Z101*AA3</f>
        <v>#REF!</v>
      </c>
      <c r="AB101" s="244">
        <f>[6]คำนวณหน่วย!BD92-'[7]คำนวณ (2)'!$AP$223</f>
        <v>2582</v>
      </c>
      <c r="AC101" s="242" t="e">
        <f>AB101*AC3</f>
        <v>#REF!</v>
      </c>
      <c r="AD101" s="101"/>
      <c r="AE101" s="102"/>
      <c r="AG101" s="102"/>
    </row>
    <row r="102" spans="1:35" x14ac:dyDescent="0.55000000000000004">
      <c r="A102" s="98">
        <f>[5]ตารางจด!A92</f>
        <v>73</v>
      </c>
      <c r="B102" s="99" t="str">
        <f>[5]ตารางจด!B92</f>
        <v>อาคารเรียนและปฏิบัติการรวมทางปฐพีวิทยาและฝึกอบรมทางดินและปุ๋ยชั้นสูง</v>
      </c>
      <c r="C102" s="98">
        <f>[5]ตารางจด!C92</f>
        <v>0</v>
      </c>
      <c r="D102" s="98">
        <v>100</v>
      </c>
      <c r="E102" s="160">
        <f>[5]ตารางจด!E92</f>
        <v>8434584</v>
      </c>
      <c r="F102" s="243">
        <f>[6]คำนวณหน่วย!L93-'[7]คำนวณ (2)'!$I$225</f>
        <v>5216.6000000000004</v>
      </c>
      <c r="G102" s="242" t="e">
        <f>F102*G3</f>
        <v>#REF!</v>
      </c>
      <c r="H102" s="243">
        <f>[6]คำนวณหน่วย!P93-'[7]คำนวณ (2)'!$L$225</f>
        <v>5431.74</v>
      </c>
      <c r="I102" s="242" t="e">
        <f>H102*I3</f>
        <v>#REF!</v>
      </c>
      <c r="J102" s="243">
        <f>[6]คำนวณหน่วย!T93-'[7]คำนวณ (2)'!$O$225</f>
        <v>8123.89</v>
      </c>
      <c r="K102" s="242" t="e">
        <f>J102*K3</f>
        <v>#REF!</v>
      </c>
      <c r="L102" s="243">
        <f>[6]คำนวณหน่วย!X93-'[7]คำนวณ (2)'!$R$225</f>
        <v>6996.04</v>
      </c>
      <c r="M102" s="242" t="e">
        <f>L102*M3</f>
        <v>#REF!</v>
      </c>
      <c r="N102" s="243">
        <f>[6]คำนวณหน่วย!AB93-'[7]คำนวณ (2)'!$U$225</f>
        <v>7724.37</v>
      </c>
      <c r="O102" s="242" t="e">
        <f>N102*O3</f>
        <v>#REF!</v>
      </c>
      <c r="P102" s="244">
        <f>[6]คำนวณหน่วย!AF93-'[7]คำนวณ (2)'!$X$225</f>
        <v>7279.22</v>
      </c>
      <c r="Q102" s="242" t="e">
        <f>P102*Q3</f>
        <v>#REF!</v>
      </c>
      <c r="R102" s="243">
        <f>[6]คำนวณหน่วย!AJ93-'[7]คำนวณ (2)'!$AA$225</f>
        <v>8419.7099999999991</v>
      </c>
      <c r="S102" s="242" t="e">
        <f>R102*S3</f>
        <v>#REF!</v>
      </c>
      <c r="T102" s="243">
        <f>[6]คำนวณหน่วย!AN93-'[7]คำนวณ (2)'!$AD$225</f>
        <v>7508.36</v>
      </c>
      <c r="U102" s="242" t="e">
        <f>T102*U3</f>
        <v>#REF!</v>
      </c>
      <c r="V102" s="243">
        <f>[6]คำนวณหน่วย!AR93-'[7]คำนวณ (2)'!$AG$225</f>
        <v>8264.34</v>
      </c>
      <c r="W102" s="242" t="e">
        <f>V102*W3</f>
        <v>#REF!</v>
      </c>
      <c r="X102" s="243">
        <f>[6]คำนวณหน่วย!AV93-'[7]คำนวณ (2)'!$AJ$225</f>
        <v>7411.6</v>
      </c>
      <c r="Y102" s="242" t="e">
        <f>X102*Y3</f>
        <v>#REF!</v>
      </c>
      <c r="Z102" s="243">
        <f>[6]คำนวณหน่วย!AZ93-'[7]คำนวณ (2)'!$AM$225</f>
        <v>6676.39</v>
      </c>
      <c r="AA102" s="242" t="e">
        <f>Z102*AA3</f>
        <v>#REF!</v>
      </c>
      <c r="AB102" s="244">
        <f>[6]คำนวณหน่วย!BD93-'[7]คำนวณ (2)'!$AP$225</f>
        <v>5592.13</v>
      </c>
      <c r="AC102" s="242" t="e">
        <f>AB102*AC3</f>
        <v>#REF!</v>
      </c>
      <c r="AD102" s="101"/>
      <c r="AE102" s="102"/>
      <c r="AG102" s="102"/>
    </row>
    <row r="103" spans="1:35" x14ac:dyDescent="0.55000000000000004">
      <c r="A103" s="98">
        <f>[5]ตารางจด!A93</f>
        <v>74</v>
      </c>
      <c r="B103" s="99" t="str">
        <f>[5]ตารางจด!B93</f>
        <v>อาคารปฏิบัติการไม้ผล</v>
      </c>
      <c r="C103" s="98">
        <f>[5]ตารางจด!C93</f>
        <v>0</v>
      </c>
      <c r="D103" s="98">
        <v>60</v>
      </c>
      <c r="E103" s="160">
        <f>[5]ตารางจด!E93</f>
        <v>8142040</v>
      </c>
      <c r="F103" s="146">
        <f>[6]คำนวณหน่วย!L94</f>
        <v>540</v>
      </c>
      <c r="G103" s="100">
        <f>[6]คำนวณหน่วย!M94</f>
        <v>2035.8</v>
      </c>
      <c r="H103" s="146">
        <f>[6]คำนวณหน่วย!P94</f>
        <v>840</v>
      </c>
      <c r="I103" s="100">
        <f>[6]คำนวณหน่วย!Q94</f>
        <v>3166.8</v>
      </c>
      <c r="J103" s="146">
        <f>[6]คำนวณหน่วย!T94</f>
        <v>600</v>
      </c>
      <c r="K103" s="100">
        <f>[6]คำนวณหน่วย!U94</f>
        <v>1655.9999999999998</v>
      </c>
      <c r="L103" s="146">
        <f>[6]คำนวณหน่วย!X94</f>
        <v>720</v>
      </c>
      <c r="M103" s="100">
        <f>[6]คำนวณหน่วย!Y94</f>
        <v>2671.2</v>
      </c>
      <c r="N103" s="146">
        <f>[6]คำนวณหน่วย!AB94</f>
        <v>660</v>
      </c>
      <c r="O103" s="100">
        <f>[6]คำนวณหน่วย!AC94</f>
        <v>2415.6</v>
      </c>
      <c r="P103" s="125">
        <f>[6]คำนวณหน่วย!AF94</f>
        <v>671.99999999998909</v>
      </c>
      <c r="Q103" s="100">
        <f>[6]คำนวณหน่วย!AG94</f>
        <v>2519.9999999999591</v>
      </c>
      <c r="R103" s="146">
        <f>[6]คำนวณหน่วย!AJ94</f>
        <v>798.00000000001091</v>
      </c>
      <c r="S103" s="100">
        <f>[6]คำนวณหน่วย!AK94</f>
        <v>3056.340000000042</v>
      </c>
      <c r="T103" s="146">
        <f>[6]คำนวณหน่วย!AN94</f>
        <v>1170</v>
      </c>
      <c r="U103" s="100">
        <f>[6]คำนวณหน่วย!AO94</f>
        <v>4399.2</v>
      </c>
      <c r="V103" s="146">
        <f>[6]คำนวณหน่วย!AR94</f>
        <v>1121.9999999999891</v>
      </c>
      <c r="W103" s="100">
        <f>[6]คำนวณหน่วย!AS94</f>
        <v>4286.0399999999581</v>
      </c>
      <c r="X103" s="146">
        <f>[6]คำนวณหน่วย!AV94</f>
        <v>1038.0000000000109</v>
      </c>
      <c r="Y103" s="100">
        <f>[6]คำนวณหน่วย!AW94</f>
        <v>3913.2600000000411</v>
      </c>
      <c r="Z103" s="146">
        <f>[6]คำนวณหน่วย!AZ94</f>
        <v>480</v>
      </c>
      <c r="AA103" s="100">
        <f>[6]คำนวณหน่วย!BA94</f>
        <v>1771.2</v>
      </c>
      <c r="AB103" s="125">
        <f>[6]คำนวณหน่วย!BD94</f>
        <v>480</v>
      </c>
      <c r="AC103" s="100">
        <f>[6]คำนวณหน่วย!BE94</f>
        <v>1756.8000000000002</v>
      </c>
      <c r="AD103" s="101"/>
      <c r="AE103" s="102"/>
      <c r="AG103" s="102"/>
    </row>
    <row r="104" spans="1:35" x14ac:dyDescent="0.55000000000000004">
      <c r="A104" s="98">
        <f>[5]ตารางจด!A94</f>
        <v>75</v>
      </c>
      <c r="B104" s="99" t="str">
        <f>[5]ตารางจด!B94</f>
        <v>อาคารสำนักงานพืชไร่(พักอาจารย์)</v>
      </c>
      <c r="C104" s="98">
        <f>[5]ตารางจด!C94</f>
        <v>0</v>
      </c>
      <c r="D104" s="98">
        <v>1</v>
      </c>
      <c r="E104" s="160">
        <f>[5]ตารางจด!E94</f>
        <v>9860771</v>
      </c>
      <c r="F104" s="146">
        <f>[6]คำนวณหน่วย!L95</f>
        <v>538</v>
      </c>
      <c r="G104" s="100">
        <f>[6]คำนวณหน่วย!M95</f>
        <v>2028.26</v>
      </c>
      <c r="H104" s="146">
        <f>[6]คำนวณหน่วย!P95</f>
        <v>549</v>
      </c>
      <c r="I104" s="100">
        <f>[6]คำนวณหน่วย!Q95</f>
        <v>2069.73</v>
      </c>
      <c r="J104" s="146">
        <f>[6]คำนวณหน่วย!T95</f>
        <v>730</v>
      </c>
      <c r="K104" s="100">
        <f>[6]คำนวณหน่วย!U95</f>
        <v>2014.8</v>
      </c>
      <c r="L104" s="146">
        <f>[6]คำนวณหน่วย!X95</f>
        <v>1141</v>
      </c>
      <c r="M104" s="100">
        <f>[6]คำนวณหน่วย!Y95</f>
        <v>4233.1099999999997</v>
      </c>
      <c r="N104" s="146">
        <f>[6]คำนวณหน่วย!AB95</f>
        <v>772</v>
      </c>
      <c r="O104" s="100">
        <f>[6]คำนวณหน่วย!AC95</f>
        <v>2825.52</v>
      </c>
      <c r="P104" s="125">
        <f>[6]คำนวณหน่วย!AF95</f>
        <v>692</v>
      </c>
      <c r="Q104" s="100">
        <f>[6]คำนวณหน่วย!AG95</f>
        <v>2595</v>
      </c>
      <c r="R104" s="146">
        <f>[6]คำนวณหน่วย!AJ95</f>
        <v>775</v>
      </c>
      <c r="S104" s="100">
        <f>[6]คำนวณหน่วย!AK95</f>
        <v>2968.25</v>
      </c>
      <c r="T104" s="146">
        <f>[6]คำนวณหน่วย!AN95</f>
        <v>681</v>
      </c>
      <c r="U104" s="100">
        <f>[6]คำนวณหน่วย!AO95</f>
        <v>2560.56</v>
      </c>
      <c r="V104" s="146">
        <f>[6]คำนวณหน่วย!AR95</f>
        <v>693</v>
      </c>
      <c r="W104" s="100">
        <f>[6]คำนวณหน่วย!AS95</f>
        <v>2647.2599999999998</v>
      </c>
      <c r="X104" s="146">
        <f>[6]คำนวณหน่วย!AV95</f>
        <v>476</v>
      </c>
      <c r="Y104" s="100">
        <f>[6]คำนวณหน่วย!AW95</f>
        <v>1794.52</v>
      </c>
      <c r="Z104" s="146">
        <f>[6]คำนวณหน่วย!AZ95</f>
        <v>760</v>
      </c>
      <c r="AA104" s="100">
        <f>[6]คำนวณหน่วย!BA95</f>
        <v>2804.4</v>
      </c>
      <c r="AB104" s="125">
        <f>[6]คำนวณหน่วย!BD95</f>
        <v>650</v>
      </c>
      <c r="AC104" s="100">
        <f>[6]คำนวณหน่วย!BE95</f>
        <v>2379</v>
      </c>
      <c r="AD104" s="101"/>
      <c r="AE104" s="102"/>
      <c r="AG104" s="102"/>
    </row>
    <row r="105" spans="1:35" x14ac:dyDescent="0.55000000000000004">
      <c r="A105" s="98">
        <f>[5]ตารางจด!A95</f>
        <v>76</v>
      </c>
      <c r="B105" s="99" t="str">
        <f>[5]ตารางจด!B95</f>
        <v>อาคารเพาะเลี้ยงเนื้อเยื่อ  ฝ่ายพัฒนาเกษตรที่สูง</v>
      </c>
      <c r="C105" s="98">
        <f>[5]ตารางจด!C95</f>
        <v>0</v>
      </c>
      <c r="D105" s="98">
        <v>1</v>
      </c>
      <c r="E105" s="160">
        <f>[5]ตารางจด!E95</f>
        <v>8385474</v>
      </c>
      <c r="F105" s="146">
        <f>[6]คำนวณหน่วย!L96</f>
        <v>1863</v>
      </c>
      <c r="G105" s="100">
        <f>[6]คำนวณหน่วย!M96</f>
        <v>7023.51</v>
      </c>
      <c r="H105" s="146">
        <f>[6]คำนวณหน่วย!P96</f>
        <v>2004</v>
      </c>
      <c r="I105" s="100">
        <f>[6]คำนวณหน่วย!Q96</f>
        <v>7555.08</v>
      </c>
      <c r="J105" s="146">
        <f>[6]คำนวณหน่วย!T96</f>
        <v>2178</v>
      </c>
      <c r="K105" s="100">
        <f>[6]คำนวณหน่วย!U96</f>
        <v>6011.28</v>
      </c>
      <c r="L105" s="146">
        <f>[6]คำนวณหน่วย!X96</f>
        <v>3893</v>
      </c>
      <c r="M105" s="100">
        <f>[6]คำนวณหน่วย!Y96</f>
        <v>14443.03</v>
      </c>
      <c r="N105" s="146">
        <f>[6]คำนวณหน่วย!AB96</f>
        <v>2582</v>
      </c>
      <c r="O105" s="100">
        <f>[6]คำนวณหน่วย!AC96</f>
        <v>9450.1200000000008</v>
      </c>
      <c r="P105" s="125">
        <f>[6]คำนวณหน่วย!AF96</f>
        <v>2124</v>
      </c>
      <c r="Q105" s="100">
        <f>[6]คำนวณหน่วย!AG96</f>
        <v>7965</v>
      </c>
      <c r="R105" s="146">
        <f>[6]คำนวณหน่วย!AJ96</f>
        <v>2464</v>
      </c>
      <c r="S105" s="100">
        <f>[6]คำนวณหน่วย!AK96</f>
        <v>9437.1200000000008</v>
      </c>
      <c r="T105" s="146">
        <f>[6]คำนวณหน่วย!AN96</f>
        <v>2345</v>
      </c>
      <c r="U105" s="100">
        <f>[6]คำนวณหน่วย!AO96</f>
        <v>8817.1999999999989</v>
      </c>
      <c r="V105" s="146">
        <f>[6]คำนวณหน่วย!AR96</f>
        <v>2274</v>
      </c>
      <c r="W105" s="100">
        <f>[6]คำนวณหน่วย!AS96</f>
        <v>8686.68</v>
      </c>
      <c r="X105" s="146">
        <f>[6]คำนวณหน่วย!AV96</f>
        <v>2336</v>
      </c>
      <c r="Y105" s="100">
        <f>[6]คำนวณหน่วย!AW96</f>
        <v>8806.7199999999993</v>
      </c>
      <c r="Z105" s="146">
        <f>[6]คำนวณหน่วย!AZ96</f>
        <v>2042</v>
      </c>
      <c r="AA105" s="100">
        <f>[6]คำนวณหน่วย!BA96</f>
        <v>7534.98</v>
      </c>
      <c r="AB105" s="125">
        <f>[6]คำนวณหน่วย!BD96</f>
        <v>2373</v>
      </c>
      <c r="AC105" s="100">
        <f>[6]คำนวณหน่วย!BE96</f>
        <v>8685.18</v>
      </c>
      <c r="AD105" s="101"/>
      <c r="AE105" s="102"/>
      <c r="AG105" s="102"/>
    </row>
    <row r="106" spans="1:35" x14ac:dyDescent="0.55000000000000004">
      <c r="A106" s="103">
        <f>[5]ตารางจด!A96</f>
        <v>77</v>
      </c>
      <c r="B106" s="104" t="str">
        <f>[5]ตารางจด!B96</f>
        <v xml:space="preserve">อาคารเพิ่มพูล  </v>
      </c>
      <c r="C106" s="103">
        <f>[5]ตารางจด!C96</f>
        <v>0</v>
      </c>
      <c r="D106" s="103">
        <v>200</v>
      </c>
      <c r="E106" s="161">
        <f>[5]ตารางจด!E96</f>
        <v>8783517</v>
      </c>
      <c r="F106" s="243">
        <f>[6]คำนวณหน่วย!L97-'[7]คำนวณ (2)'!$I$227</f>
        <v>15551.07</v>
      </c>
      <c r="G106" s="242" t="e">
        <f>F106*G3</f>
        <v>#REF!</v>
      </c>
      <c r="H106" s="243">
        <f>[6]คำนวณหน่วย!P97-'[7]คำนวณ (2)'!$L$227</f>
        <v>18535.02</v>
      </c>
      <c r="I106" s="242" t="e">
        <f>H106*I3</f>
        <v>#REF!</v>
      </c>
      <c r="J106" s="243">
        <f>[6]คำนวณหน่วย!T97-'[7]คำนวณ (2)'!$O$227</f>
        <v>21779.65</v>
      </c>
      <c r="K106" s="242" t="e">
        <f>J106*K3</f>
        <v>#REF!</v>
      </c>
      <c r="L106" s="243">
        <f>[6]คำนวณหน่วย!X97-'[7]คำนวณ (2)'!$R$227</f>
        <v>18930.349999999999</v>
      </c>
      <c r="M106" s="242" t="e">
        <f>L106*M3</f>
        <v>#REF!</v>
      </c>
      <c r="N106" s="243">
        <f>[6]คำนวณหน่วย!AB97-'[7]คำนวณ (2)'!$U$227</f>
        <v>22459.59</v>
      </c>
      <c r="O106" s="242" t="e">
        <f>N106*O3</f>
        <v>#REF!</v>
      </c>
      <c r="P106" s="244">
        <f>[6]คำนวณหน่วย!AF97-'[7]คำนวณ (2)'!$X$227</f>
        <v>21605.93</v>
      </c>
      <c r="Q106" s="242" t="e">
        <f>P106*Q3</f>
        <v>#REF!</v>
      </c>
      <c r="R106" s="243">
        <f>[6]คำนวณหน่วย!AJ97-'[7]คำนวณ (2)'!$AA$227</f>
        <v>21766.16</v>
      </c>
      <c r="S106" s="242" t="e">
        <f>R106*S3</f>
        <v>#REF!</v>
      </c>
      <c r="T106" s="243">
        <f>[6]คำนวณหน่วย!AN97-'[7]คำนวณ (2)'!$AD$227</f>
        <v>23712.53</v>
      </c>
      <c r="U106" s="242" t="e">
        <f>T106*U3</f>
        <v>#REF!</v>
      </c>
      <c r="V106" s="243">
        <f>[6]คำนวณหน่วย!AR97-'[7]คำนวณ (2)'!$AG$227</f>
        <v>25854.74</v>
      </c>
      <c r="W106" s="242" t="e">
        <f>V106*W3</f>
        <v>#REF!</v>
      </c>
      <c r="X106" s="243">
        <f>[6]คำนวณหน่วย!AV97-'[7]คำนวณ (2)'!$AJ$227</f>
        <v>23387.4</v>
      </c>
      <c r="Y106" s="242" t="e">
        <f>X106*Y3</f>
        <v>#REF!</v>
      </c>
      <c r="Z106" s="243">
        <f>[6]คำนวณหน่วย!AZ97-'[7]คำนวณ (2)'!$AM$227</f>
        <v>16833.830000000002</v>
      </c>
      <c r="AA106" s="242" t="e">
        <f>Z106*AA3</f>
        <v>#REF!</v>
      </c>
      <c r="AB106" s="244">
        <f>[6]คำนวณหน่วย!BD97-'[7]คำนวณ (2)'!$AP$227</f>
        <v>16126.48</v>
      </c>
      <c r="AC106" s="242" t="e">
        <f>AB106*AC3</f>
        <v>#REF!</v>
      </c>
      <c r="AD106" s="101"/>
      <c r="AE106" s="102"/>
      <c r="AG106" s="102"/>
    </row>
    <row r="107" spans="1:35" x14ac:dyDescent="0.55000000000000004">
      <c r="A107" s="98">
        <f>[5]ตารางจด!A97</f>
        <v>78</v>
      </c>
      <c r="B107" s="99" t="str">
        <f>[5]ตารางจด!B97</f>
        <v>อาคารปฏิบัติการและคัดเมล็ดพันธุ์พืชไร่</v>
      </c>
      <c r="C107" s="98">
        <f>[5]ตารางจด!C97</f>
        <v>0</v>
      </c>
      <c r="D107" s="98">
        <v>60</v>
      </c>
      <c r="E107" s="160">
        <f>[5]ตารางจด!E97</f>
        <v>8142148</v>
      </c>
      <c r="F107" s="146">
        <f>[6]คำนวณหน่วย!L98</f>
        <v>180</v>
      </c>
      <c r="G107" s="100">
        <f>[6]คำนวณหน่วย!M98</f>
        <v>678.6</v>
      </c>
      <c r="H107" s="146">
        <f>[6]คำนวณหน่วย!P98</f>
        <v>180</v>
      </c>
      <c r="I107" s="100">
        <f>[6]คำนวณหน่วย!Q98</f>
        <v>678.6</v>
      </c>
      <c r="J107" s="146">
        <f>[6]คำนวณหน่วย!T98</f>
        <v>240</v>
      </c>
      <c r="K107" s="100">
        <f>[6]คำนวณหน่วย!U98</f>
        <v>662.4</v>
      </c>
      <c r="L107" s="146">
        <f>[6]คำนวณหน่วย!X98</f>
        <v>300</v>
      </c>
      <c r="M107" s="100">
        <f>[6]คำนวณหน่วย!Y98</f>
        <v>1113</v>
      </c>
      <c r="N107" s="146">
        <f>[6]คำนวณหน่วย!AB98</f>
        <v>240</v>
      </c>
      <c r="O107" s="100">
        <f>[6]คำนวณหน่วย!AC98</f>
        <v>878.40000000000009</v>
      </c>
      <c r="P107" s="125">
        <f>[6]คำนวณหน่วย!AF98</f>
        <v>180</v>
      </c>
      <c r="Q107" s="100">
        <f>[6]คำนวณหน่วย!AG98</f>
        <v>675</v>
      </c>
      <c r="R107" s="146">
        <f>[6]คำนวณหน่วย!AJ98</f>
        <v>233.99999999997817</v>
      </c>
      <c r="S107" s="100">
        <f>[6]คำนวณหน่วย!AK98</f>
        <v>896.21999999991647</v>
      </c>
      <c r="T107" s="146">
        <f>[6]คำนวณหน่วย!AN98</f>
        <v>186.00000000002183</v>
      </c>
      <c r="U107" s="100">
        <f>[6]คำนวณหน่วย!AO98</f>
        <v>699.36000000008198</v>
      </c>
      <c r="V107" s="146">
        <f>[6]คำนวณหน่วย!AR98</f>
        <v>191.99999999998909</v>
      </c>
      <c r="W107" s="100">
        <f>[6]คำนวณหน่วย!AS98</f>
        <v>733.43999999995833</v>
      </c>
      <c r="X107" s="146">
        <f>[6]คำนวณหน่วย!AV98</f>
        <v>168.00000000001091</v>
      </c>
      <c r="Y107" s="100">
        <f>[6]คำนวณหน่วย!AW98</f>
        <v>633.36000000004117</v>
      </c>
      <c r="Z107" s="146">
        <f>[6]คำนวณหน่วย!AZ98</f>
        <v>180</v>
      </c>
      <c r="AA107" s="100">
        <f>[6]คำนวณหน่วย!BA98</f>
        <v>664.2</v>
      </c>
      <c r="AB107" s="125">
        <f>[6]คำนวณหน่วย!BD98</f>
        <v>180</v>
      </c>
      <c r="AC107" s="100">
        <f>[6]คำนวณหน่วย!BE98</f>
        <v>658.80000000000007</v>
      </c>
      <c r="AD107" s="101"/>
      <c r="AE107" s="102"/>
      <c r="AG107" s="102"/>
    </row>
    <row r="108" spans="1:35" x14ac:dyDescent="0.55000000000000004">
      <c r="A108" s="98">
        <f>[5]ตารางจด!A98</f>
        <v>79</v>
      </c>
      <c r="B108" s="99" t="str">
        <f>[5]ตารางจด!B98</f>
        <v>อาคารอบเมล็ดพันธุ์พืช (ไซโล)</v>
      </c>
      <c r="C108" s="98">
        <f>[5]ตารางจด!C98</f>
        <v>0</v>
      </c>
      <c r="D108" s="98">
        <v>1</v>
      </c>
      <c r="E108" s="160">
        <f>[5]ตารางจด!E98</f>
        <v>9866505</v>
      </c>
      <c r="F108" s="146">
        <f>[6]คำนวณหน่วย!L99</f>
        <v>0</v>
      </c>
      <c r="G108" s="100">
        <f>[6]คำนวณหน่วย!M99</f>
        <v>0</v>
      </c>
      <c r="H108" s="146">
        <f>[6]คำนวณหน่วย!P99</f>
        <v>0</v>
      </c>
      <c r="I108" s="100">
        <f>[6]คำนวณหน่วย!Q99</f>
        <v>0</v>
      </c>
      <c r="J108" s="146">
        <f>[6]คำนวณหน่วย!T99</f>
        <v>0</v>
      </c>
      <c r="K108" s="100">
        <f>[6]คำนวณหน่วย!U99</f>
        <v>0</v>
      </c>
      <c r="L108" s="146">
        <f>[6]คำนวณหน่วย!X99</f>
        <v>0</v>
      </c>
      <c r="M108" s="100">
        <f>[6]คำนวณหน่วย!Y99</f>
        <v>0</v>
      </c>
      <c r="N108" s="146">
        <f>[6]คำนวณหน่วย!AB99</f>
        <v>10</v>
      </c>
      <c r="O108" s="100">
        <f>[6]คำนวณหน่วย!AC99</f>
        <v>36.6</v>
      </c>
      <c r="P108" s="125">
        <f>[6]คำนวณหน่วย!AF99</f>
        <v>2</v>
      </c>
      <c r="Q108" s="100">
        <f>[6]คำนวณหน่วย!AG99</f>
        <v>7.5</v>
      </c>
      <c r="R108" s="146">
        <f>[6]คำนวณหน่วย!AJ99</f>
        <v>0</v>
      </c>
      <c r="S108" s="100">
        <f>[6]คำนวณหน่วย!AK99</f>
        <v>0</v>
      </c>
      <c r="T108" s="146">
        <f>[6]คำนวณหน่วย!AN99</f>
        <v>0</v>
      </c>
      <c r="U108" s="100">
        <f>[6]คำนวณหน่วย!AO99</f>
        <v>0</v>
      </c>
      <c r="V108" s="146">
        <f>[6]คำนวณหน่วย!AR99</f>
        <v>0</v>
      </c>
      <c r="W108" s="100">
        <f>[6]คำนวณหน่วย!AS99</f>
        <v>0</v>
      </c>
      <c r="X108" s="146">
        <f>[6]คำนวณหน่วย!AV99</f>
        <v>4</v>
      </c>
      <c r="Y108" s="100">
        <f>[6]คำนวณหน่วย!AW99</f>
        <v>15.08</v>
      </c>
      <c r="Z108" s="146">
        <f>[6]คำนวณหน่วย!AZ99</f>
        <v>6</v>
      </c>
      <c r="AA108" s="100">
        <f>[6]คำนวณหน่วย!BA99</f>
        <v>22.14</v>
      </c>
      <c r="AB108" s="125">
        <f>[6]คำนวณหน่วย!BD99</f>
        <v>0</v>
      </c>
      <c r="AC108" s="100">
        <f>[6]คำนวณหน่วย!BE99</f>
        <v>0</v>
      </c>
      <c r="AD108" s="101"/>
      <c r="AE108" s="102"/>
      <c r="AG108" s="102"/>
    </row>
    <row r="109" spans="1:35" x14ac:dyDescent="0.55000000000000004">
      <c r="A109" s="98">
        <f>[5]ตารางจด!A99</f>
        <v>80</v>
      </c>
      <c r="B109" s="99" t="str">
        <f>[5]ตารางจด!B99</f>
        <v>อาคารกำจร  บุญแปง</v>
      </c>
      <c r="C109" s="98">
        <f>[5]ตารางจด!C99</f>
        <v>0</v>
      </c>
      <c r="D109" s="98">
        <v>60</v>
      </c>
      <c r="E109" s="160">
        <f>[5]ตารางจด!E99</f>
        <v>8313525</v>
      </c>
      <c r="F109" s="146">
        <f>[6]คำนวณหน่วย!L100</f>
        <v>1800</v>
      </c>
      <c r="G109" s="100">
        <f>[6]คำนวณหน่วย!M100</f>
        <v>6786</v>
      </c>
      <c r="H109" s="146">
        <f>[6]คำนวณหน่วย!P100</f>
        <v>2820</v>
      </c>
      <c r="I109" s="100">
        <f>[6]คำนวณหน่วย!Q100</f>
        <v>10631.4</v>
      </c>
      <c r="J109" s="146">
        <f>[6]คำนวณหน่วย!T100</f>
        <v>2580</v>
      </c>
      <c r="K109" s="100">
        <f>[6]คำนวณหน่วย!U100</f>
        <v>7120.7999999999993</v>
      </c>
      <c r="L109" s="146">
        <f>[6]คำนวณหน่วย!X100</f>
        <v>4560</v>
      </c>
      <c r="M109" s="100">
        <f>[6]คำนวณหน่วย!Y100</f>
        <v>16917.599999999999</v>
      </c>
      <c r="N109" s="146">
        <f>[6]คำนวณหน่วย!AB100</f>
        <v>3540</v>
      </c>
      <c r="O109" s="100">
        <f>[6]คำนวณหน่วย!AC100</f>
        <v>12956.4</v>
      </c>
      <c r="P109" s="125">
        <f>[6]คำนวณหน่วย!AF100</f>
        <v>2807.9999999999973</v>
      </c>
      <c r="Q109" s="100">
        <f>[6]คำนวณหน่วย!AG100</f>
        <v>10529.999999999989</v>
      </c>
      <c r="R109" s="146">
        <f>[6]คำนวณหน่วย!AJ100</f>
        <v>3252.0000000000027</v>
      </c>
      <c r="S109" s="100">
        <f>[6]คำนวณหน่วย!AK100</f>
        <v>12455.160000000011</v>
      </c>
      <c r="T109" s="146">
        <f>[6]คำนวณหน่วย!AN100</f>
        <v>2340</v>
      </c>
      <c r="U109" s="100">
        <f>[6]คำนวณหน่วย!AO100</f>
        <v>8798.4</v>
      </c>
      <c r="V109" s="146">
        <f>[6]คำนวณหน่วย!AR100</f>
        <v>2310</v>
      </c>
      <c r="W109" s="100">
        <f>[6]คำนวณหน่วย!AS100</f>
        <v>8824.1999999999989</v>
      </c>
      <c r="X109" s="146">
        <f>[6]คำนวณหน่วย!AV100</f>
        <v>1770</v>
      </c>
      <c r="Y109" s="100">
        <f>[6]คำนวณหน่วย!AW100</f>
        <v>6672.9</v>
      </c>
      <c r="Z109" s="146">
        <f>[6]คำนวณหน่วย!AZ100</f>
        <v>2160</v>
      </c>
      <c r="AA109" s="100">
        <f>[6]คำนวณหน่วย!BA100</f>
        <v>7970.4</v>
      </c>
      <c r="AB109" s="125">
        <f>[6]คำนวณหน่วย!BD100</f>
        <v>2640</v>
      </c>
      <c r="AC109" s="100">
        <f>[6]คำนวณหน่วย!BE100</f>
        <v>9662.4</v>
      </c>
      <c r="AD109" s="101"/>
      <c r="AE109" s="102"/>
      <c r="AG109" s="102"/>
    </row>
    <row r="110" spans="1:35" x14ac:dyDescent="0.55000000000000004">
      <c r="A110" s="98">
        <f>[5]ตารางจด!A100</f>
        <v>81</v>
      </c>
      <c r="B110" s="99" t="str">
        <f>[5]ตารางจด!B100</f>
        <v>ฐานการเรียนรู้เห็ด</v>
      </c>
      <c r="C110" s="98">
        <f>[5]ตารางจด!C100</f>
        <v>0</v>
      </c>
      <c r="D110" s="98">
        <v>1</v>
      </c>
      <c r="E110" s="160">
        <f>[5]ตารางจด!E100</f>
        <v>8416887</v>
      </c>
      <c r="F110" s="146">
        <f>[6]คำนวณหน่วย!L101</f>
        <v>52.800000000000182</v>
      </c>
      <c r="G110" s="100">
        <f>[6]คำนวณหน่วย!M101</f>
        <v>199.05600000000069</v>
      </c>
      <c r="H110" s="146">
        <f>[6]คำนวณหน่วย!P101</f>
        <v>55.099999999999454</v>
      </c>
      <c r="I110" s="100">
        <f>[6]คำนวณหน่วย!Q101</f>
        <v>207.72699999999796</v>
      </c>
      <c r="J110" s="146">
        <f>[6]คำนวณหน่วย!T101</f>
        <v>76</v>
      </c>
      <c r="K110" s="100">
        <f>[6]คำนวณหน่วย!U101</f>
        <v>209.76</v>
      </c>
      <c r="L110" s="146">
        <f>[6]คำนวณหน่วย!X101</f>
        <v>191.80000000000018</v>
      </c>
      <c r="M110" s="100">
        <f>[6]คำนวณหน่วย!Y101</f>
        <v>711.57800000000066</v>
      </c>
      <c r="N110" s="146">
        <f>[6]คำนวณหน่วย!AB101</f>
        <v>108.90000000000055</v>
      </c>
      <c r="O110" s="100">
        <f>[6]คำนวณหน่วย!AC101</f>
        <v>398.574000000002</v>
      </c>
      <c r="P110" s="125">
        <f>[6]คำนวณหน่วย!AF101</f>
        <v>107.39999999999964</v>
      </c>
      <c r="Q110" s="100">
        <f>[6]คำนวณหน่วย!AG101</f>
        <v>402.74999999999864</v>
      </c>
      <c r="R110" s="146">
        <f>[6]คำนวณหน่วย!AJ101</f>
        <v>100.69999999999982</v>
      </c>
      <c r="S110" s="100">
        <f>[6]คำนวณหน่วย!AK101</f>
        <v>385.6809999999993</v>
      </c>
      <c r="T110" s="146">
        <f>[6]คำนวณหน่วย!AN101</f>
        <v>98.100000000000364</v>
      </c>
      <c r="U110" s="100">
        <f>[6]คำนวณหน่วย!AO101</f>
        <v>368.85600000000136</v>
      </c>
      <c r="V110" s="146">
        <f>[6]คำนวณหน่วย!AR101</f>
        <v>98.599999999999454</v>
      </c>
      <c r="W110" s="100">
        <f>[6]คำนวณหน่วย!AS101</f>
        <v>376.65199999999788</v>
      </c>
      <c r="X110" s="146">
        <f>[6]คำนวณหน่วย!AV101</f>
        <v>83.100000000000364</v>
      </c>
      <c r="Y110" s="100">
        <f>[6]คำนวณหน่วย!AW101</f>
        <v>313.2870000000014</v>
      </c>
      <c r="Z110" s="146">
        <f>[6]คำนวณหน่วย!AZ101</f>
        <v>69</v>
      </c>
      <c r="AA110" s="100">
        <f>[6]คำนวณหน่วย!BA101</f>
        <v>254.60999999999999</v>
      </c>
      <c r="AB110" s="125">
        <f>[6]คำนวณหน่วย!BD101</f>
        <v>62.299999999999272</v>
      </c>
      <c r="AC110" s="100">
        <f>[6]คำนวณหน่วย!BE101</f>
        <v>228.01799999999736</v>
      </c>
      <c r="AD110" s="101"/>
      <c r="AE110" s="102"/>
      <c r="AG110" s="102"/>
    </row>
    <row r="111" spans="1:35" x14ac:dyDescent="0.55000000000000004">
      <c r="A111" s="98">
        <f>[5]ตารางจด!A101</f>
        <v>82</v>
      </c>
      <c r="B111" s="99" t="str">
        <f>[5]ตารางจด!B101</f>
        <v>อาคารเนื้อเยื่อ  มิเตอร์ตัวที่ 1</v>
      </c>
      <c r="C111" s="98">
        <f>[5]ตารางจด!C101</f>
        <v>0</v>
      </c>
      <c r="D111" s="98">
        <v>80</v>
      </c>
      <c r="E111" s="160">
        <f>[5]ตารางจด!E101</f>
        <v>8488561</v>
      </c>
      <c r="F111" s="146">
        <f>[6]คำนวณหน่วย!L102</f>
        <v>800</v>
      </c>
      <c r="G111" s="100">
        <f>[6]คำนวณหน่วย!M102</f>
        <v>3016</v>
      </c>
      <c r="H111" s="146">
        <f>[6]คำนวณหน่วย!P102</f>
        <v>960</v>
      </c>
      <c r="I111" s="100">
        <f>[6]คำนวณหน่วย!Q102</f>
        <v>3619.2</v>
      </c>
      <c r="J111" s="146">
        <f>[6]คำนวณหน่วย!T102</f>
        <v>1120</v>
      </c>
      <c r="K111" s="100">
        <f>[6]คำนวณหน่วย!U102</f>
        <v>3091.2</v>
      </c>
      <c r="L111" s="146">
        <f>[6]คำนวณหน่วย!X102</f>
        <v>1840</v>
      </c>
      <c r="M111" s="100">
        <f>[6]คำนวณหน่วย!Y102</f>
        <v>6826.4</v>
      </c>
      <c r="N111" s="146">
        <f>[6]คำนวณหน่วย!AB102</f>
        <v>1840</v>
      </c>
      <c r="O111" s="100">
        <f>[6]คำนวณหน่วย!AC102</f>
        <v>6734.4000000000005</v>
      </c>
      <c r="P111" s="125">
        <f>[6]คำนวณหน่วย!AF102</f>
        <v>1136.0000000000036</v>
      </c>
      <c r="Q111" s="100">
        <f>[6]คำนวณหน่วย!AG102</f>
        <v>4260.0000000000136</v>
      </c>
      <c r="R111" s="146">
        <f>[6]คำนวณหน่วย!AJ102</f>
        <v>1663.9999999999964</v>
      </c>
      <c r="S111" s="100">
        <f>[6]คำนวณหน่วย!AK102</f>
        <v>6373.1199999999862</v>
      </c>
      <c r="T111" s="146">
        <f>[6]คำนวณหน่วย!AN102</f>
        <v>1760</v>
      </c>
      <c r="U111" s="100">
        <f>[6]คำนวณหน่วย!AO102</f>
        <v>6617.5999999999995</v>
      </c>
      <c r="V111" s="146">
        <f>[6]คำนวณหน่วย!AR102</f>
        <v>1863.9999999999964</v>
      </c>
      <c r="W111" s="100">
        <f>[6]คำนวณหน่วย!AS102</f>
        <v>7120.4799999999859</v>
      </c>
      <c r="X111" s="146">
        <f>[6]คำนวณหน่วย!AV102</f>
        <v>2136.0000000000036</v>
      </c>
      <c r="Y111" s="100">
        <f>[6]คำนวณหน่วย!AW102</f>
        <v>8052.7200000000139</v>
      </c>
      <c r="Z111" s="146">
        <f>[6]คำนวณหน่วย!AZ102</f>
        <v>2320</v>
      </c>
      <c r="AA111" s="100">
        <f>[6]คำนวณหน่วย!BA102</f>
        <v>8560.7999999999993</v>
      </c>
      <c r="AB111" s="125">
        <f>[6]คำนวณหน่วย!BD102</f>
        <v>3040</v>
      </c>
      <c r="AC111" s="100">
        <f>[6]คำนวณหน่วย!BE102</f>
        <v>11126.4</v>
      </c>
      <c r="AD111" s="101"/>
      <c r="AE111" s="102"/>
      <c r="AG111" s="102"/>
    </row>
    <row r="112" spans="1:35" x14ac:dyDescent="0.55000000000000004">
      <c r="A112" s="98">
        <f>[5]ตารางจด!A102</f>
        <v>83</v>
      </c>
      <c r="B112" s="99" t="str">
        <f>[5]ตารางจด!B102</f>
        <v>อาคารเนื้อเยื่อ  มิเตอร์ตัวที่ 2</v>
      </c>
      <c r="C112" s="98">
        <f>[5]ตารางจด!C102</f>
        <v>0</v>
      </c>
      <c r="D112" s="98">
        <v>20</v>
      </c>
      <c r="E112" s="160">
        <f>[5]ตารางจด!E102</f>
        <v>8419210</v>
      </c>
      <c r="F112" s="146">
        <f>[6]คำนวณหน่วย!L103</f>
        <v>820</v>
      </c>
      <c r="G112" s="100">
        <f>[6]คำนวณหน่วย!M103</f>
        <v>3091.4</v>
      </c>
      <c r="H112" s="146">
        <f>[6]คำนวณหน่วย!P103</f>
        <v>700</v>
      </c>
      <c r="I112" s="100">
        <f>[6]คำนวณหน่วย!Q103</f>
        <v>2639</v>
      </c>
      <c r="J112" s="146">
        <f>[6]คำนวณหน่วย!T103</f>
        <v>920</v>
      </c>
      <c r="K112" s="100">
        <f>[6]คำนวณหน่วย!U103</f>
        <v>2539.1999999999998</v>
      </c>
      <c r="L112" s="146">
        <f>[6]คำนวณหน่วย!X103</f>
        <v>2020</v>
      </c>
      <c r="M112" s="100">
        <f>[6]คำนวณหน่วย!Y103</f>
        <v>7494.2</v>
      </c>
      <c r="N112" s="146">
        <f>[6]คำนวณหน่วย!AB103</f>
        <v>2240</v>
      </c>
      <c r="O112" s="100">
        <f>[6]คำนวณหน่วย!AC103</f>
        <v>8198.4</v>
      </c>
      <c r="P112" s="125">
        <f>[6]คำนวณหน่วย!AF103</f>
        <v>956.00000000000364</v>
      </c>
      <c r="Q112" s="100">
        <f>[6]คำนวณหน่วย!AG103</f>
        <v>3585.0000000000136</v>
      </c>
      <c r="R112" s="146">
        <f>[6]คำนวณหน่วย!AJ103</f>
        <v>1903.9999999999964</v>
      </c>
      <c r="S112" s="100">
        <f>[6]คำนวณหน่วย!AK103</f>
        <v>7292.3199999999861</v>
      </c>
      <c r="T112" s="146">
        <f>[6]คำนวณหน่วย!AN103</f>
        <v>1080</v>
      </c>
      <c r="U112" s="100">
        <f>[6]คำนวณหน่วย!AO103</f>
        <v>4060.7999999999997</v>
      </c>
      <c r="V112" s="146">
        <f>[6]คำนวณหน่วย!AR103</f>
        <v>1560</v>
      </c>
      <c r="W112" s="100">
        <f>[6]คำนวณหน่วย!AS103</f>
        <v>5959.2</v>
      </c>
      <c r="X112" s="146">
        <f>[6]คำนวณหน่วย!AV103</f>
        <v>1120</v>
      </c>
      <c r="Y112" s="100">
        <f>[6]คำนวณหน่วย!AW103</f>
        <v>4222.3999999999996</v>
      </c>
      <c r="Z112" s="146">
        <f>[6]คำนวณหน่วย!AZ103</f>
        <v>880</v>
      </c>
      <c r="AA112" s="100">
        <f>[6]คำนวณหน่วย!BA103</f>
        <v>3247.2</v>
      </c>
      <c r="AB112" s="125">
        <f>[6]คำนวณหน่วย!BD103</f>
        <v>900</v>
      </c>
      <c r="AC112" s="100">
        <f>[6]คำนวณหน่วย!BE103</f>
        <v>3294</v>
      </c>
      <c r="AD112" s="101"/>
      <c r="AE112" s="102"/>
      <c r="AG112" s="102"/>
    </row>
    <row r="113" spans="1:35" x14ac:dyDescent="0.55000000000000004">
      <c r="A113" s="98">
        <f>[5]ตารางจด!A103</f>
        <v>84</v>
      </c>
      <c r="B113" s="99" t="str">
        <f>[5]ตารางจด!B103</f>
        <v>อาคารปฏิบัติการพืชผัก</v>
      </c>
      <c r="C113" s="98">
        <f>[5]ตารางจด!C103</f>
        <v>0</v>
      </c>
      <c r="D113" s="98">
        <v>1</v>
      </c>
      <c r="E113" s="160">
        <f>[5]ตารางจด!E103</f>
        <v>8142069</v>
      </c>
      <c r="F113" s="146">
        <f>[6]คำนวณหน่วย!L104</f>
        <v>22</v>
      </c>
      <c r="G113" s="100">
        <f>[6]คำนวณหน่วย!M104</f>
        <v>82.94</v>
      </c>
      <c r="H113" s="146">
        <f>[6]คำนวณหน่วย!P104</f>
        <v>26</v>
      </c>
      <c r="I113" s="100">
        <f>[6]คำนวณหน่วย!Q104</f>
        <v>98.02</v>
      </c>
      <c r="J113" s="146">
        <f>[6]คำนวณหน่วย!T104</f>
        <v>23</v>
      </c>
      <c r="K113" s="100">
        <f>[6]คำนวณหน่วย!U104</f>
        <v>63.48</v>
      </c>
      <c r="L113" s="146">
        <f>[6]คำนวณหน่วย!X104</f>
        <v>31</v>
      </c>
      <c r="M113" s="100">
        <f>[6]คำนวณหน่วย!Y104</f>
        <v>115.01</v>
      </c>
      <c r="N113" s="146">
        <f>[6]คำนวณหน่วย!AB104</f>
        <v>26</v>
      </c>
      <c r="O113" s="100">
        <f>[6]คำนวณหน่วย!AC104</f>
        <v>95.16</v>
      </c>
      <c r="P113" s="125">
        <f>[6]คำนวณหน่วย!AF104</f>
        <v>15.899999999999977</v>
      </c>
      <c r="Q113" s="100">
        <f>[6]คำนวณหน่วย!AG104</f>
        <v>59.624999999999915</v>
      </c>
      <c r="R113" s="146">
        <f>[6]คำนวณหน่วย!AJ104</f>
        <v>25.399999999999977</v>
      </c>
      <c r="S113" s="100">
        <f>[6]คำนวณหน่วย!AK104</f>
        <v>97.281999999999911</v>
      </c>
      <c r="T113" s="146">
        <f>[6]คำนวณหน่วย!AN104</f>
        <v>33.700000000000045</v>
      </c>
      <c r="U113" s="100">
        <f>[6]คำนวณหน่วย!AO104</f>
        <v>126.71200000000016</v>
      </c>
      <c r="V113" s="146">
        <f>[6]คำนวณหน่วย!AR104</f>
        <v>39</v>
      </c>
      <c r="W113" s="100">
        <f>[6]คำนวณหน่วย!AS104</f>
        <v>148.97999999999999</v>
      </c>
      <c r="X113" s="146">
        <f>[6]คำนวณหน่วย!AV104</f>
        <v>32</v>
      </c>
      <c r="Y113" s="100">
        <f>[6]คำนวณหน่วย!AW104</f>
        <v>120.64</v>
      </c>
      <c r="Z113" s="146">
        <f>[6]คำนวณหน่วย!AZ104</f>
        <v>18</v>
      </c>
      <c r="AA113" s="100">
        <f>[6]คำนวณหน่วย!BA104</f>
        <v>66.42</v>
      </c>
      <c r="AB113" s="125">
        <f>[6]คำนวณหน่วย!BD104</f>
        <v>24</v>
      </c>
      <c r="AC113" s="100">
        <f>[6]คำนวณหน่วย!BE104</f>
        <v>87.84</v>
      </c>
      <c r="AD113" s="101"/>
      <c r="AE113" s="102"/>
      <c r="AG113" s="102"/>
    </row>
    <row r="114" spans="1:35" x14ac:dyDescent="0.55000000000000004">
      <c r="A114" s="98">
        <f>[5]ตารางจด!A104</f>
        <v>85</v>
      </c>
      <c r="B114" s="99" t="str">
        <f>[5]ตารางจด!B104</f>
        <v>อาคารจัดเก็บวัสดุพืชผัก</v>
      </c>
      <c r="C114" s="98">
        <f>[5]ตารางจด!C104</f>
        <v>0</v>
      </c>
      <c r="D114" s="98">
        <v>1</v>
      </c>
      <c r="E114" s="160">
        <f>[5]ตารางจด!E104</f>
        <v>8417059</v>
      </c>
      <c r="F114" s="146">
        <f>[6]คำนวณหน่วย!L105</f>
        <v>23</v>
      </c>
      <c r="G114" s="100">
        <f>[6]คำนวณหน่วย!M105</f>
        <v>86.71</v>
      </c>
      <c r="H114" s="146">
        <f>[6]คำนวณหน่วย!P105</f>
        <v>63</v>
      </c>
      <c r="I114" s="100">
        <f>[6]คำนวณหน่วย!Q105</f>
        <v>237.51</v>
      </c>
      <c r="J114" s="146">
        <f>[6]คำนวณหน่วย!T105</f>
        <v>52</v>
      </c>
      <c r="K114" s="100">
        <f>[6]คำนวณหน่วย!U105</f>
        <v>143.51999999999998</v>
      </c>
      <c r="L114" s="146">
        <f>[6]คำนวณหน่วย!X105</f>
        <v>92</v>
      </c>
      <c r="M114" s="100">
        <f>[6]คำนวณหน่วย!Y105</f>
        <v>341.32</v>
      </c>
      <c r="N114" s="146">
        <f>[6]คำนวณหน่วย!AB105</f>
        <v>174</v>
      </c>
      <c r="O114" s="100">
        <f>[6]คำนวณหน่วย!AC105</f>
        <v>636.84</v>
      </c>
      <c r="P114" s="125">
        <f>[6]คำนวณหน่วย!AF105</f>
        <v>51</v>
      </c>
      <c r="Q114" s="100">
        <f>[6]คำนวณหน่วย!AG105</f>
        <v>191.25</v>
      </c>
      <c r="R114" s="146">
        <f>[6]คำนวณหน่วย!AJ105</f>
        <v>55</v>
      </c>
      <c r="S114" s="100">
        <f>[6]คำนวณหน่วย!AK105</f>
        <v>210.65</v>
      </c>
      <c r="T114" s="146">
        <f>[6]คำนวณหน่วย!AN105</f>
        <v>64</v>
      </c>
      <c r="U114" s="100">
        <f>[6]คำนวณหน่วย!AO105</f>
        <v>240.64</v>
      </c>
      <c r="V114" s="146">
        <f>[6]คำนวณหน่วย!AR105</f>
        <v>41</v>
      </c>
      <c r="W114" s="100">
        <f>[6]คำนวณหน่วย!AS105</f>
        <v>156.62</v>
      </c>
      <c r="X114" s="146">
        <f>[6]คำนวณหน่วย!AV105</f>
        <v>52</v>
      </c>
      <c r="Y114" s="100">
        <f>[6]คำนวณหน่วย!AW105</f>
        <v>196.04</v>
      </c>
      <c r="Z114" s="146">
        <f>[6]คำนวณหน่วย!AZ105</f>
        <v>10</v>
      </c>
      <c r="AA114" s="100">
        <f>[6]คำนวณหน่วย!BA105</f>
        <v>36.9</v>
      </c>
      <c r="AB114" s="125">
        <f>[6]คำนวณหน่วย!BD105</f>
        <v>17</v>
      </c>
      <c r="AC114" s="100">
        <f>[6]คำนวณหน่วย!BE105</f>
        <v>62.22</v>
      </c>
      <c r="AD114" s="101"/>
      <c r="AE114" s="102"/>
      <c r="AG114" s="102"/>
    </row>
    <row r="115" spans="1:35" x14ac:dyDescent="0.55000000000000004">
      <c r="A115" s="98">
        <f>[5]ตารางจด!A105</f>
        <v>86</v>
      </c>
      <c r="B115" s="99" t="str">
        <f>[5]ตารางจด!B105</f>
        <v>อาคารสำนักงานพืชผัก</v>
      </c>
      <c r="C115" s="98">
        <f>[5]ตารางจด!C105</f>
        <v>0</v>
      </c>
      <c r="D115" s="98">
        <v>1</v>
      </c>
      <c r="E115" s="160">
        <f>[5]ตารางจด!E105</f>
        <v>13070991</v>
      </c>
      <c r="F115" s="146">
        <f>[6]คำนวณหน่วย!L106</f>
        <v>0</v>
      </c>
      <c r="G115" s="100">
        <f>[6]คำนวณหน่วย!M106</f>
        <v>0</v>
      </c>
      <c r="H115" s="146">
        <f>[6]คำนวณหน่วย!P106</f>
        <v>0</v>
      </c>
      <c r="I115" s="100">
        <f>[6]คำนวณหน่วย!Q106</f>
        <v>0</v>
      </c>
      <c r="J115" s="146">
        <f>[6]คำนวณหน่วย!T106</f>
        <v>0</v>
      </c>
      <c r="K115" s="100">
        <f>[6]คำนวณหน่วย!U106</f>
        <v>0</v>
      </c>
      <c r="L115" s="146">
        <f>[6]คำนวณหน่วย!X106</f>
        <v>1</v>
      </c>
      <c r="M115" s="100">
        <f>[6]คำนวณหน่วย!Y106</f>
        <v>3.71</v>
      </c>
      <c r="N115" s="146">
        <f>[6]คำนวณหน่วย!AB106</f>
        <v>0</v>
      </c>
      <c r="O115" s="100">
        <f>[6]คำนวณหน่วย!AC106</f>
        <v>0</v>
      </c>
      <c r="P115" s="125">
        <f>[6]คำนวณหน่วย!AF106</f>
        <v>0</v>
      </c>
      <c r="Q115" s="100">
        <f>[6]คำนวณหน่วย!AG106</f>
        <v>0</v>
      </c>
      <c r="R115" s="146">
        <f>[6]คำนวณหน่วย!AJ106</f>
        <v>0</v>
      </c>
      <c r="S115" s="100">
        <f>[6]คำนวณหน่วย!AK106</f>
        <v>0</v>
      </c>
      <c r="T115" s="146">
        <f>[6]คำนวณหน่วย!AN106</f>
        <v>0</v>
      </c>
      <c r="U115" s="100">
        <f>[6]คำนวณหน่วย!AO106</f>
        <v>0</v>
      </c>
      <c r="V115" s="146">
        <f>[6]คำนวณหน่วย!AR106</f>
        <v>0</v>
      </c>
      <c r="W115" s="100">
        <f>[6]คำนวณหน่วย!AS106</f>
        <v>0</v>
      </c>
      <c r="X115" s="146">
        <f>[6]คำนวณหน่วย!AV106</f>
        <v>0</v>
      </c>
      <c r="Y115" s="100">
        <f>[6]คำนวณหน่วย!AW106</f>
        <v>0</v>
      </c>
      <c r="Z115" s="146">
        <f>[6]คำนวณหน่วย!AZ106</f>
        <v>0</v>
      </c>
      <c r="AA115" s="100">
        <f>[6]คำนวณหน่วย!BA106</f>
        <v>0</v>
      </c>
      <c r="AB115" s="125">
        <f>[6]คำนวณหน่วย!BD106</f>
        <v>0</v>
      </c>
      <c r="AC115" s="100">
        <f>[6]คำนวณหน่วย!BE106</f>
        <v>0</v>
      </c>
      <c r="AD115" s="101"/>
      <c r="AE115" s="102"/>
      <c r="AG115" s="102"/>
    </row>
    <row r="116" spans="1:35" x14ac:dyDescent="0.55000000000000004">
      <c r="A116" s="98">
        <f>[5]ตารางจด!A106</f>
        <v>87</v>
      </c>
      <c r="B116" s="99" t="str">
        <f>[5]ตารางจด!B106</f>
        <v>โรงเรือนพืช-ผัก</v>
      </c>
      <c r="C116" s="98">
        <f>[5]ตารางจด!C106</f>
        <v>0</v>
      </c>
      <c r="D116" s="98">
        <v>1</v>
      </c>
      <c r="E116" s="160">
        <f>[5]ตารางจด!E106</f>
        <v>1105255</v>
      </c>
      <c r="F116" s="146">
        <f>[6]คำนวณหน่วย!L107</f>
        <v>3640</v>
      </c>
      <c r="G116" s="100">
        <f>[6]คำนวณหน่วย!M107</f>
        <v>13722.8</v>
      </c>
      <c r="H116" s="146">
        <f>[6]คำนวณหน่วย!P107</f>
        <v>3244</v>
      </c>
      <c r="I116" s="100">
        <f>[6]คำนวณหน่วย!Q107</f>
        <v>12229.88</v>
      </c>
      <c r="J116" s="146">
        <f>[6]คำนวณหน่วย!T107</f>
        <v>2405</v>
      </c>
      <c r="K116" s="100">
        <f>[6]คำนวณหน่วย!U107</f>
        <v>6637.7999999999993</v>
      </c>
      <c r="L116" s="146">
        <f>[6]คำนวณหน่วย!X107</f>
        <v>2778</v>
      </c>
      <c r="M116" s="100">
        <f>[6]คำนวณหน่วย!Y107</f>
        <v>10306.379999999999</v>
      </c>
      <c r="N116" s="146">
        <f>[6]คำนวณหน่วย!AB107</f>
        <v>2588</v>
      </c>
      <c r="O116" s="100">
        <f>[6]คำนวณหน่วย!AC107</f>
        <v>9472.08</v>
      </c>
      <c r="P116" s="125">
        <f>[6]คำนวณหน่วย!AF107</f>
        <v>1664</v>
      </c>
      <c r="Q116" s="100">
        <f>[6]คำนวณหน่วย!AG107</f>
        <v>6240</v>
      </c>
      <c r="R116" s="146">
        <f>[6]คำนวณหน่วย!AJ107</f>
        <v>2525</v>
      </c>
      <c r="S116" s="100">
        <f>[6]คำนวณหน่วย!AK107</f>
        <v>9670.75</v>
      </c>
      <c r="T116" s="146">
        <f>[6]คำนวณหน่วย!AN107</f>
        <v>2035</v>
      </c>
      <c r="U116" s="100">
        <f>[6]คำนวณหน่วย!AO107</f>
        <v>7651.5999999999995</v>
      </c>
      <c r="V116" s="146">
        <f>[6]คำนวณหน่วย!AR107</f>
        <v>2104</v>
      </c>
      <c r="W116" s="100">
        <f>[6]คำนวณหน่วย!AS107</f>
        <v>8037.28</v>
      </c>
      <c r="X116" s="146">
        <f>[6]คำนวณหน่วย!AV107</f>
        <v>2766</v>
      </c>
      <c r="Y116" s="100">
        <f>[6]คำนวณหน่วย!AW107</f>
        <v>10427.82</v>
      </c>
      <c r="Z116" s="146">
        <f>[6]คำนวณหน่วย!AZ107</f>
        <v>5277</v>
      </c>
      <c r="AA116" s="100">
        <f>[6]คำนวณหน่วย!BA107</f>
        <v>19472.13</v>
      </c>
      <c r="AB116" s="125">
        <f>[6]คำนวณหน่วย!BD107</f>
        <v>6229</v>
      </c>
      <c r="AC116" s="100">
        <f>[6]คำนวณหน่วย!BE107</f>
        <v>22798.14</v>
      </c>
      <c r="AD116" s="101"/>
      <c r="AE116" s="102"/>
      <c r="AG116" s="102"/>
    </row>
    <row r="117" spans="1:35" x14ac:dyDescent="0.55000000000000004">
      <c r="A117" s="98">
        <f>[5]ตารางจด!A107</f>
        <v>88</v>
      </c>
      <c r="B117" s="99" t="str">
        <f>[5]ตารางจด!B107</f>
        <v>โรงเพาะพืช-ผัก</v>
      </c>
      <c r="C117" s="98">
        <f>[5]ตารางจด!C107</f>
        <v>0</v>
      </c>
      <c r="D117" s="98">
        <v>1</v>
      </c>
      <c r="E117" s="160">
        <f>[5]ตารางจด!E107</f>
        <v>8006721</v>
      </c>
      <c r="F117" s="146">
        <f>[6]คำนวณหน่วย!L108</f>
        <v>5923</v>
      </c>
      <c r="G117" s="100">
        <f>[6]คำนวณหน่วย!M108</f>
        <v>22329.71</v>
      </c>
      <c r="H117" s="146">
        <f>[6]คำนวณหน่วย!P108</f>
        <v>6607</v>
      </c>
      <c r="I117" s="100">
        <f>[6]คำนวณหน่วย!Q108</f>
        <v>24908.39</v>
      </c>
      <c r="J117" s="146">
        <f>[6]คำนวณหน่วย!T108</f>
        <v>6312</v>
      </c>
      <c r="K117" s="100">
        <f>[6]คำนวณหน่วย!U108</f>
        <v>17421.12</v>
      </c>
      <c r="L117" s="146">
        <f>[6]คำนวณหน่วย!X108</f>
        <v>9653</v>
      </c>
      <c r="M117" s="100">
        <f>[6]คำนวณหน่วย!Y108</f>
        <v>35812.629999999997</v>
      </c>
      <c r="N117" s="146">
        <f>[6]คำนวณหน่วย!AB108</f>
        <v>7762</v>
      </c>
      <c r="O117" s="100">
        <f>[6]คำนวณหน่วย!AC108</f>
        <v>28408.920000000002</v>
      </c>
      <c r="P117" s="125">
        <f>[6]คำนวณหน่วย!AF108</f>
        <v>4117</v>
      </c>
      <c r="Q117" s="100">
        <f>[6]คำนวณหน่วย!AG108</f>
        <v>15438.75</v>
      </c>
      <c r="R117" s="146">
        <f>[6]คำนวณหน่วย!AJ108</f>
        <v>6490</v>
      </c>
      <c r="S117" s="100">
        <f>[6]คำนวณหน่วย!AK108</f>
        <v>24856.7</v>
      </c>
      <c r="T117" s="146">
        <f>[6]คำนวณหน่วย!AN108</f>
        <v>5881</v>
      </c>
      <c r="U117" s="100">
        <f>[6]คำนวณหน่วย!AO108</f>
        <v>22112.559999999998</v>
      </c>
      <c r="V117" s="146">
        <f>[6]คำนวณหน่วย!AR108</f>
        <v>6706</v>
      </c>
      <c r="W117" s="100">
        <f>[6]คำนวณหน่วย!AS108</f>
        <v>25616.92</v>
      </c>
      <c r="X117" s="146">
        <f>[6]คำนวณหน่วย!AV108</f>
        <v>7593</v>
      </c>
      <c r="Y117" s="100">
        <f>[6]คำนวณหน่วย!AW108</f>
        <v>28625.61</v>
      </c>
      <c r="Z117" s="146">
        <f>[6]คำนวณหน่วย!AZ108</f>
        <v>7264</v>
      </c>
      <c r="AA117" s="100">
        <f>[6]คำนวณหน่วย!BA108</f>
        <v>26804.16</v>
      </c>
      <c r="AB117" s="125">
        <f>[6]คำนวณหน่วย!BD108</f>
        <v>8512</v>
      </c>
      <c r="AC117" s="100">
        <f>[6]คำนวณหน่วย!BE108</f>
        <v>31153.920000000002</v>
      </c>
      <c r="AD117" s="101"/>
      <c r="AE117" s="102"/>
      <c r="AG117" s="102"/>
    </row>
    <row r="118" spans="1:35" x14ac:dyDescent="0.55000000000000004">
      <c r="A118" s="98">
        <f>[5]ตารางจด!A108</f>
        <v>89</v>
      </c>
      <c r="B118" s="99" t="str">
        <f>[5]ตารางจด!B108</f>
        <v>ฐานการเรียนรู้การผลิตเห็ดเศรษฐกิจ</v>
      </c>
      <c r="C118" s="98">
        <f>[5]ตารางจด!C108</f>
        <v>0</v>
      </c>
      <c r="D118" s="98">
        <v>1</v>
      </c>
      <c r="E118" s="160">
        <f>[5]ตารางจด!E108</f>
        <v>0</v>
      </c>
      <c r="F118" s="146">
        <f>[6]คำนวณหน่วย!L109</f>
        <v>79</v>
      </c>
      <c r="G118" s="100">
        <f>[6]คำนวณหน่วย!M109</f>
        <v>297.83</v>
      </c>
      <c r="H118" s="146">
        <f>[6]คำนวณหน่วย!P109</f>
        <v>78</v>
      </c>
      <c r="I118" s="100">
        <f>[6]คำนวณหน่วย!Q109</f>
        <v>294.06</v>
      </c>
      <c r="J118" s="146">
        <f>[6]คำนวณหน่วย!T109</f>
        <v>76</v>
      </c>
      <c r="K118" s="100">
        <f>[6]คำนวณหน่วย!U109</f>
        <v>209.76</v>
      </c>
      <c r="L118" s="146">
        <f>[6]คำนวณหน่วย!X109</f>
        <v>133</v>
      </c>
      <c r="M118" s="100">
        <f>[6]คำนวณหน่วย!Y109</f>
        <v>493.43</v>
      </c>
      <c r="N118" s="146">
        <f>[6]คำนวณหน่วย!AB109</f>
        <v>150</v>
      </c>
      <c r="O118" s="100">
        <f>[6]คำนวณหน่วย!AC109</f>
        <v>549</v>
      </c>
      <c r="P118" s="125">
        <f>[6]คำนวณหน่วย!AF109</f>
        <v>91</v>
      </c>
      <c r="Q118" s="100">
        <f>[6]คำนวณหน่วย!AG109</f>
        <v>341.25</v>
      </c>
      <c r="R118" s="146">
        <f>[6]คำนวณหน่วย!AJ109</f>
        <v>138</v>
      </c>
      <c r="S118" s="100">
        <f>[6]คำนวณหน่วย!AK109</f>
        <v>528.54</v>
      </c>
      <c r="T118" s="146">
        <f>[6]คำนวณหน่วย!AN109</f>
        <v>136</v>
      </c>
      <c r="U118" s="100">
        <f>[6]คำนวณหน่วย!AO109</f>
        <v>511.35999999999996</v>
      </c>
      <c r="V118" s="146">
        <f>[6]คำนวณหน่วย!AR109</f>
        <v>116</v>
      </c>
      <c r="W118" s="100">
        <f>[6]คำนวณหน่วย!AS109</f>
        <v>443.12</v>
      </c>
      <c r="X118" s="146">
        <f>[6]คำนวณหน่วย!AV109</f>
        <v>103</v>
      </c>
      <c r="Y118" s="100">
        <f>[6]คำนวณหน่วย!AW109</f>
        <v>388.31</v>
      </c>
      <c r="Z118" s="146">
        <f>[6]คำนวณหน่วย!AZ109</f>
        <v>80</v>
      </c>
      <c r="AA118" s="100">
        <f>[6]คำนวณหน่วย!BA109</f>
        <v>295.2</v>
      </c>
      <c r="AB118" s="125">
        <f>[6]คำนวณหน่วย!BD109</f>
        <v>121</v>
      </c>
      <c r="AC118" s="100">
        <f>[6]คำนวณหน่วย!BE109</f>
        <v>442.86</v>
      </c>
      <c r="AD118" s="101"/>
      <c r="AE118" s="102"/>
      <c r="AG118" s="102"/>
      <c r="AH118" s="102"/>
      <c r="AI118" s="102"/>
    </row>
    <row r="119" spans="1:35" x14ac:dyDescent="0.55000000000000004">
      <c r="A119" s="98">
        <f>[5]ตารางจด!A109</f>
        <v>90</v>
      </c>
      <c r="B119" s="99" t="str">
        <f>[5]ตารางจด!B109</f>
        <v>โรงเรือนเพาะเมล็ดพันธ์และขยายพันธุ์ไม้ดอกไม้ประดับ</v>
      </c>
      <c r="C119" s="98">
        <f>[5]ตารางจด!C109</f>
        <v>0</v>
      </c>
      <c r="D119" s="98">
        <v>1</v>
      </c>
      <c r="E119" s="160">
        <f>[5]ตารางจด!E109</f>
        <v>8385459</v>
      </c>
      <c r="F119" s="146">
        <f>[6]คำนวณหน่วย!L110</f>
        <v>177</v>
      </c>
      <c r="G119" s="100">
        <f>[6]คำนวณหน่วย!M110</f>
        <v>667.29</v>
      </c>
      <c r="H119" s="146">
        <f>[6]คำนวณหน่วย!P110</f>
        <v>131</v>
      </c>
      <c r="I119" s="100">
        <f>[6]คำนวณหน่วย!Q110</f>
        <v>493.87</v>
      </c>
      <c r="J119" s="146">
        <f>[6]คำนวณหน่วย!T110</f>
        <v>173</v>
      </c>
      <c r="K119" s="100">
        <f>[6]คำนวณหน่วย!U110</f>
        <v>477.47999999999996</v>
      </c>
      <c r="L119" s="146">
        <f>[6]คำนวณหน่วย!X110</f>
        <v>141</v>
      </c>
      <c r="M119" s="100">
        <f>[6]คำนวณหน่วย!Y110</f>
        <v>523.11</v>
      </c>
      <c r="N119" s="146">
        <f>[6]คำนวณหน่วย!AB110</f>
        <v>225</v>
      </c>
      <c r="O119" s="100">
        <f>[6]คำนวณหน่วย!AC110</f>
        <v>823.5</v>
      </c>
      <c r="P119" s="125">
        <f>[6]คำนวณหน่วย!AF110</f>
        <v>110</v>
      </c>
      <c r="Q119" s="100">
        <f>[6]คำนวณหน่วย!AG110</f>
        <v>412.5</v>
      </c>
      <c r="R119" s="146">
        <f>[6]คำนวณหน่วย!AJ110</f>
        <v>195</v>
      </c>
      <c r="S119" s="100">
        <f>[6]คำนวณหน่วย!AK110</f>
        <v>746.85</v>
      </c>
      <c r="T119" s="146">
        <f>[6]คำนวณหน่วย!AN110</f>
        <v>262</v>
      </c>
      <c r="U119" s="100">
        <f>[6]คำนวณหน่วย!AO110</f>
        <v>985.11999999999989</v>
      </c>
      <c r="V119" s="146">
        <f>[6]คำนวณหน่วย!AR110</f>
        <v>258</v>
      </c>
      <c r="W119" s="100">
        <f>[6]คำนวณหน่วย!AS110</f>
        <v>985.56</v>
      </c>
      <c r="X119" s="146">
        <f>[6]คำนวณหน่วย!AV110</f>
        <v>289</v>
      </c>
      <c r="Y119" s="100">
        <f>[6]คำนวณหน่วย!AW110</f>
        <v>1089.53</v>
      </c>
      <c r="Z119" s="146">
        <f>[6]คำนวณหน่วย!AZ110</f>
        <v>298</v>
      </c>
      <c r="AA119" s="100">
        <f>[6]คำนวณหน่วย!BA110</f>
        <v>1099.6199999999999</v>
      </c>
      <c r="AB119" s="125">
        <f>[6]คำนวณหน่วย!BD110</f>
        <v>385</v>
      </c>
      <c r="AC119" s="100">
        <f>[6]คำนวณหน่วย!BE110</f>
        <v>1409.1000000000001</v>
      </c>
      <c r="AD119" s="101"/>
      <c r="AE119" s="102"/>
      <c r="AG119" s="102"/>
    </row>
    <row r="120" spans="1:35" x14ac:dyDescent="0.55000000000000004">
      <c r="A120" s="98">
        <f>[5]ตารางจด!A110</f>
        <v>91</v>
      </c>
      <c r="B120" s="99" t="str">
        <f>[5]ตารางจด!B110</f>
        <v>อาคารเทคโนโลยีด้านการผลิตไม้ดอกไม้ประดับ</v>
      </c>
      <c r="C120" s="98">
        <f>[5]ตารางจด!C110</f>
        <v>0</v>
      </c>
      <c r="D120" s="98">
        <v>5</v>
      </c>
      <c r="E120" s="160">
        <f>[5]ตารางจด!E110</f>
        <v>8399218</v>
      </c>
      <c r="F120" s="146">
        <f>[6]คำนวณหน่วย!L111</f>
        <v>80</v>
      </c>
      <c r="G120" s="100">
        <f>[6]คำนวณหน่วย!M111</f>
        <v>301.60000000000002</v>
      </c>
      <c r="H120" s="146">
        <f>[6]คำนวณหน่วย!P111</f>
        <v>85</v>
      </c>
      <c r="I120" s="100">
        <f>[6]คำนวณหน่วย!Q111</f>
        <v>320.45</v>
      </c>
      <c r="J120" s="146">
        <f>[6]คำนวณหน่วย!T111</f>
        <v>95</v>
      </c>
      <c r="K120" s="100">
        <f>[6]คำนวณหน่วย!U111</f>
        <v>262.2</v>
      </c>
      <c r="L120" s="146">
        <f>[6]คำนวณหน่วย!X111</f>
        <v>75</v>
      </c>
      <c r="M120" s="100">
        <f>[6]คำนวณหน่วย!Y111</f>
        <v>278.25</v>
      </c>
      <c r="N120" s="146">
        <f>[6]คำนวณหน่วย!AB111</f>
        <v>95</v>
      </c>
      <c r="O120" s="100">
        <f>[6]คำนวณหน่วย!AC111</f>
        <v>347.7</v>
      </c>
      <c r="P120" s="125">
        <f>[6]คำนวณหน่วย!AF111</f>
        <v>54.499999999998181</v>
      </c>
      <c r="Q120" s="100">
        <f>[6]คำนวณหน่วย!AG111</f>
        <v>204.37499999999318</v>
      </c>
      <c r="R120" s="146">
        <f>[6]คำนวณหน่วย!AJ111</f>
        <v>98.000000000001819</v>
      </c>
      <c r="S120" s="100">
        <f>[6]คำนวณหน่วย!AK111</f>
        <v>375.34000000000697</v>
      </c>
      <c r="T120" s="146">
        <f>[6]คำนวณหน่วย!AN111</f>
        <v>92.5</v>
      </c>
      <c r="U120" s="100">
        <f>[6]คำนวณหน่วย!AO111</f>
        <v>347.79999999999995</v>
      </c>
      <c r="V120" s="146">
        <f>[6]คำนวณหน่วย!AR111</f>
        <v>103.99999999999636</v>
      </c>
      <c r="W120" s="100">
        <f>[6]คำนวณหน่วย!AS111</f>
        <v>397.2799999999861</v>
      </c>
      <c r="X120" s="146">
        <f>[6]คำนวณหน่วย!AV111</f>
        <v>86.000000000003638</v>
      </c>
      <c r="Y120" s="100">
        <f>[6]คำนวณหน่วย!AW111</f>
        <v>324.22000000001373</v>
      </c>
      <c r="Z120" s="146">
        <f>[6]คำนวณหน่วย!AZ111</f>
        <v>70</v>
      </c>
      <c r="AA120" s="100">
        <f>[6]คำนวณหน่วย!BA111</f>
        <v>258.3</v>
      </c>
      <c r="AB120" s="125">
        <f>[6]คำนวณหน่วย!BD111</f>
        <v>70</v>
      </c>
      <c r="AC120" s="100">
        <f>[6]คำนวณหน่วย!BE111</f>
        <v>256.2</v>
      </c>
      <c r="AD120" s="101"/>
      <c r="AE120" s="102"/>
      <c r="AG120" s="102"/>
    </row>
    <row r="121" spans="1:35" x14ac:dyDescent="0.55000000000000004">
      <c r="A121" s="98">
        <f>[5]ตารางจด!A111</f>
        <v>92</v>
      </c>
      <c r="B121" s="99" t="str">
        <f>[5]ตารางจด!B111</f>
        <v>อาคารโดมจัดแสดงกล้วยไม้และไม้ดอกไม้ประดับ</v>
      </c>
      <c r="C121" s="98">
        <f>[5]ตารางจด!C111</f>
        <v>0</v>
      </c>
      <c r="D121" s="98">
        <v>1</v>
      </c>
      <c r="E121" s="160">
        <f>[5]ตารางจด!E111</f>
        <v>8882737</v>
      </c>
      <c r="F121" s="146">
        <f>[6]คำนวณหน่วย!L112</f>
        <v>227</v>
      </c>
      <c r="G121" s="100">
        <f>[6]คำนวณหน่วย!M112</f>
        <v>855.79</v>
      </c>
      <c r="H121" s="146">
        <f>[6]คำนวณหน่วย!P112</f>
        <v>283</v>
      </c>
      <c r="I121" s="100">
        <f>[6]คำนวณหน่วย!Q112</f>
        <v>1066.9100000000001</v>
      </c>
      <c r="J121" s="146">
        <f>[6]คำนวณหน่วย!T112</f>
        <v>205</v>
      </c>
      <c r="K121" s="100">
        <f>[6]คำนวณหน่วย!U112</f>
        <v>565.79999999999995</v>
      </c>
      <c r="L121" s="146">
        <f>[6]คำนวณหน่วย!X112</f>
        <v>275</v>
      </c>
      <c r="M121" s="100">
        <f>[6]คำนวณหน่วย!Y112</f>
        <v>1020.25</v>
      </c>
      <c r="N121" s="146">
        <f>[6]คำนวณหน่วย!AB112</f>
        <v>213</v>
      </c>
      <c r="O121" s="100">
        <f>[6]คำนวณหน่วย!AC112</f>
        <v>779.58</v>
      </c>
      <c r="P121" s="125">
        <f>[6]คำนวณหน่วย!AF112</f>
        <v>143</v>
      </c>
      <c r="Q121" s="100">
        <f>[6]คำนวณหน่วย!AG112</f>
        <v>536.25</v>
      </c>
      <c r="R121" s="146">
        <f>[6]คำนวณหน่วย!AJ112</f>
        <v>162</v>
      </c>
      <c r="S121" s="100">
        <f>[6]คำนวณหน่วย!AK112</f>
        <v>620.46</v>
      </c>
      <c r="T121" s="146">
        <f>[6]คำนวณหน่วย!AN112</f>
        <v>376</v>
      </c>
      <c r="U121" s="100">
        <f>[6]คำนวณหน่วย!AO112</f>
        <v>1413.76</v>
      </c>
      <c r="V121" s="146">
        <f>[6]คำนวณหน่วย!AR112</f>
        <v>347</v>
      </c>
      <c r="W121" s="100">
        <f>[6]คำนวณหน่วย!AS112</f>
        <v>1325.54</v>
      </c>
      <c r="X121" s="146">
        <f>[6]คำนวณหน่วย!AV112</f>
        <v>351</v>
      </c>
      <c r="Y121" s="100">
        <f>[6]คำนวณหน่วย!AW112</f>
        <v>1323.27</v>
      </c>
      <c r="Z121" s="146">
        <f>[6]คำนวณหน่วย!AZ112</f>
        <v>270</v>
      </c>
      <c r="AA121" s="100">
        <f>[6]คำนวณหน่วย!BA112</f>
        <v>996.3</v>
      </c>
      <c r="AB121" s="125">
        <f>[6]คำนวณหน่วย!BD112</f>
        <v>323</v>
      </c>
      <c r="AC121" s="100">
        <f>[6]คำนวณหน่วย!BE112</f>
        <v>1182.18</v>
      </c>
      <c r="AD121" s="101"/>
      <c r="AE121" s="102"/>
      <c r="AG121" s="102"/>
    </row>
    <row r="122" spans="1:35" x14ac:dyDescent="0.55000000000000004">
      <c r="A122" s="98">
        <f>[5]ตารางจด!A112</f>
        <v>93</v>
      </c>
      <c r="B122" s="99" t="str">
        <f>[5]ตารางจด!B112</f>
        <v>อาคารกล้วยไม้ไทย</v>
      </c>
      <c r="C122" s="98">
        <f>[5]ตารางจด!C112</f>
        <v>0</v>
      </c>
      <c r="D122" s="98">
        <v>100</v>
      </c>
      <c r="E122" s="160">
        <f>[5]ตารางจด!E112</f>
        <v>8882962</v>
      </c>
      <c r="F122" s="146">
        <f>[6]คำนวณหน่วย!L113</f>
        <v>3800</v>
      </c>
      <c r="G122" s="100">
        <f>[6]คำนวณหน่วย!M113</f>
        <v>14326</v>
      </c>
      <c r="H122" s="146">
        <f>[6]คำนวณหน่วย!P113</f>
        <v>3700</v>
      </c>
      <c r="I122" s="100">
        <f>[6]คำนวณหน่วย!Q113</f>
        <v>13949</v>
      </c>
      <c r="J122" s="146">
        <f>[6]คำนวณหน่วย!T113</f>
        <v>4000</v>
      </c>
      <c r="K122" s="100">
        <f>[6]คำนวณหน่วย!U113</f>
        <v>11040</v>
      </c>
      <c r="L122" s="146">
        <f>[6]คำนวณหน่วย!X113</f>
        <v>7500</v>
      </c>
      <c r="M122" s="100">
        <f>[6]คำนวณหน่วย!Y113</f>
        <v>27825</v>
      </c>
      <c r="N122" s="146">
        <f>[6]คำนวณหน่วย!AB113</f>
        <v>7000</v>
      </c>
      <c r="O122" s="100">
        <f>[6]คำนวณหน่วย!AC113</f>
        <v>25620</v>
      </c>
      <c r="P122" s="125">
        <f>[6]คำนวณหน่วย!AF113</f>
        <v>4379.9999999999955</v>
      </c>
      <c r="Q122" s="100">
        <f>[6]คำนวณหน่วย!AG113</f>
        <v>16424.999999999982</v>
      </c>
      <c r="R122" s="146">
        <f>[6]คำนวณหน่วย!AJ113</f>
        <v>5500</v>
      </c>
      <c r="S122" s="100">
        <f>[6]คำนวณหน่วย!AK113</f>
        <v>21065</v>
      </c>
      <c r="T122" s="146">
        <f>[6]คำนวณหน่วย!AN113</f>
        <v>4220.0000000000045</v>
      </c>
      <c r="U122" s="100">
        <f>[6]คำนวณหน่วย!AO113</f>
        <v>15867.200000000017</v>
      </c>
      <c r="V122" s="146">
        <f>[6]คำนวณหน่วย!AR113</f>
        <v>4950</v>
      </c>
      <c r="W122" s="100">
        <f>[6]คำนวณหน่วย!AS113</f>
        <v>18909</v>
      </c>
      <c r="X122" s="146">
        <f>[6]คำนวณหน่วย!AV113</f>
        <v>3750</v>
      </c>
      <c r="Y122" s="100">
        <f>[6]คำนวณหน่วย!AW113</f>
        <v>14137.5</v>
      </c>
      <c r="Z122" s="146">
        <f>[6]คำนวณหน่วย!AZ113</f>
        <v>3300</v>
      </c>
      <c r="AA122" s="100">
        <f>[6]คำนวณหน่วย!BA113</f>
        <v>12177</v>
      </c>
      <c r="AB122" s="125">
        <f>[6]คำนวณหน่วย!BD113</f>
        <v>3700</v>
      </c>
      <c r="AC122" s="100">
        <f>[6]คำนวณหน่วย!BE113</f>
        <v>13542</v>
      </c>
      <c r="AD122" s="101"/>
      <c r="AE122" s="102"/>
      <c r="AG122" s="102"/>
    </row>
    <row r="123" spans="1:35" x14ac:dyDescent="0.55000000000000004">
      <c r="A123" s="98">
        <f>[5]ตารางจด!A113</f>
        <v>94</v>
      </c>
      <c r="B123" s="99" t="str">
        <f>[5]ตารางจด!B113</f>
        <v>อาคารอนุบาลต้นอ่อน</v>
      </c>
      <c r="C123" s="98">
        <f>[5]ตารางจด!C113</f>
        <v>0</v>
      </c>
      <c r="D123" s="98">
        <v>1</v>
      </c>
      <c r="E123" s="160">
        <f>[5]ตารางจด!E113</f>
        <v>8882746</v>
      </c>
      <c r="F123" s="146">
        <f>[6]คำนวณหน่วย!L114</f>
        <v>973</v>
      </c>
      <c r="G123" s="100">
        <f>[6]คำนวณหน่วย!M114</f>
        <v>3668.21</v>
      </c>
      <c r="H123" s="146">
        <f>[6]คำนวณหน่วย!P114</f>
        <v>1075</v>
      </c>
      <c r="I123" s="100">
        <f>[6]คำนวณหน่วย!Q114</f>
        <v>4052.75</v>
      </c>
      <c r="J123" s="146">
        <f>[6]คำนวณหน่วย!T114</f>
        <v>1219</v>
      </c>
      <c r="K123" s="100">
        <f>[6]คำนวณหน่วย!U114</f>
        <v>3364.4399999999996</v>
      </c>
      <c r="L123" s="146">
        <f>[6]คำนวณหน่วย!X114</f>
        <v>2178</v>
      </c>
      <c r="M123" s="100">
        <f>[6]คำนวณหน่วย!Y114</f>
        <v>8080.38</v>
      </c>
      <c r="N123" s="146">
        <f>[6]คำนวณหน่วย!AB114</f>
        <v>2193</v>
      </c>
      <c r="O123" s="100">
        <f>[6]คำนวณหน่วย!AC114</f>
        <v>8026.38</v>
      </c>
      <c r="P123" s="125">
        <f>[6]คำนวณหน่วย!AF114</f>
        <v>1114</v>
      </c>
      <c r="Q123" s="100">
        <f>[6]คำนวณหน่วย!AG114</f>
        <v>4177.5</v>
      </c>
      <c r="R123" s="146">
        <f>[6]คำนวณหน่วย!AJ114</f>
        <v>1518</v>
      </c>
      <c r="S123" s="100">
        <f>[6]คำนวณหน่วย!AK114</f>
        <v>5813.9400000000005</v>
      </c>
      <c r="T123" s="146">
        <f>[6]คำนวณหน่วย!AN114</f>
        <v>1377</v>
      </c>
      <c r="U123" s="100">
        <f>[6]คำนวณหน่วย!AO114</f>
        <v>5177.5199999999995</v>
      </c>
      <c r="V123" s="146">
        <f>[6]คำนวณหน่วย!AR114</f>
        <v>1563</v>
      </c>
      <c r="W123" s="100">
        <f>[6]คำนวณหน่วย!AS114</f>
        <v>5970.66</v>
      </c>
      <c r="X123" s="146">
        <f>[6]คำนวณหน่วย!AV114</f>
        <v>1320</v>
      </c>
      <c r="Y123" s="100">
        <f>[6]คำนวณหน่วย!AW114</f>
        <v>4976.3999999999996</v>
      </c>
      <c r="Z123" s="146">
        <f>[6]คำนวณหน่วย!AZ114</f>
        <v>1129</v>
      </c>
      <c r="AA123" s="100">
        <f>[6]คำนวณหน่วย!BA114</f>
        <v>4166.01</v>
      </c>
      <c r="AB123" s="125">
        <f>[6]คำนวณหน่วย!BD114</f>
        <v>987</v>
      </c>
      <c r="AC123" s="100">
        <f>[6]คำนวณหน่วย!BE114</f>
        <v>3612.42</v>
      </c>
      <c r="AD123" s="101"/>
      <c r="AE123" s="102"/>
      <c r="AG123" s="102"/>
    </row>
    <row r="124" spans="1:35" x14ac:dyDescent="0.55000000000000004">
      <c r="A124" s="98">
        <f>[5]ตารางจด!A114</f>
        <v>95</v>
      </c>
      <c r="B124" s="99" t="str">
        <f>[5]ตารางจด!B114</f>
        <v>อาคารชั้นเรียนการจัดและแต่งดอกไม้</v>
      </c>
      <c r="C124" s="98">
        <f>[5]ตารางจด!C114</f>
        <v>0</v>
      </c>
      <c r="D124" s="98">
        <v>1</v>
      </c>
      <c r="E124" s="160">
        <f>[5]ตารางจด!E114</f>
        <v>8320209</v>
      </c>
      <c r="F124" s="146">
        <f>[6]คำนวณหน่วย!L115</f>
        <v>118</v>
      </c>
      <c r="G124" s="100">
        <f>[6]คำนวณหน่วย!M115</f>
        <v>444.86</v>
      </c>
      <c r="H124" s="146">
        <f>[6]คำนวณหน่วย!P115</f>
        <v>132</v>
      </c>
      <c r="I124" s="100">
        <f>[6]คำนวณหน่วย!Q115</f>
        <v>497.64</v>
      </c>
      <c r="J124" s="146">
        <f>[6]คำนวณหน่วย!T115</f>
        <v>157</v>
      </c>
      <c r="K124" s="100">
        <f>[6]คำนวณหน่วย!U115</f>
        <v>433.32</v>
      </c>
      <c r="L124" s="146">
        <f>[6]คำนวณหน่วย!X115</f>
        <v>205</v>
      </c>
      <c r="M124" s="100">
        <f>[6]คำนวณหน่วย!Y115</f>
        <v>760.55</v>
      </c>
      <c r="N124" s="146">
        <f>[6]คำนวณหน่วย!AB115</f>
        <v>194</v>
      </c>
      <c r="O124" s="100">
        <f>[6]คำนวณหน่วย!AC115</f>
        <v>710.04000000000008</v>
      </c>
      <c r="P124" s="125">
        <f>[6]คำนวณหน่วย!AF115</f>
        <v>140</v>
      </c>
      <c r="Q124" s="100">
        <f>[6]คำนวณหน่วย!AG115</f>
        <v>525</v>
      </c>
      <c r="R124" s="146">
        <f>[6]คำนวณหน่วย!AJ115</f>
        <v>203</v>
      </c>
      <c r="S124" s="100">
        <f>[6]คำนวณหน่วย!AK115</f>
        <v>777.49</v>
      </c>
      <c r="T124" s="146">
        <f>[6]คำนวณหน่วย!AN115</f>
        <v>270</v>
      </c>
      <c r="U124" s="100">
        <f>[6]คำนวณหน่วย!AO115</f>
        <v>1015.1999999999999</v>
      </c>
      <c r="V124" s="146">
        <f>[6]คำนวณหน่วย!AR115</f>
        <v>119</v>
      </c>
      <c r="W124" s="100">
        <f>[6]คำนวณหน่วย!AS115</f>
        <v>454.58</v>
      </c>
      <c r="X124" s="146">
        <f>[6]คำนวณหน่วย!AV115</f>
        <v>222</v>
      </c>
      <c r="Y124" s="100">
        <f>[6]คำนวณหน่วย!AW115</f>
        <v>836.94</v>
      </c>
      <c r="Z124" s="146">
        <f>[6]คำนวณหน่วย!AZ115</f>
        <v>144</v>
      </c>
      <c r="AA124" s="100">
        <f>[6]คำนวณหน่วย!BA115</f>
        <v>531.36</v>
      </c>
      <c r="AB124" s="125">
        <f>[6]คำนวณหน่วย!BD115</f>
        <v>164</v>
      </c>
      <c r="AC124" s="100">
        <f>[6]คำนวณหน่วย!BE115</f>
        <v>600.24</v>
      </c>
      <c r="AD124" s="101"/>
      <c r="AE124" s="102"/>
      <c r="AG124" s="102"/>
    </row>
    <row r="125" spans="1:35" x14ac:dyDescent="0.55000000000000004">
      <c r="A125" s="98">
        <f>[5]ตารางจด!A115</f>
        <v>96</v>
      </c>
      <c r="B125" s="99" t="str">
        <f>[5]ตารางจด!B115</f>
        <v>อาคารโรงสีข้าวเก่า</v>
      </c>
      <c r="C125" s="98">
        <f>[5]ตารางจด!C115</f>
        <v>0</v>
      </c>
      <c r="D125" s="98">
        <v>1</v>
      </c>
      <c r="E125" s="160">
        <f>[5]ตารางจด!E115</f>
        <v>8882703</v>
      </c>
      <c r="F125" s="146">
        <f>[6]คำนวณหน่วย!L116</f>
        <v>148</v>
      </c>
      <c r="G125" s="100">
        <f>[6]คำนวณหน่วย!M116</f>
        <v>557.96</v>
      </c>
      <c r="H125" s="146">
        <f>[6]คำนวณหน่วย!P116</f>
        <v>146</v>
      </c>
      <c r="I125" s="100">
        <f>[6]คำนวณหน่วย!Q116</f>
        <v>550.41999999999996</v>
      </c>
      <c r="J125" s="146">
        <f>[6]คำนวณหน่วย!T116</f>
        <v>126</v>
      </c>
      <c r="K125" s="100">
        <f>[6]คำนวณหน่วย!U116</f>
        <v>347.76</v>
      </c>
      <c r="L125" s="146">
        <f>[6]คำนวณหน่วย!X116</f>
        <v>292</v>
      </c>
      <c r="M125" s="100">
        <f>[6]คำนวณหน่วย!Y116</f>
        <v>1083.32</v>
      </c>
      <c r="N125" s="146">
        <f>[6]คำนวณหน่วย!AB116</f>
        <v>220</v>
      </c>
      <c r="O125" s="100">
        <f>[6]คำนวณหน่วย!AC116</f>
        <v>805.2</v>
      </c>
      <c r="P125" s="125">
        <f>[6]คำนวณหน่วย!AF116</f>
        <v>195</v>
      </c>
      <c r="Q125" s="100">
        <f>[6]คำนวณหน่วย!AG116</f>
        <v>731.25</v>
      </c>
      <c r="R125" s="146">
        <f>[6]คำนวณหน่วย!AJ116</f>
        <v>231</v>
      </c>
      <c r="S125" s="100">
        <f>[6]คำนวณหน่วย!AK116</f>
        <v>884.73</v>
      </c>
      <c r="T125" s="146">
        <f>[6]คำนวณหน่วย!AN116</f>
        <v>207</v>
      </c>
      <c r="U125" s="100">
        <f>[6]คำนวณหน่วย!AO116</f>
        <v>778.31999999999994</v>
      </c>
      <c r="V125" s="146">
        <f>[6]คำนวณหน่วย!AR116</f>
        <v>196</v>
      </c>
      <c r="W125" s="100">
        <f>[6]คำนวณหน่วย!AS116</f>
        <v>748.71999999999991</v>
      </c>
      <c r="X125" s="146">
        <f>[6]คำนวณหน่วย!AV116</f>
        <v>256</v>
      </c>
      <c r="Y125" s="100">
        <f>[6]คำนวณหน่วย!AW116</f>
        <v>965.12</v>
      </c>
      <c r="Z125" s="146">
        <f>[6]คำนวณหน่วย!AZ116</f>
        <v>214</v>
      </c>
      <c r="AA125" s="100">
        <f>[6]คำนวณหน่วย!BA116</f>
        <v>789.66</v>
      </c>
      <c r="AB125" s="125">
        <f>[6]คำนวณหน่วย!BD116</f>
        <v>250</v>
      </c>
      <c r="AC125" s="100">
        <f>[6]คำนวณหน่วย!BE116</f>
        <v>915</v>
      </c>
      <c r="AD125" s="101"/>
      <c r="AE125" s="102"/>
      <c r="AG125" s="102"/>
    </row>
    <row r="126" spans="1:35" x14ac:dyDescent="0.55000000000000004">
      <c r="A126" s="98">
        <f>[5]ตารางจด!A116</f>
        <v>97</v>
      </c>
      <c r="B126" s="99" t="str">
        <f>[5]ตารางจด!B116</f>
        <v>อาคารเลี้ยงไส้เดือนดิน</v>
      </c>
      <c r="C126" s="98">
        <f>[5]ตารางจด!C116</f>
        <v>0</v>
      </c>
      <c r="D126" s="98">
        <v>1</v>
      </c>
      <c r="E126" s="160">
        <f>[5]ตารางจด!E116</f>
        <v>80545</v>
      </c>
      <c r="F126" s="146">
        <f>[6]คำนวณหน่วย!L117</f>
        <v>25</v>
      </c>
      <c r="G126" s="100">
        <f>[6]คำนวณหน่วย!M117</f>
        <v>94.25</v>
      </c>
      <c r="H126" s="146">
        <f>[6]คำนวณหน่วย!P117</f>
        <v>5</v>
      </c>
      <c r="I126" s="100">
        <f>[6]คำนวณหน่วย!Q117</f>
        <v>18.850000000000001</v>
      </c>
      <c r="J126" s="146">
        <f>[6]คำนวณหน่วย!T117</f>
        <v>9</v>
      </c>
      <c r="K126" s="100">
        <f>[6]คำนวณหน่วย!U117</f>
        <v>24.839999999999996</v>
      </c>
      <c r="L126" s="146">
        <f>[6]คำนวณหน่วย!X117</f>
        <v>111</v>
      </c>
      <c r="M126" s="100">
        <f>[6]คำนวณหน่วย!Y117</f>
        <v>411.81</v>
      </c>
      <c r="N126" s="146">
        <f>[6]คำนวณหน่วย!AB117</f>
        <v>7</v>
      </c>
      <c r="O126" s="100">
        <f>[6]คำนวณหน่วย!AC117</f>
        <v>25.62</v>
      </c>
      <c r="P126" s="125">
        <f>[6]คำนวณหน่วย!AF117</f>
        <v>4</v>
      </c>
      <c r="Q126" s="100">
        <f>[6]คำนวณหน่วย!AG117</f>
        <v>15</v>
      </c>
      <c r="R126" s="146">
        <f>[6]คำนวณหน่วย!AJ117</f>
        <v>21</v>
      </c>
      <c r="S126" s="100">
        <f>[6]คำนวณหน่วย!AK117</f>
        <v>80.430000000000007</v>
      </c>
      <c r="T126" s="146">
        <f>[6]คำนวณหน่วย!AN117</f>
        <v>19</v>
      </c>
      <c r="U126" s="100">
        <f>[6]คำนวณหน่วย!AO117</f>
        <v>71.44</v>
      </c>
      <c r="V126" s="146">
        <f>[6]คำนวณหน่วย!AR117</f>
        <v>15</v>
      </c>
      <c r="W126" s="100">
        <f>[6]คำนวณหน่วย!AS117</f>
        <v>57.3</v>
      </c>
      <c r="X126" s="146">
        <f>[6]คำนวณหน่วย!AV117</f>
        <v>17</v>
      </c>
      <c r="Y126" s="100">
        <f>[6]คำนวณหน่วย!AW117</f>
        <v>64.09</v>
      </c>
      <c r="Z126" s="146">
        <f>[6]คำนวณหน่วย!AZ117</f>
        <v>11</v>
      </c>
      <c r="AA126" s="100">
        <f>[6]คำนวณหน่วย!BA117</f>
        <v>40.589999999999996</v>
      </c>
      <c r="AB126" s="125">
        <f>[6]คำนวณหน่วย!BD117</f>
        <v>0</v>
      </c>
      <c r="AC126" s="100">
        <f>[6]คำนวณหน่วย!BE117</f>
        <v>0</v>
      </c>
      <c r="AD126" s="101"/>
      <c r="AE126" s="102"/>
      <c r="AG126" s="102"/>
    </row>
    <row r="127" spans="1:35" x14ac:dyDescent="0.55000000000000004">
      <c r="A127" s="98">
        <f>[5]ตารางจด!A117</f>
        <v>98</v>
      </c>
      <c r="B127" s="99" t="str">
        <f>[5]ตารางจด!B117</f>
        <v>อาคารหม่อนไหม 1  มิเตอร์ตัวที่ 1</v>
      </c>
      <c r="C127" s="98">
        <f>[5]ตารางจด!C117</f>
        <v>0</v>
      </c>
      <c r="D127" s="98">
        <v>1</v>
      </c>
      <c r="E127" s="160">
        <f>[5]ตารางจด!E117</f>
        <v>8304740</v>
      </c>
      <c r="F127" s="146">
        <f>[6]คำนวณหน่วย!L118</f>
        <v>45</v>
      </c>
      <c r="G127" s="100">
        <f>[6]คำนวณหน่วย!M118</f>
        <v>169.65</v>
      </c>
      <c r="H127" s="146">
        <f>[6]คำนวณหน่วย!P118</f>
        <v>57</v>
      </c>
      <c r="I127" s="100">
        <f>[6]คำนวณหน่วย!Q118</f>
        <v>214.89000000000001</v>
      </c>
      <c r="J127" s="146">
        <f>[6]คำนวณหน่วย!T118</f>
        <v>29</v>
      </c>
      <c r="K127" s="100">
        <f>[6]คำนวณหน่วย!U118</f>
        <v>80.039999999999992</v>
      </c>
      <c r="L127" s="146">
        <f>[6]คำนวณหน่วย!X118</f>
        <v>35</v>
      </c>
      <c r="M127" s="100">
        <f>[6]คำนวณหน่วย!Y118</f>
        <v>129.85</v>
      </c>
      <c r="N127" s="146">
        <f>[6]คำนวณหน่วย!AB118</f>
        <v>6</v>
      </c>
      <c r="O127" s="100">
        <f>[6]คำนวณหน่วย!AC118</f>
        <v>21.96</v>
      </c>
      <c r="P127" s="125">
        <f>[6]คำนวณหน่วย!AF118</f>
        <v>10</v>
      </c>
      <c r="Q127" s="100">
        <f>[6]คำนวณหน่วย!AG118</f>
        <v>37.5</v>
      </c>
      <c r="R127" s="146">
        <f>[6]คำนวณหน่วย!AJ118</f>
        <v>41</v>
      </c>
      <c r="S127" s="100">
        <f>[6]คำนวณหน่วย!AK118</f>
        <v>157.03</v>
      </c>
      <c r="T127" s="146">
        <f>[6]คำนวณหน่วย!AN118</f>
        <v>13</v>
      </c>
      <c r="U127" s="100">
        <f>[6]คำนวณหน่วย!AO118</f>
        <v>48.879999999999995</v>
      </c>
      <c r="V127" s="146">
        <f>[6]คำนวณหน่วย!AR118</f>
        <v>45</v>
      </c>
      <c r="W127" s="100">
        <f>[6]คำนวณหน่วย!AS118</f>
        <v>171.9</v>
      </c>
      <c r="X127" s="146">
        <f>[6]คำนวณหน่วย!AV118</f>
        <v>55</v>
      </c>
      <c r="Y127" s="100">
        <f>[6]คำนวณหน่วย!AW118</f>
        <v>207.35</v>
      </c>
      <c r="Z127" s="146">
        <f>[6]คำนวณหน่วย!AZ118</f>
        <v>60</v>
      </c>
      <c r="AA127" s="100">
        <f>[6]คำนวณหน่วย!BA118</f>
        <v>221.4</v>
      </c>
      <c r="AB127" s="125">
        <f>[6]คำนวณหน่วย!BD118</f>
        <v>36</v>
      </c>
      <c r="AC127" s="100">
        <f>[6]คำนวณหน่วย!BE118</f>
        <v>131.76</v>
      </c>
      <c r="AD127" s="101"/>
      <c r="AE127" s="102"/>
      <c r="AG127" s="102"/>
    </row>
    <row r="128" spans="1:35" x14ac:dyDescent="0.55000000000000004">
      <c r="A128" s="98">
        <f>[5]ตารางจด!A118</f>
        <v>99</v>
      </c>
      <c r="B128" s="99" t="str">
        <f>[5]ตารางจด!B118</f>
        <v>อาคารหม่อนไหม 1  มิเตอร์ตัวที่ 2</v>
      </c>
      <c r="C128" s="98">
        <f>[5]ตารางจด!C118</f>
        <v>0</v>
      </c>
      <c r="D128" s="98">
        <v>1</v>
      </c>
      <c r="E128" s="160">
        <f>[5]ตารางจด!E118</f>
        <v>8304741</v>
      </c>
      <c r="F128" s="146">
        <f>[6]คำนวณหน่วย!L119</f>
        <v>0</v>
      </c>
      <c r="G128" s="100">
        <f>[6]คำนวณหน่วย!M119</f>
        <v>0</v>
      </c>
      <c r="H128" s="146">
        <f>[6]คำนวณหน่วย!P119</f>
        <v>0</v>
      </c>
      <c r="I128" s="100">
        <f>[6]คำนวณหน่วย!Q119</f>
        <v>0</v>
      </c>
      <c r="J128" s="146">
        <f>[6]คำนวณหน่วย!T119</f>
        <v>3</v>
      </c>
      <c r="K128" s="100">
        <f>[6]คำนวณหน่วย!U119</f>
        <v>8.2799999999999994</v>
      </c>
      <c r="L128" s="146">
        <f>[6]คำนวณหน่วย!X119</f>
        <v>47</v>
      </c>
      <c r="M128" s="100">
        <f>[6]คำนวณหน่วย!Y119</f>
        <v>174.37</v>
      </c>
      <c r="N128" s="146">
        <f>[6]คำนวณหน่วย!AB119</f>
        <v>32</v>
      </c>
      <c r="O128" s="100">
        <f>[6]คำนวณหน่วย!AC119</f>
        <v>117.12</v>
      </c>
      <c r="P128" s="125">
        <f>[6]คำนวณหน่วย!AF119</f>
        <v>14</v>
      </c>
      <c r="Q128" s="100">
        <f>[6]คำนวณหน่วย!AG119</f>
        <v>52.5</v>
      </c>
      <c r="R128" s="146">
        <f>[6]คำนวณหน่วย!AJ119</f>
        <v>59</v>
      </c>
      <c r="S128" s="100">
        <f>[6]คำนวณหน่วย!AK119</f>
        <v>225.97</v>
      </c>
      <c r="T128" s="146">
        <f>[6]คำนวณหน่วย!AN119</f>
        <v>19</v>
      </c>
      <c r="U128" s="100">
        <f>[6]คำนวณหน่วย!AO119</f>
        <v>71.44</v>
      </c>
      <c r="V128" s="146">
        <f>[6]คำนวณหน่วย!AR119</f>
        <v>0</v>
      </c>
      <c r="W128" s="100">
        <f>[6]คำนวณหน่วย!AS119</f>
        <v>0</v>
      </c>
      <c r="X128" s="146">
        <f>[6]คำนวณหน่วย!AV119</f>
        <v>6</v>
      </c>
      <c r="Y128" s="100">
        <f>[6]คำนวณหน่วย!AW119</f>
        <v>22.62</v>
      </c>
      <c r="Z128" s="146">
        <f>[6]คำนวณหน่วย!AZ119</f>
        <v>6</v>
      </c>
      <c r="AA128" s="100">
        <f>[6]คำนวณหน่วย!BA119</f>
        <v>22.14</v>
      </c>
      <c r="AB128" s="125">
        <f>[6]คำนวณหน่วย!BD119</f>
        <v>13</v>
      </c>
      <c r="AC128" s="100">
        <f>[6]คำนวณหน่วย!BE119</f>
        <v>47.58</v>
      </c>
      <c r="AD128" s="101"/>
      <c r="AE128" s="102"/>
      <c r="AG128" s="102"/>
    </row>
    <row r="129" spans="1:35" x14ac:dyDescent="0.55000000000000004">
      <c r="A129" s="98">
        <f>[5]ตารางจด!A119</f>
        <v>100</v>
      </c>
      <c r="B129" s="99" t="str">
        <f>[5]ตารางจด!B119</f>
        <v>อาคารหม่อนไหม 1  มิเตอร์ตัวที่ 3</v>
      </c>
      <c r="C129" s="98">
        <f>[5]ตารางจด!C119</f>
        <v>0</v>
      </c>
      <c r="D129" s="98">
        <v>1</v>
      </c>
      <c r="E129" s="160">
        <f>[5]ตารางจด!E119</f>
        <v>8304742</v>
      </c>
      <c r="F129" s="146">
        <f>[6]คำนวณหน่วย!L120</f>
        <v>1</v>
      </c>
      <c r="G129" s="100">
        <f>[6]คำนวณหน่วย!M120</f>
        <v>3.77</v>
      </c>
      <c r="H129" s="146">
        <f>[6]คำนวณหน่วย!P120</f>
        <v>0</v>
      </c>
      <c r="I129" s="100">
        <f>[6]คำนวณหน่วย!Q120</f>
        <v>0</v>
      </c>
      <c r="J129" s="146">
        <f>[6]คำนวณหน่วย!T120</f>
        <v>0</v>
      </c>
      <c r="K129" s="100">
        <f>[6]คำนวณหน่วย!U120</f>
        <v>0</v>
      </c>
      <c r="L129" s="146">
        <f>[6]คำนวณหน่วย!X120</f>
        <v>1</v>
      </c>
      <c r="M129" s="100">
        <f>[6]คำนวณหน่วย!Y120</f>
        <v>3.71</v>
      </c>
      <c r="N129" s="146">
        <f>[6]คำนวณหน่วย!AB120</f>
        <v>4</v>
      </c>
      <c r="O129" s="100">
        <f>[6]คำนวณหน่วย!AC120</f>
        <v>14.64</v>
      </c>
      <c r="P129" s="125">
        <f>[6]คำนวณหน่วย!AF120</f>
        <v>43</v>
      </c>
      <c r="Q129" s="100">
        <f>[6]คำนวณหน่วย!AG120</f>
        <v>161.25</v>
      </c>
      <c r="R129" s="146">
        <f>[6]คำนวณหน่วย!AJ120</f>
        <v>96</v>
      </c>
      <c r="S129" s="100">
        <f>[6]คำนวณหน่วย!AK120</f>
        <v>367.68</v>
      </c>
      <c r="T129" s="146">
        <f>[6]คำนวณหน่วย!AN120</f>
        <v>61</v>
      </c>
      <c r="U129" s="100">
        <f>[6]คำนวณหน่วย!AO120</f>
        <v>229.35999999999999</v>
      </c>
      <c r="V129" s="146">
        <f>[6]คำนวณหน่วย!AR120</f>
        <v>144</v>
      </c>
      <c r="W129" s="100">
        <f>[6]คำนวณหน่วย!AS120</f>
        <v>550.07999999999993</v>
      </c>
      <c r="X129" s="146">
        <f>[6]คำนวณหน่วย!AV120</f>
        <v>221</v>
      </c>
      <c r="Y129" s="100">
        <f>[6]คำนวณหน่วย!AW120</f>
        <v>833.17</v>
      </c>
      <c r="Z129" s="146">
        <f>[6]คำนวณหน่วย!AZ120</f>
        <v>112</v>
      </c>
      <c r="AA129" s="100">
        <f>[6]คำนวณหน่วย!BA120</f>
        <v>413.28</v>
      </c>
      <c r="AB129" s="125">
        <f>[6]คำนวณหน่วย!BD120</f>
        <v>98</v>
      </c>
      <c r="AC129" s="100">
        <f>[6]คำนวณหน่วย!BE120</f>
        <v>358.68</v>
      </c>
      <c r="AD129" s="101"/>
      <c r="AE129" s="102"/>
      <c r="AG129" s="102"/>
    </row>
    <row r="130" spans="1:35" x14ac:dyDescent="0.55000000000000004">
      <c r="A130" s="118" t="s">
        <v>9</v>
      </c>
      <c r="B130" s="119"/>
      <c r="C130" s="120"/>
      <c r="D130" s="120"/>
      <c r="E130" s="121"/>
      <c r="F130" s="148">
        <f t="shared" ref="F130:AC130" si="11">SUM(F100:F129)</f>
        <v>45385.47</v>
      </c>
      <c r="G130" s="136" t="e">
        <f t="shared" si="11"/>
        <v>#REF!</v>
      </c>
      <c r="H130" s="148">
        <f>SUM(H100:H129)</f>
        <v>51210.86</v>
      </c>
      <c r="I130" s="136" t="e">
        <f t="shared" si="11"/>
        <v>#REF!</v>
      </c>
      <c r="J130" s="148">
        <f t="shared" si="11"/>
        <v>57902.54</v>
      </c>
      <c r="K130" s="136" t="e">
        <f t="shared" si="11"/>
        <v>#REF!</v>
      </c>
      <c r="L130" s="148">
        <f t="shared" si="11"/>
        <v>73176.19</v>
      </c>
      <c r="M130" s="136" t="e">
        <f t="shared" si="11"/>
        <v>#REF!</v>
      </c>
      <c r="N130" s="148">
        <f t="shared" si="11"/>
        <v>71171.86</v>
      </c>
      <c r="O130" s="136" t="e">
        <f t="shared" si="11"/>
        <v>#REF!</v>
      </c>
      <c r="P130" s="135">
        <f t="shared" si="11"/>
        <v>57095.95</v>
      </c>
      <c r="Q130" s="136" t="e">
        <f t="shared" si="11"/>
        <v>#REF!</v>
      </c>
      <c r="R130" s="148">
        <f t="shared" si="11"/>
        <v>65437.969999999965</v>
      </c>
      <c r="S130" s="136" t="e">
        <f t="shared" si="11"/>
        <v>#REF!</v>
      </c>
      <c r="T130" s="148">
        <f t="shared" si="11"/>
        <v>61173.190000000031</v>
      </c>
      <c r="U130" s="136" t="e">
        <f t="shared" si="11"/>
        <v>#REF!</v>
      </c>
      <c r="V130" s="148">
        <f t="shared" si="11"/>
        <v>66189.679999999978</v>
      </c>
      <c r="W130" s="136" t="e">
        <f t="shared" si="11"/>
        <v>#REF!</v>
      </c>
      <c r="X130" s="148">
        <f t="shared" si="11"/>
        <v>61082.10000000002</v>
      </c>
      <c r="Y130" s="136" t="e">
        <f t="shared" si="11"/>
        <v>#REF!</v>
      </c>
      <c r="Z130" s="148">
        <f t="shared" si="11"/>
        <v>54344.22</v>
      </c>
      <c r="AA130" s="136" t="e">
        <f t="shared" si="11"/>
        <v>#REF!</v>
      </c>
      <c r="AB130" s="135">
        <f t="shared" si="11"/>
        <v>55954.91</v>
      </c>
      <c r="AC130" s="136" t="e">
        <f t="shared" si="11"/>
        <v>#REF!</v>
      </c>
      <c r="AD130" s="101"/>
      <c r="AE130" s="102"/>
      <c r="AG130" s="102"/>
    </row>
    <row r="131" spans="1:35" x14ac:dyDescent="0.55000000000000004">
      <c r="A131" s="94" t="str">
        <f>[5]ตารางจด!A120</f>
        <v>สำนักวิจัยและส่งเสริมการเกษตร</v>
      </c>
      <c r="B131" s="106"/>
      <c r="C131" s="107"/>
      <c r="D131" s="107"/>
      <c r="E131" s="150"/>
      <c r="F131" s="127"/>
      <c r="G131" s="150"/>
      <c r="H131" s="127"/>
      <c r="I131" s="150"/>
      <c r="J131" s="127"/>
      <c r="K131" s="150"/>
      <c r="L131" s="127"/>
      <c r="M131" s="150"/>
      <c r="N131" s="127"/>
      <c r="O131" s="150"/>
      <c r="P131" s="171"/>
      <c r="Q131" s="150"/>
      <c r="R131" s="127"/>
      <c r="S131" s="150"/>
      <c r="T131" s="127"/>
      <c r="U131" s="150"/>
      <c r="V131" s="127"/>
      <c r="W131" s="150"/>
      <c r="X131" s="127"/>
      <c r="Y131" s="150"/>
      <c r="Z131" s="127"/>
      <c r="AA131" s="107"/>
      <c r="AB131" s="127"/>
      <c r="AC131" s="117"/>
      <c r="AD131" s="156">
        <f>SUM(F137+H137+J137+L137+N137+P137+R137+T137+V137+X137+Z137+AB137)</f>
        <v>75915</v>
      </c>
      <c r="AE131" s="157">
        <f>SUM(G137+I137+K137+M137+O137+Q137+S137+U137+W137+Y137+AA137+AC137)</f>
        <v>280044.82100000005</v>
      </c>
      <c r="AF131" s="156">
        <f>SUM(F137+H137+J137+L137+N137+P137+R137+T137+V137)</f>
        <v>61548.2</v>
      </c>
      <c r="AG131" s="157">
        <f>SUM(G137+I137+K137+M137+O137+Q137+S137+U137+W137)</f>
        <v>226703.08400000003</v>
      </c>
      <c r="AH131" s="156">
        <f>SUM(X137+Z137+AB137)</f>
        <v>14366.8</v>
      </c>
      <c r="AI131" s="157">
        <f>SUM(Y137+AA137+AC137)</f>
        <v>53341.737000000008</v>
      </c>
    </row>
    <row r="132" spans="1:35" x14ac:dyDescent="0.55000000000000004">
      <c r="A132" s="98">
        <f>[5]ตารางจด!A121</f>
        <v>101</v>
      </c>
      <c r="B132" s="99" t="str">
        <f>[5]ตารางจด!B121</f>
        <v>อาคารธรรมศักดิ์มนตรี</v>
      </c>
      <c r="C132" s="98">
        <f>[5]ตารางจด!C121</f>
        <v>0</v>
      </c>
      <c r="D132" s="98">
        <v>40</v>
      </c>
      <c r="E132" s="160">
        <f>[5]ตารางจด!E121</f>
        <v>8409822</v>
      </c>
      <c r="F132" s="146">
        <f>[6]คำนวณหน่วย!L122</f>
        <v>360</v>
      </c>
      <c r="G132" s="100">
        <f>[6]คำนวณหน่วย!M122</f>
        <v>1357.2</v>
      </c>
      <c r="H132" s="146">
        <f>[6]คำนวณหน่วย!P122</f>
        <v>600</v>
      </c>
      <c r="I132" s="100">
        <f>[6]คำนวณหน่วย!Q122</f>
        <v>2262</v>
      </c>
      <c r="J132" s="146">
        <f>[6]คำนวณหน่วย!T122</f>
        <v>640</v>
      </c>
      <c r="K132" s="100">
        <f>[6]คำนวณหน่วย!U122</f>
        <v>1766.3999999999999</v>
      </c>
      <c r="L132" s="146">
        <f>[6]คำนวณหน่วย!X122</f>
        <v>880</v>
      </c>
      <c r="M132" s="100">
        <f>[6]คำนวณหน่วย!Y122</f>
        <v>3264.8</v>
      </c>
      <c r="N132" s="146">
        <f>[6]คำนวณหน่วย!AB122</f>
        <v>760</v>
      </c>
      <c r="O132" s="100">
        <f>[6]คำนวณหน่วย!AC122</f>
        <v>2781.6</v>
      </c>
      <c r="P132" s="125">
        <f>[6]คำนวณหน่วย!AF122</f>
        <v>764.00000000000091</v>
      </c>
      <c r="Q132" s="100">
        <f>[6]คำนวณหน่วย!AG122</f>
        <v>2865.0000000000036</v>
      </c>
      <c r="R132" s="146">
        <f>[6]คำนวณหน่วย!AJ122</f>
        <v>1531.9999999999982</v>
      </c>
      <c r="S132" s="100">
        <f>[6]คำนวณหน่วย!AK122</f>
        <v>5867.5599999999931</v>
      </c>
      <c r="T132" s="146">
        <f>[6]คำนวณหน่วย!AN122</f>
        <v>1784.0000000000009</v>
      </c>
      <c r="U132" s="100">
        <f>[6]คำนวณหน่วย!AO122</f>
        <v>6707.8400000000029</v>
      </c>
      <c r="V132" s="146">
        <f>[6]คำนวณหน่วย!AR122</f>
        <v>2240</v>
      </c>
      <c r="W132" s="100">
        <f>[6]คำนวณหน่วย!AS122</f>
        <v>8556.7999999999993</v>
      </c>
      <c r="X132" s="146">
        <f>[6]คำนวณหน่วย!AV122</f>
        <v>1280</v>
      </c>
      <c r="Y132" s="100">
        <f>[6]คำนวณหน่วย!AW122</f>
        <v>4825.6000000000004</v>
      </c>
      <c r="Z132" s="146">
        <f>[6]คำนวณหน่วย!AZ122</f>
        <v>0</v>
      </c>
      <c r="AA132" s="100">
        <f>[6]คำนวณหน่วย!BA122</f>
        <v>0</v>
      </c>
      <c r="AB132" s="125">
        <f>[6]คำนวณหน่วย!BD122</f>
        <v>360</v>
      </c>
      <c r="AC132" s="100">
        <f>[6]คำนวณหน่วย!BE122</f>
        <v>1317.6000000000001</v>
      </c>
      <c r="AD132" s="101"/>
      <c r="AE132" s="102"/>
      <c r="AG132" s="102"/>
    </row>
    <row r="133" spans="1:35" x14ac:dyDescent="0.55000000000000004">
      <c r="A133" s="98">
        <f>[5]ตารางจด!A122</f>
        <v>102</v>
      </c>
      <c r="B133" s="99" t="str">
        <f>[5]ตารางจด!B122</f>
        <v>อาคารมงคลชัยสิทธิ์</v>
      </c>
      <c r="C133" s="98">
        <f>[5]ตารางจด!C122</f>
        <v>0</v>
      </c>
      <c r="D133" s="98">
        <v>40</v>
      </c>
      <c r="E133" s="160">
        <f>[5]ตารางจด!E122</f>
        <v>8161523</v>
      </c>
      <c r="F133" s="146">
        <f>[6]คำนวณหน่วย!L123</f>
        <v>1360</v>
      </c>
      <c r="G133" s="100">
        <f>[6]คำนวณหน่วย!M123</f>
        <v>5127.2</v>
      </c>
      <c r="H133" s="146">
        <f>[6]คำนวณหน่วย!P123</f>
        <v>1400</v>
      </c>
      <c r="I133" s="100">
        <f>[6]คำนวณหน่วย!Q123</f>
        <v>5278</v>
      </c>
      <c r="J133" s="146">
        <f>[6]คำนวณหน่วย!T123</f>
        <v>1680</v>
      </c>
      <c r="K133" s="100">
        <f>[6]คำนวณหน่วย!U123</f>
        <v>4636.7999999999993</v>
      </c>
      <c r="L133" s="146">
        <f>[6]คำนวณหน่วย!X123</f>
        <v>4160</v>
      </c>
      <c r="M133" s="100">
        <f>[6]คำนวณหน่วย!Y123</f>
        <v>15433.6</v>
      </c>
      <c r="N133" s="146">
        <f>[6]คำนวณหน่วย!AB123</f>
        <v>3720</v>
      </c>
      <c r="O133" s="100">
        <f>[6]คำนวณหน่วย!AC123</f>
        <v>13615.2</v>
      </c>
      <c r="P133" s="125">
        <f>[6]คำนวณหน่วย!AF123</f>
        <v>2935.9999999999854</v>
      </c>
      <c r="Q133" s="100">
        <f>[6]คำนวณหน่วย!AG123</f>
        <v>11009.999999999945</v>
      </c>
      <c r="R133" s="146">
        <f>[6]คำนวณหน่วย!AJ123</f>
        <v>3380</v>
      </c>
      <c r="S133" s="100">
        <f>[6]คำนวณหน่วย!AK123</f>
        <v>12945.4</v>
      </c>
      <c r="T133" s="146">
        <f>[6]คำนวณหน่วย!AN123</f>
        <v>2084.0000000000146</v>
      </c>
      <c r="U133" s="100">
        <f>[6]คำนวณหน่วย!AO123</f>
        <v>7835.8400000000547</v>
      </c>
      <c r="V133" s="146">
        <f>[6]คำนวณหน่วย!AR123</f>
        <v>2900</v>
      </c>
      <c r="W133" s="100">
        <f>[6]คำนวณหน่วย!AS123</f>
        <v>11078</v>
      </c>
      <c r="X133" s="146">
        <f>[6]คำนวณหน่วย!AV123</f>
        <v>1940</v>
      </c>
      <c r="Y133" s="100">
        <f>[6]คำนวณหน่วย!AW123</f>
        <v>7313.8</v>
      </c>
      <c r="Z133" s="146">
        <f>[6]คำนวณหน่วย!AZ123</f>
        <v>1840</v>
      </c>
      <c r="AA133" s="100">
        <f>[6]คำนวณหน่วย!BA123</f>
        <v>6789.5999999999995</v>
      </c>
      <c r="AB133" s="125">
        <f>[6]คำนวณหน่วย!BD123</f>
        <v>2000</v>
      </c>
      <c r="AC133" s="100">
        <f>[6]คำนวณหน่วย!BE123</f>
        <v>7320</v>
      </c>
      <c r="AD133" s="101"/>
      <c r="AE133" s="102"/>
      <c r="AG133" s="102"/>
      <c r="AH133" s="102"/>
      <c r="AI133" s="102"/>
    </row>
    <row r="134" spans="1:35" x14ac:dyDescent="0.55000000000000004">
      <c r="A134" s="98">
        <f>[5]ตารางจด!A123</f>
        <v>103</v>
      </c>
      <c r="B134" s="99" t="str">
        <f>[5]ตารางจด!B123</f>
        <v>ฐานการเรียนรู้การผลิตไม้และไม้ดอกไม้ประดับครบวงจร</v>
      </c>
      <c r="C134" s="98">
        <f>[5]ตารางจด!C123</f>
        <v>0</v>
      </c>
      <c r="D134" s="98">
        <v>1</v>
      </c>
      <c r="E134" s="160">
        <f>[5]ตารางจด!E123</f>
        <v>8493542</v>
      </c>
      <c r="F134" s="146">
        <f>[6]คำนวณหน่วย!L124</f>
        <v>1372</v>
      </c>
      <c r="G134" s="100">
        <f>[6]คำนวณหน่วย!M124</f>
        <v>5172.4399999999996</v>
      </c>
      <c r="H134" s="146">
        <f>[6]คำนวณหน่วย!P124</f>
        <v>1804</v>
      </c>
      <c r="I134" s="100">
        <f>[6]คำนวณหน่วย!Q124</f>
        <v>6801.08</v>
      </c>
      <c r="J134" s="146">
        <f>[6]คำนวณหน่วย!T124</f>
        <v>2069</v>
      </c>
      <c r="K134" s="100">
        <f>[6]คำนวณหน่วย!U124</f>
        <v>5710.44</v>
      </c>
      <c r="L134" s="146">
        <f>[6]คำนวณหน่วย!X124</f>
        <v>4175</v>
      </c>
      <c r="M134" s="100">
        <f>[6]คำนวณหน่วย!Y124</f>
        <v>15489.25</v>
      </c>
      <c r="N134" s="146">
        <f>[6]คำนวณหน่วย!AB124</f>
        <v>4060</v>
      </c>
      <c r="O134" s="100">
        <f>[6]คำนวณหน่วย!AC124</f>
        <v>14859.6</v>
      </c>
      <c r="P134" s="125">
        <f>[6]คำนวณหน่วย!AF124</f>
        <v>3360</v>
      </c>
      <c r="Q134" s="100">
        <f>[6]คำนวณหน่วย!AG124</f>
        <v>12600</v>
      </c>
      <c r="R134" s="146">
        <f>[6]คำนวณหน่วย!AJ124</f>
        <v>4115</v>
      </c>
      <c r="S134" s="100">
        <f>[6]คำนวณหน่วย!AK124</f>
        <v>15760.45</v>
      </c>
      <c r="T134" s="146">
        <f>[6]คำนวณหน่วย!AN124</f>
        <v>2811</v>
      </c>
      <c r="U134" s="100">
        <f>[6]คำนวณหน่วย!AO124</f>
        <v>10569.359999999999</v>
      </c>
      <c r="V134" s="146">
        <f>[6]คำนวณหน่วย!AR124</f>
        <v>2591</v>
      </c>
      <c r="W134" s="100">
        <f>[6]คำนวณหน่วย!AS124</f>
        <v>9897.619999999999</v>
      </c>
      <c r="X134" s="146">
        <f>[6]คำนวณหน่วย!AV124</f>
        <v>2190</v>
      </c>
      <c r="Y134" s="100">
        <f>[6]คำนวณหน่วย!AW124</f>
        <v>8256.2999999999993</v>
      </c>
      <c r="Z134" s="146">
        <f>[6]คำนวณหน่วย!AZ124</f>
        <v>1729</v>
      </c>
      <c r="AA134" s="100">
        <f>[6]คำนวณหน่วย!BA124</f>
        <v>6380.01</v>
      </c>
      <c r="AB134" s="125">
        <f>[6]คำนวณหน่วย!BD124</f>
        <v>1482</v>
      </c>
      <c r="AC134" s="100">
        <f>[6]คำนวณหน่วย!BE124</f>
        <v>5424.12</v>
      </c>
      <c r="AD134" s="101"/>
      <c r="AE134" s="102"/>
      <c r="AG134" s="102"/>
      <c r="AH134" s="102"/>
      <c r="AI134" s="102"/>
    </row>
    <row r="135" spans="1:35" x14ac:dyDescent="0.55000000000000004">
      <c r="A135" s="98">
        <f>[5]ตารางจด!A124</f>
        <v>104</v>
      </c>
      <c r="B135" s="99" t="str">
        <f>[5]ตารางจด!B124</f>
        <v>แปลงสาธิตปลูกข้าว  ผศ. ดร.วราภรณ์ แสงทอง</v>
      </c>
      <c r="C135" s="98">
        <f>[5]ตารางจด!C124</f>
        <v>0</v>
      </c>
      <c r="D135" s="98">
        <v>1</v>
      </c>
      <c r="E135" s="160">
        <f>[5]ตารางจด!E124</f>
        <v>1924751</v>
      </c>
      <c r="F135" s="146">
        <f>[6]คำนวณหน่วย!L125</f>
        <v>167</v>
      </c>
      <c r="G135" s="100">
        <f>[6]คำนวณหน่วย!M125</f>
        <v>629.59</v>
      </c>
      <c r="H135" s="146">
        <f>[6]คำนวณหน่วย!P125</f>
        <v>201</v>
      </c>
      <c r="I135" s="100">
        <f>[6]คำนวณหน่วย!Q125</f>
        <v>757.77</v>
      </c>
      <c r="J135" s="146">
        <f>[6]คำนวณหน่วย!T125</f>
        <v>114</v>
      </c>
      <c r="K135" s="100">
        <f>[6]คำนวณหน่วย!U125</f>
        <v>314.64</v>
      </c>
      <c r="L135" s="146">
        <f>[6]คำนวณหน่วย!X125</f>
        <v>305</v>
      </c>
      <c r="M135" s="100">
        <f>[6]คำนวณหน่วย!Y125</f>
        <v>1131.55</v>
      </c>
      <c r="N135" s="146">
        <f>[6]คำนวณหน่วย!AB125</f>
        <v>162</v>
      </c>
      <c r="O135" s="100">
        <f>[6]คำนวณหน่วย!AC125</f>
        <v>592.92000000000007</v>
      </c>
      <c r="P135" s="125">
        <f>[6]คำนวณหน่วย!AF125</f>
        <v>249</v>
      </c>
      <c r="Q135" s="100">
        <f>[6]คำนวณหน่วย!AG125</f>
        <v>933.75</v>
      </c>
      <c r="R135" s="146">
        <f>[6]คำนวณหน่วย!AJ125</f>
        <v>346</v>
      </c>
      <c r="S135" s="100">
        <f>[6]คำนวณหน่วย!AK125</f>
        <v>1325.18</v>
      </c>
      <c r="T135" s="146">
        <f>[6]คำนวณหน่วย!AN125</f>
        <v>275</v>
      </c>
      <c r="U135" s="100">
        <f>[6]คำนวณหน่วย!AO125</f>
        <v>1034</v>
      </c>
      <c r="V135" s="146">
        <f>[6]คำนวณหน่วย!AR125</f>
        <v>192.19999999999982</v>
      </c>
      <c r="W135" s="100">
        <f>[6]คำนวณหน่วย!AS125</f>
        <v>734.20399999999927</v>
      </c>
      <c r="X135" s="146">
        <f>[6]คำนวณหน่วย!AV125</f>
        <v>204.80000000000018</v>
      </c>
      <c r="Y135" s="100">
        <f>[6]คำนวณหน่วย!AW125</f>
        <v>772.09600000000069</v>
      </c>
      <c r="Z135" s="146">
        <f>[6]คำนวณหน่วย!AZ125</f>
        <v>157</v>
      </c>
      <c r="AA135" s="100">
        <f>[6]คำนวณหน่วย!BA125</f>
        <v>579.33000000000004</v>
      </c>
      <c r="AB135" s="125">
        <f>[6]คำนวณหน่วย!BD125</f>
        <v>177</v>
      </c>
      <c r="AC135" s="100">
        <f>[6]คำนวณหน่วย!BE125</f>
        <v>647.82000000000005</v>
      </c>
      <c r="AD135" s="101"/>
      <c r="AE135" s="102"/>
      <c r="AG135" s="102"/>
      <c r="AH135" s="102"/>
      <c r="AI135" s="102"/>
    </row>
    <row r="136" spans="1:35" x14ac:dyDescent="0.55000000000000004">
      <c r="A136" s="160">
        <v>0</v>
      </c>
      <c r="B136" s="179" t="str">
        <f>[6]คำนวณหน่วย!B126</f>
        <v>แปลงสาธิตปลูกข้าว  ผศ. ดร.วราภรณ์ แสงทอง มิเตอร์ที่ 2</v>
      </c>
      <c r="C136" s="179">
        <f>[6]คำนวณหน่วย!C126</f>
        <v>0</v>
      </c>
      <c r="D136" s="184">
        <f>[6]คำนวณหน่วย!D126</f>
        <v>1</v>
      </c>
      <c r="E136" s="184">
        <f>[6]คำนวณหน่วย!E126</f>
        <v>4050380</v>
      </c>
      <c r="F136" s="146" t="str">
        <f>[6]คำนวณหน่วย!L126</f>
        <v>-</v>
      </c>
      <c r="G136" s="100" t="str">
        <f>[6]คำนวณหน่วย!M126</f>
        <v>-</v>
      </c>
      <c r="H136" s="146" t="str">
        <f>[6]คำนวณหน่วย!P126</f>
        <v>-</v>
      </c>
      <c r="I136" s="100" t="str">
        <f>[6]คำนวณหน่วย!Q126</f>
        <v>-</v>
      </c>
      <c r="J136" s="146" t="str">
        <f>[6]คำนวณหน่วย!T126</f>
        <v>-</v>
      </c>
      <c r="K136" s="100" t="str">
        <f>[6]คำนวณหน่วย!U126</f>
        <v>-</v>
      </c>
      <c r="L136" s="146" t="str">
        <f>[6]คำนวณหน่วย!X126</f>
        <v>-</v>
      </c>
      <c r="M136" s="100" t="str">
        <f>[6]คำนวณหน่วย!Y126</f>
        <v>-</v>
      </c>
      <c r="N136" s="146" t="str">
        <f>[6]คำนวณหน่วย!AB126</f>
        <v>-</v>
      </c>
      <c r="O136" s="100" t="str">
        <f>[6]คำนวณหน่วย!AC126</f>
        <v>-</v>
      </c>
      <c r="P136" s="125" t="str">
        <f>[6]คำนวณหน่วย!AF126</f>
        <v>-</v>
      </c>
      <c r="Q136" s="100" t="str">
        <f>[6]คำนวณหน่วย!AG126</f>
        <v>-</v>
      </c>
      <c r="R136" s="146" t="str">
        <f>[6]คำนวณหน่วย!AJ126</f>
        <v>-</v>
      </c>
      <c r="S136" s="100" t="str">
        <f>[6]คำนวณหน่วย!AK126</f>
        <v>-</v>
      </c>
      <c r="T136" s="146" t="str">
        <f>[6]คำนวณหน่วย!AN126</f>
        <v>-</v>
      </c>
      <c r="U136" s="100" t="str">
        <f>[6]คำนวณหน่วย!AO126</f>
        <v>-</v>
      </c>
      <c r="V136" s="146" t="str">
        <f>[6]คำนวณหน่วย!AR126</f>
        <v>-</v>
      </c>
      <c r="W136" s="100" t="str">
        <f>[6]คำนวณหน่วย!AS126</f>
        <v>-</v>
      </c>
      <c r="X136" s="146" t="str">
        <f>[6]คำนวณหน่วย!AV126</f>
        <v>-</v>
      </c>
      <c r="Y136" s="100" t="str">
        <f>[6]คำนวณหน่วย!AW126</f>
        <v>-</v>
      </c>
      <c r="Z136" s="146">
        <f>[6]คำนวณหน่วย!AZ126</f>
        <v>994.7</v>
      </c>
      <c r="AA136" s="100">
        <f>[6]คำนวณหน่วย!BA126</f>
        <v>3670.4430000000002</v>
      </c>
      <c r="AB136" s="125">
        <f>[6]คำนวณหน่วย!BD126</f>
        <v>12.299999999999955</v>
      </c>
      <c r="AC136" s="100">
        <f>[6]คำนวณหน่วย!BE126</f>
        <v>45.017999999999837</v>
      </c>
      <c r="AD136" s="101"/>
      <c r="AE136" s="102"/>
      <c r="AG136" s="102"/>
      <c r="AH136" s="102"/>
      <c r="AI136" s="102"/>
    </row>
    <row r="137" spans="1:35" x14ac:dyDescent="0.55000000000000004">
      <c r="A137" s="118" t="s">
        <v>9</v>
      </c>
      <c r="B137" s="119"/>
      <c r="C137" s="120"/>
      <c r="D137" s="120"/>
      <c r="E137" s="121"/>
      <c r="F137" s="148">
        <f t="shared" ref="F137:AC137" si="12">SUM(F132:F136)</f>
        <v>3259</v>
      </c>
      <c r="G137" s="136">
        <f t="shared" si="12"/>
        <v>12286.43</v>
      </c>
      <c r="H137" s="148">
        <f t="shared" si="12"/>
        <v>4005</v>
      </c>
      <c r="I137" s="136">
        <f t="shared" si="12"/>
        <v>15098.85</v>
      </c>
      <c r="J137" s="148">
        <f t="shared" si="12"/>
        <v>4503</v>
      </c>
      <c r="K137" s="136">
        <f t="shared" si="12"/>
        <v>12428.279999999999</v>
      </c>
      <c r="L137" s="148">
        <f t="shared" si="12"/>
        <v>9520</v>
      </c>
      <c r="M137" s="136">
        <f t="shared" si="12"/>
        <v>35319.200000000004</v>
      </c>
      <c r="N137" s="148">
        <f t="shared" si="12"/>
        <v>8702</v>
      </c>
      <c r="O137" s="136">
        <f t="shared" si="12"/>
        <v>31849.32</v>
      </c>
      <c r="P137" s="135">
        <f t="shared" si="12"/>
        <v>7308.9999999999864</v>
      </c>
      <c r="Q137" s="136">
        <f t="shared" si="12"/>
        <v>27408.749999999949</v>
      </c>
      <c r="R137" s="148">
        <f t="shared" si="12"/>
        <v>9372.9999999999982</v>
      </c>
      <c r="S137" s="136">
        <f t="shared" si="12"/>
        <v>35898.589999999989</v>
      </c>
      <c r="T137" s="148">
        <f t="shared" si="12"/>
        <v>6954.0000000000155</v>
      </c>
      <c r="U137" s="136">
        <f t="shared" si="12"/>
        <v>26147.040000000059</v>
      </c>
      <c r="V137" s="148">
        <f t="shared" si="12"/>
        <v>7923.2</v>
      </c>
      <c r="W137" s="136">
        <f t="shared" si="12"/>
        <v>30266.623999999996</v>
      </c>
      <c r="X137" s="148">
        <f t="shared" si="12"/>
        <v>5614.8</v>
      </c>
      <c r="Y137" s="136">
        <f t="shared" si="12"/>
        <v>21167.796000000002</v>
      </c>
      <c r="Z137" s="148">
        <f t="shared" si="12"/>
        <v>4720.7</v>
      </c>
      <c r="AA137" s="136">
        <f t="shared" si="12"/>
        <v>17419.383000000002</v>
      </c>
      <c r="AB137" s="135">
        <f t="shared" si="12"/>
        <v>4031.3</v>
      </c>
      <c r="AC137" s="136">
        <f t="shared" si="12"/>
        <v>14754.558000000001</v>
      </c>
      <c r="AD137" s="101"/>
      <c r="AE137" s="102"/>
      <c r="AG137" s="102"/>
    </row>
    <row r="138" spans="1:35" x14ac:dyDescent="0.55000000000000004">
      <c r="A138" s="94" t="str">
        <f>[5]ตารางจด!A125</f>
        <v>ศูนย์วิจัยพลังงาน</v>
      </c>
      <c r="B138" s="106"/>
      <c r="C138" s="107"/>
      <c r="D138" s="107"/>
      <c r="E138" s="150"/>
      <c r="F138" s="127"/>
      <c r="G138" s="150"/>
      <c r="H138" s="127"/>
      <c r="I138" s="150"/>
      <c r="J138" s="127"/>
      <c r="K138" s="150"/>
      <c r="L138" s="127"/>
      <c r="M138" s="150"/>
      <c r="N138" s="127"/>
      <c r="O138" s="150"/>
      <c r="P138" s="171"/>
      <c r="Q138" s="150"/>
      <c r="R138" s="127"/>
      <c r="S138" s="150"/>
      <c r="T138" s="127"/>
      <c r="U138" s="150"/>
      <c r="V138" s="127"/>
      <c r="W138" s="150"/>
      <c r="X138" s="127"/>
      <c r="Y138" s="150"/>
      <c r="Z138" s="127"/>
      <c r="AA138" s="107"/>
      <c r="AB138" s="127"/>
      <c r="AC138" s="117"/>
      <c r="AD138" s="156">
        <f>SUM(F139+H139+J139+L139+N139+P139+R139+T139+V139+X139+Z139+AB139)</f>
        <v>1110</v>
      </c>
      <c r="AE138" s="157">
        <f>SUM(G139+I139+K139+M139+O139+Q139+S139+U139+W139+Y139+AA139+AC139)</f>
        <v>4041.7129999999993</v>
      </c>
      <c r="AF138" s="156">
        <f>SUM(F139+H139+J139+L139+N139+P139+R139+T139+V139)</f>
        <v>931.19999999999982</v>
      </c>
      <c r="AG138" s="157">
        <f>SUM(G139+I139+K139+M139+O139+Q139+S139+U139+W139)</f>
        <v>3379.0739999999983</v>
      </c>
      <c r="AH138" s="156">
        <f>SUM(X139+Z139+AB139)</f>
        <v>178.80000000000018</v>
      </c>
      <c r="AI138" s="157">
        <f>SUM(Y139+AA139+AC139)</f>
        <v>662.63900000000069</v>
      </c>
    </row>
    <row r="139" spans="1:35" x14ac:dyDescent="0.55000000000000004">
      <c r="A139" s="103">
        <f>[5]ตารางจด!A126</f>
        <v>105</v>
      </c>
      <c r="B139" s="104" t="str">
        <f>[5]ตารางจด!B126</f>
        <v>อาคารศูนย์วิจัยพลังงาน 1</v>
      </c>
      <c r="C139" s="103">
        <f>[5]ตารางจด!C126</f>
        <v>0</v>
      </c>
      <c r="D139" s="103">
        <v>1</v>
      </c>
      <c r="E139" s="161">
        <f>[5]ตารางจด!E126</f>
        <v>8673844</v>
      </c>
      <c r="F139" s="147">
        <f>[6]คำนวณหน่วย!L128</f>
        <v>74.200000000000045</v>
      </c>
      <c r="G139" s="105">
        <f>[6]คำนวณหน่วย!M128</f>
        <v>279.73400000000015</v>
      </c>
      <c r="H139" s="147">
        <f>[6]คำนวณหน่วย!$P$128</f>
        <v>92.799999999999955</v>
      </c>
      <c r="I139" s="105">
        <f>[6]คำนวณหน่วย!$Q$128</f>
        <v>349.85599999999982</v>
      </c>
      <c r="J139" s="147">
        <f>[6]คำนวณหน่วย!$T$128</f>
        <v>110.40000000000009</v>
      </c>
      <c r="K139" s="105">
        <f>[6]คำนวณหน่วย!$U$128</f>
        <v>304.70400000000024</v>
      </c>
      <c r="L139" s="147">
        <f>[6]คำนวณหน่วย!$X$128</f>
        <v>177.5</v>
      </c>
      <c r="M139" s="105">
        <f>[6]คำนวณหน่วย!$Y$128</f>
        <v>658.52499999999998</v>
      </c>
      <c r="N139" s="147">
        <f>[6]คำนวณหน่วย!$AB$128</f>
        <v>148.5</v>
      </c>
      <c r="O139" s="105">
        <f>[6]คำนวณหน่วย!$AC$128</f>
        <v>543.51</v>
      </c>
      <c r="P139" s="126">
        <f>[6]คำนวณหน่วย!$AF$128</f>
        <v>81.199999999999818</v>
      </c>
      <c r="Q139" s="105">
        <f>[6]คำนวณหน่วย!$AG$128</f>
        <v>304.49999999999932</v>
      </c>
      <c r="R139" s="147">
        <f>[6]คำนวณหน่วย!$AJ$128</f>
        <v>78.099999999999909</v>
      </c>
      <c r="S139" s="105">
        <f>[6]คำนวณหน่วย!$AK$128</f>
        <v>299.12299999999965</v>
      </c>
      <c r="T139" s="147">
        <f>[6]คำนวณหน่วย!$AN$128</f>
        <v>75.800000000000182</v>
      </c>
      <c r="U139" s="105">
        <f>[6]คำนวณหน่วย!$AO$128</f>
        <v>285.00800000000066</v>
      </c>
      <c r="V139" s="147">
        <f>[6]คำนวณหน่วย!$AR$128</f>
        <v>92.699999999999818</v>
      </c>
      <c r="W139" s="105">
        <f>[6]คำนวณหน่วย!$AS$128</f>
        <v>354.11399999999929</v>
      </c>
      <c r="X139" s="147">
        <f>[6]คำนวณหน่วย!$AV$128</f>
        <v>62.800000000000182</v>
      </c>
      <c r="Y139" s="105">
        <f>[6]คำนวณหน่วย!$AW$128</f>
        <v>236.75600000000068</v>
      </c>
      <c r="Z139" s="147">
        <f>[6]คำนวณหน่วย!$AZ$128</f>
        <v>44.099999999999909</v>
      </c>
      <c r="AA139" s="105">
        <f>[6]คำนวณหน่วย!$BA$128</f>
        <v>162.72899999999967</v>
      </c>
      <c r="AB139" s="126">
        <f>[6]คำนวณหน่วย!$BD$128</f>
        <v>71.900000000000091</v>
      </c>
      <c r="AC139" s="105">
        <f>[6]คำนวณหน่วย!$BE$128</f>
        <v>263.15400000000034</v>
      </c>
      <c r="AD139" s="101"/>
      <c r="AE139" s="102"/>
      <c r="AG139" s="102"/>
      <c r="AH139" s="102"/>
      <c r="AI139" s="102"/>
    </row>
    <row r="140" spans="1:35" x14ac:dyDescent="0.55000000000000004">
      <c r="A140" s="94" t="str">
        <f>[5]ตารางจด!A127</f>
        <v>ศูนย์อาคารที่พัก</v>
      </c>
      <c r="B140" s="106"/>
      <c r="C140" s="107"/>
      <c r="D140" s="107"/>
      <c r="E140" s="150"/>
      <c r="F140" s="127"/>
      <c r="G140" s="150"/>
      <c r="H140" s="127"/>
      <c r="I140" s="150"/>
      <c r="J140" s="127"/>
      <c r="K140" s="150"/>
      <c r="L140" s="127"/>
      <c r="M140" s="150"/>
      <c r="N140" s="127"/>
      <c r="O140" s="150"/>
      <c r="P140" s="171"/>
      <c r="Q140" s="150"/>
      <c r="R140" s="127"/>
      <c r="S140" s="150"/>
      <c r="T140" s="127"/>
      <c r="U140" s="150"/>
      <c r="V140" s="127"/>
      <c r="W140" s="150"/>
      <c r="X140" s="127"/>
      <c r="Y140" s="150"/>
      <c r="Z140" s="127"/>
      <c r="AA140" s="107"/>
      <c r="AB140" s="127"/>
      <c r="AC140" s="117"/>
      <c r="AD140" s="156">
        <f>SUM(F141+H141+J141+L141+N141+P141+R141+T141+V141+X141+Z141+AB141)</f>
        <v>190789.56</v>
      </c>
      <c r="AE140" s="157">
        <f>SUM(G141+I141+K141+M141+O141+Q141+S141+U141+W141+Y141+AA141+AC141)</f>
        <v>702531.23560000001</v>
      </c>
      <c r="AF140" s="156">
        <f>SUM(F141+H141+J141+L141+N141+P141+R141+T141+V141)</f>
        <v>139419.26</v>
      </c>
      <c r="AG140" s="157">
        <f>SUM(G141+I141+K141+M141+O141+Q141+S141+U141+W141)</f>
        <v>512213.57819999999</v>
      </c>
      <c r="AH140" s="156">
        <f>SUM(X141+Z141+AB141)</f>
        <v>51370.3</v>
      </c>
      <c r="AI140" s="157">
        <f>SUM(Y141+AA141+AC141)</f>
        <v>190317.65740000003</v>
      </c>
    </row>
    <row r="141" spans="1:35" s="115" customFormat="1" x14ac:dyDescent="0.55000000000000004">
      <c r="A141" s="103">
        <f>[5]ตารางจด!A128</f>
        <v>106</v>
      </c>
      <c r="B141" s="104" t="str">
        <f>[5]ตารางจด!B128</f>
        <v>อาคารศูนย์การศึกษาและอบรมนานาชาติ</v>
      </c>
      <c r="C141" s="103">
        <f>[5]ตารางจด!C128</f>
        <v>0</v>
      </c>
      <c r="D141" s="103">
        <v>320</v>
      </c>
      <c r="E141" s="161">
        <f>[5]ตารางจด!E128</f>
        <v>1030</v>
      </c>
      <c r="F141" s="147">
        <f>[6]คำนวณหน่วย!L130</f>
        <v>13305.48</v>
      </c>
      <c r="G141" s="105">
        <f>[6]คำนวณหน่วย!M130</f>
        <v>50161.659599999999</v>
      </c>
      <c r="H141" s="147">
        <f>[6]คำนวณหน่วย!$P$130</f>
        <v>11320.53</v>
      </c>
      <c r="I141" s="105">
        <f>[6]คำนวณหน่วย!$Q$130</f>
        <v>42678.398100000006</v>
      </c>
      <c r="J141" s="147">
        <f>[6]คำนวณหน่วย!$T$130</f>
        <v>12687.47</v>
      </c>
      <c r="K141" s="105">
        <f>[6]คำนวณหน่วย!$U$130</f>
        <v>35017.417199999996</v>
      </c>
      <c r="L141" s="147">
        <f>[6]คำนวณหน่วย!$X$130</f>
        <v>11709.81</v>
      </c>
      <c r="M141" s="105">
        <f>[6]คำนวณหน่วย!$Y$130</f>
        <v>43443.395099999994</v>
      </c>
      <c r="N141" s="147">
        <f>[6]คำนวณหน่วย!$AB$130</f>
        <v>11864.69</v>
      </c>
      <c r="O141" s="105">
        <f>[6]คำนวณหน่วย!$AC$130</f>
        <v>43424.765400000004</v>
      </c>
      <c r="P141" s="126">
        <f>[6]คำนวณหน่วย!$AF$130</f>
        <v>13271.68</v>
      </c>
      <c r="Q141" s="105">
        <f>[6]คำนวณหน่วย!$AG$130</f>
        <v>49768.800000000003</v>
      </c>
      <c r="R141" s="147">
        <f>[6]คำนวณหน่วย!$AJ$130</f>
        <v>12699.06</v>
      </c>
      <c r="S141" s="105">
        <f>[6]คำนวณหน่วย!$AK$130</f>
        <v>48637.399799999999</v>
      </c>
      <c r="T141" s="147">
        <f>[6]คำนวณหน่วย!$AN$130</f>
        <v>28325.33</v>
      </c>
      <c r="U141" s="105">
        <f>[6]คำนวณหน่วย!$AO$130</f>
        <v>106503.2408</v>
      </c>
      <c r="V141" s="147">
        <f>[6]คำนวณหน่วย!$AR$130</f>
        <v>24235.21</v>
      </c>
      <c r="W141" s="105">
        <f>[6]คำนวณหน่วย!$AS$130</f>
        <v>92578.502199999988</v>
      </c>
      <c r="X141" s="147">
        <f>[6]คำนวณหน่วย!$AV$130</f>
        <v>14498.27</v>
      </c>
      <c r="Y141" s="105">
        <f>[6]คำนวณหน่วย!$AW$130</f>
        <v>54658.477900000005</v>
      </c>
      <c r="Z141" s="147">
        <f>[6]คำนวณหน่วย!$AZ$130</f>
        <v>23584.99</v>
      </c>
      <c r="AA141" s="105">
        <f>[6]คำนวณหน่วย!$BA$130</f>
        <v>87028.613100000002</v>
      </c>
      <c r="AB141" s="126">
        <f>[6]คำนวณหน่วย!$BD$130</f>
        <v>13287.04</v>
      </c>
      <c r="AC141" s="105">
        <f>[6]คำนวณหน่วย!$BE$130</f>
        <v>48630.566400000003</v>
      </c>
      <c r="AD141" s="112"/>
      <c r="AE141" s="113"/>
      <c r="AF141" s="114"/>
      <c r="AG141" s="113"/>
      <c r="AH141" s="113"/>
      <c r="AI141" s="113"/>
    </row>
    <row r="142" spans="1:35" x14ac:dyDescent="0.55000000000000004">
      <c r="A142" s="94" t="str">
        <f>[5]ตารางจด!A129</f>
        <v>คณะวิศวกรรมศาสตร์</v>
      </c>
      <c r="B142" s="106"/>
      <c r="C142" s="107"/>
      <c r="D142" s="107"/>
      <c r="E142" s="150"/>
      <c r="F142" s="127"/>
      <c r="G142" s="150"/>
      <c r="H142" s="127"/>
      <c r="I142" s="150"/>
      <c r="J142" s="127"/>
      <c r="K142" s="150"/>
      <c r="L142" s="127"/>
      <c r="M142" s="150"/>
      <c r="N142" s="127"/>
      <c r="O142" s="150"/>
      <c r="P142" s="171"/>
      <c r="Q142" s="150"/>
      <c r="R142" s="127"/>
      <c r="S142" s="150"/>
      <c r="T142" s="127"/>
      <c r="U142" s="150"/>
      <c r="V142" s="127"/>
      <c r="W142" s="150"/>
      <c r="X142" s="127"/>
      <c r="Y142" s="150"/>
      <c r="Z142" s="127"/>
      <c r="AA142" s="107"/>
      <c r="AB142" s="127"/>
      <c r="AC142" s="117"/>
      <c r="AD142" s="156">
        <f>SUM(F149+H149+J149+L149+N149+P149+R149+T149+V149+X149+Z149+AB149)</f>
        <v>486534.43000000005</v>
      </c>
      <c r="AE142" s="157" t="e">
        <f>SUM(G149+I149+K149+M149+O149+Q149+S149+U149+W149+Y149+AA149+AC149)</f>
        <v>#REF!</v>
      </c>
      <c r="AF142" s="156">
        <f>SUM(F149+H149+J149+L149+N149+P149+R149+T149+V149)</f>
        <v>371960.27</v>
      </c>
      <c r="AG142" s="157" t="e">
        <f>SUM(G149+I149+K149+M149+O149+Q149+S149+U149+W149)</f>
        <v>#REF!</v>
      </c>
      <c r="AH142" s="156">
        <f>SUM(X149+Z149+AB149)</f>
        <v>114574.16000000003</v>
      </c>
      <c r="AI142" s="157" t="e">
        <f>SUM(Y149+AA149+AC149)</f>
        <v>#REF!</v>
      </c>
    </row>
    <row r="143" spans="1:35" x14ac:dyDescent="0.55000000000000004">
      <c r="A143" s="103">
        <f>[5]ตารางจด!A130</f>
        <v>107</v>
      </c>
      <c r="B143" s="104" t="str">
        <f>[5]ตารางจด!B130</f>
        <v>อาคารเรียนรวมสาขาวิศวกรรมศาสตร์</v>
      </c>
      <c r="C143" s="103">
        <f>[5]ตารางจด!C130</f>
        <v>0</v>
      </c>
      <c r="D143" s="103">
        <v>600</v>
      </c>
      <c r="E143" s="161">
        <f>[5]ตารางจด!E130</f>
        <v>8391762</v>
      </c>
      <c r="F143" s="243">
        <f>[6]คำนวณหน่วย!L132-'[7]คำนวณ (2)'!$I$241</f>
        <v>12192.97</v>
      </c>
      <c r="G143" s="242" t="e">
        <f>F143*G3</f>
        <v>#REF!</v>
      </c>
      <c r="H143" s="243">
        <f>[6]คำนวณหน่วย!P132-'[7]คำนวณ (2)'!$L$241</f>
        <v>14215.78</v>
      </c>
      <c r="I143" s="242" t="e">
        <f>H143*I3</f>
        <v>#REF!</v>
      </c>
      <c r="J143" s="243">
        <f>[6]คำนวณหน่วย!T132-'[7]คำนวณ (2)'!$O$241</f>
        <v>17558.39</v>
      </c>
      <c r="K143" s="242" t="e">
        <f>J143*K3</f>
        <v>#REF!</v>
      </c>
      <c r="L143" s="243">
        <f>[6]คำนวณหน่วย!X132-'[7]คำนวณ (2)'!$R$241</f>
        <v>13912.06</v>
      </c>
      <c r="M143" s="242" t="e">
        <f>L143*M3</f>
        <v>#REF!</v>
      </c>
      <c r="N143" s="243">
        <f>[6]คำนวณหน่วย!AB132-'[7]คำนวณ (2)'!$U$241</f>
        <v>16398</v>
      </c>
      <c r="O143" s="242" t="e">
        <f>N143*O3</f>
        <v>#REF!</v>
      </c>
      <c r="P143" s="244">
        <f>[6]คำนวณหน่วย!AF132-'[7]คำนวณ (2)'!$X$241</f>
        <v>18149.810000000001</v>
      </c>
      <c r="Q143" s="242" t="e">
        <f>P143*Q3</f>
        <v>#REF!</v>
      </c>
      <c r="R143" s="243">
        <f>[6]คำนวณหน่วย!AJ132-'[7]คำนวณ (2)'!$AA$241</f>
        <v>18499.46</v>
      </c>
      <c r="S143" s="242" t="e">
        <f>R143*S3</f>
        <v>#REF!</v>
      </c>
      <c r="T143" s="243">
        <f>[6]คำนวณหน่วย!AN132-'[7]คำนวณ (2)'!$AD$241</f>
        <v>21091.19</v>
      </c>
      <c r="U143" s="242" t="e">
        <f>T143*U3</f>
        <v>#REF!</v>
      </c>
      <c r="V143" s="243">
        <f>[6]คำนวณหน่วย!AR132-'[7]คำนวณ (2)'!$AG$241</f>
        <v>21944.61</v>
      </c>
      <c r="W143" s="242" t="e">
        <f>V143*W3</f>
        <v>#REF!</v>
      </c>
      <c r="X143" s="243">
        <f>[6]คำนวณหน่วย!AV132-'[7]คำนวณ (2)'!$AJ$241</f>
        <v>17391.34</v>
      </c>
      <c r="Y143" s="242" t="e">
        <f>X143*Y3</f>
        <v>#REF!</v>
      </c>
      <c r="Z143" s="243">
        <f>[6]คำนวณหน่วย!AZ132-'[7]คำนวณ (2)'!$AM$241</f>
        <v>14655.03</v>
      </c>
      <c r="AA143" s="242" t="e">
        <f>Z143*AA3</f>
        <v>#REF!</v>
      </c>
      <c r="AB143" s="244">
        <f>[6]คำนวณหน่วย!BD132-'[7]คำนวณ (2)'!$AP$241</f>
        <v>12500.04</v>
      </c>
      <c r="AC143" s="242" t="e">
        <f>AB143*AC3</f>
        <v>#REF!</v>
      </c>
      <c r="AD143" s="101"/>
      <c r="AE143" s="102"/>
      <c r="AG143" s="102"/>
      <c r="AH143" s="102"/>
      <c r="AI143" s="102"/>
    </row>
    <row r="144" spans="1:35" s="115" customFormat="1" x14ac:dyDescent="0.55000000000000004">
      <c r="A144" s="98">
        <f>[5]ตารางจด!A131</f>
        <v>108</v>
      </c>
      <c r="B144" s="99" t="str">
        <f>[5]ตารางจด!B131</f>
        <v>อาคารปฏิบัติการวิศวกรรมทั่วไป</v>
      </c>
      <c r="C144" s="98">
        <v>0</v>
      </c>
      <c r="D144" s="98">
        <v>100</v>
      </c>
      <c r="E144" s="160">
        <f>[5]ตารางจด!E131</f>
        <v>8510876</v>
      </c>
      <c r="F144" s="149">
        <f>[6]คำนวณหน่วย!L133</f>
        <v>5300</v>
      </c>
      <c r="G144" s="143">
        <f>[6]คำนวณหน่วย!M133</f>
        <v>19981</v>
      </c>
      <c r="H144" s="149">
        <f>[6]คำนวณหน่วย!P133</f>
        <v>5100</v>
      </c>
      <c r="I144" s="143">
        <f>[6]คำนวณหน่วย!Q133</f>
        <v>19227</v>
      </c>
      <c r="J144" s="149">
        <f>[6]คำนวณหน่วย!T133</f>
        <v>4500</v>
      </c>
      <c r="K144" s="143">
        <f>[6]คำนวณหน่วย!U133</f>
        <v>12419.999999999998</v>
      </c>
      <c r="L144" s="149">
        <f>[6]คำนวณหน่วย!X133</f>
        <v>7000</v>
      </c>
      <c r="M144" s="143">
        <f>[6]คำนวณหน่วย!Y133</f>
        <v>25970</v>
      </c>
      <c r="N144" s="149">
        <f>[6]คำนวณหน่วย!AB133</f>
        <v>7500</v>
      </c>
      <c r="O144" s="143">
        <f>[6]คำนวณหน่วย!AC133</f>
        <v>27450</v>
      </c>
      <c r="P144" s="142">
        <f>[6]คำนวณหน่วย!AF133</f>
        <v>6250</v>
      </c>
      <c r="Q144" s="143">
        <f>[6]คำนวณหน่วย!AG133</f>
        <v>23437.5</v>
      </c>
      <c r="R144" s="149">
        <f>[6]คำนวณหน่วย!AJ133</f>
        <v>6680.0000000000182</v>
      </c>
      <c r="S144" s="143">
        <f>[6]คำนวณหน่วย!AK133</f>
        <v>25584.400000000071</v>
      </c>
      <c r="T144" s="149">
        <f>[6]คำนวณหน่วย!AN133</f>
        <v>6669.9999999999818</v>
      </c>
      <c r="U144" s="143">
        <f>[6]คำนวณหน่วย!AO133</f>
        <v>25079.199999999932</v>
      </c>
      <c r="V144" s="149">
        <f>[6]คำนวณหน่วย!AR133</f>
        <v>7489.9999999999636</v>
      </c>
      <c r="W144" s="143">
        <f>[6]คำนวณหน่วย!AS133</f>
        <v>28611.799999999861</v>
      </c>
      <c r="X144" s="149">
        <f>[6]คำนวณหน่วย!AV133</f>
        <v>6410.0000000000364</v>
      </c>
      <c r="Y144" s="143">
        <f>[6]คำนวณหน่วย!AW133</f>
        <v>24165.700000000139</v>
      </c>
      <c r="Z144" s="149">
        <f>[6]คำนวณหน่วย!AZ133</f>
        <v>4300</v>
      </c>
      <c r="AA144" s="143">
        <f>[6]คำนวณหน่วย!BA133</f>
        <v>15867</v>
      </c>
      <c r="AB144" s="142">
        <f>[6]คำนวณหน่วย!BD133</f>
        <v>5100</v>
      </c>
      <c r="AC144" s="143">
        <f>[6]คำนวณหน่วย!BE133</f>
        <v>18666</v>
      </c>
      <c r="AD144" s="112"/>
      <c r="AE144" s="113"/>
      <c r="AF144" s="114"/>
      <c r="AG144" s="113"/>
      <c r="AH144" s="102"/>
      <c r="AI144" s="102"/>
    </row>
    <row r="145" spans="1:35" x14ac:dyDescent="0.55000000000000004">
      <c r="A145" s="103">
        <f>[5]ตารางจด!A132</f>
        <v>109</v>
      </c>
      <c r="B145" s="104" t="str">
        <f>[5]ตารางจด!B132</f>
        <v>อาคารสมิตานนท์</v>
      </c>
      <c r="C145" s="103">
        <f>[5]ตารางจด!C132</f>
        <v>0</v>
      </c>
      <c r="D145" s="103">
        <v>300</v>
      </c>
      <c r="E145" s="161">
        <f>[5]ตารางจด!E132</f>
        <v>8195975</v>
      </c>
      <c r="F145" s="243">
        <f>[6]คำนวณหน่วย!L134-'[7]คำนวณ (2)'!$I$246</f>
        <v>11648.86</v>
      </c>
      <c r="G145" s="242" t="e">
        <f>F145*G3</f>
        <v>#REF!</v>
      </c>
      <c r="H145" s="243">
        <f>[6]คำนวณหน่วย!P134-'[7]คำนวณ (2)'!$L$246</f>
        <v>11613.23</v>
      </c>
      <c r="I145" s="242" t="e">
        <f>H145*I3</f>
        <v>#REF!</v>
      </c>
      <c r="J145" s="243">
        <f>[6]คำนวณหน่วย!T134-'[7]คำนวณ (2)'!$O$246</f>
        <v>14721.05</v>
      </c>
      <c r="K145" s="242" t="e">
        <f>J145*K3</f>
        <v>#REF!</v>
      </c>
      <c r="L145" s="243">
        <f>[6]คำนวณหน่วย!X134-'[7]คำนวณ (2)'!$R$246</f>
        <v>12344.42</v>
      </c>
      <c r="M145" s="242" t="e">
        <f>L145*M3</f>
        <v>#REF!</v>
      </c>
      <c r="N145" s="243">
        <f>[6]คำนวณหน่วย!AB134-'[7]คำนวณ (2)'!$U$246</f>
        <v>14310.4</v>
      </c>
      <c r="O145" s="242" t="e">
        <f>N145*O3</f>
        <v>#REF!</v>
      </c>
      <c r="P145" s="244">
        <f>[6]คำนวณหน่วย!AF134-'[7]คำนวณ (2)'!$X$246</f>
        <v>13847.21</v>
      </c>
      <c r="Q145" s="242" t="e">
        <f>P145*Q3</f>
        <v>#REF!</v>
      </c>
      <c r="R145" s="243">
        <f>[6]คำนวณหน่วย!AJ134-'[7]คำนวณ (2)'!$AA$246</f>
        <v>15396.96</v>
      </c>
      <c r="S145" s="242" t="e">
        <f>R145*S3</f>
        <v>#REF!</v>
      </c>
      <c r="T145" s="243">
        <f>[6]คำนวณหน่วย!AN134-'[7]คำนวณ (2)'!$AD$246</f>
        <v>16846.45</v>
      </c>
      <c r="U145" s="242" t="e">
        <f>T145*U3</f>
        <v>#REF!</v>
      </c>
      <c r="V145" s="243">
        <f>[6]คำนวณหน่วย!AR134-'[7]คำนวณ (2)'!$AG$246</f>
        <v>17426.419999999998</v>
      </c>
      <c r="W145" s="242" t="e">
        <f>V145*W3</f>
        <v>#REF!</v>
      </c>
      <c r="X145" s="243">
        <f>[6]คำนวณหน่วย!AV134-'[7]คำนวณ (2)'!$AJ$246</f>
        <v>14616.830000000002</v>
      </c>
      <c r="Y145" s="242" t="e">
        <f>X145*Y3</f>
        <v>#REF!</v>
      </c>
      <c r="Z145" s="243">
        <f>[6]คำนวณหน่วย!AZ134-'[7]คำนวณ (2)'!$AM$246</f>
        <v>13770.2</v>
      </c>
      <c r="AA145" s="242" t="e">
        <f>Z145*AA3</f>
        <v>#REF!</v>
      </c>
      <c r="AB145" s="244">
        <f>[6]คำนวณหน่วย!BD134-'[7]คำนวณ (2)'!$AP$246</f>
        <v>12508.72</v>
      </c>
      <c r="AC145" s="242" t="e">
        <f>AB145*AC3</f>
        <v>#REF!</v>
      </c>
      <c r="AD145" s="101"/>
      <c r="AE145" s="102"/>
      <c r="AG145" s="102"/>
      <c r="AH145" s="102"/>
      <c r="AI145" s="102"/>
    </row>
    <row r="146" spans="1:35" x14ac:dyDescent="0.55000000000000004">
      <c r="A146" s="98">
        <f>[5]ตารางจด!A133</f>
        <v>110</v>
      </c>
      <c r="B146" s="99" t="str">
        <f>[5]ตารางจด!B133</f>
        <v>อาคารโรงงานนำร่อง</v>
      </c>
      <c r="C146" s="98">
        <f>[5]ตารางจด!C133</f>
        <v>0</v>
      </c>
      <c r="D146" s="98">
        <v>200</v>
      </c>
      <c r="E146" s="160">
        <f>[5]ตารางจด!E133</f>
        <v>8389601</v>
      </c>
      <c r="F146" s="149">
        <f>[6]คำนวณหน่วย!L135</f>
        <v>2200</v>
      </c>
      <c r="G146" s="143">
        <f>[6]คำนวณหน่วย!M135</f>
        <v>8294</v>
      </c>
      <c r="H146" s="149">
        <f>[6]คำนวณหน่วย!P135</f>
        <v>1600</v>
      </c>
      <c r="I146" s="143">
        <f>[6]คำนวณหน่วย!Q135</f>
        <v>6032</v>
      </c>
      <c r="J146" s="149">
        <f>[6]คำนวณหน่วย!T135</f>
        <v>1400</v>
      </c>
      <c r="K146" s="143">
        <f>[6]คำนวณหน่วย!U135</f>
        <v>3863.9999999999995</v>
      </c>
      <c r="L146" s="149">
        <f>[6]คำนวณหน่วย!X135</f>
        <v>3000</v>
      </c>
      <c r="M146" s="143">
        <f>[6]คำนวณหน่วย!Y135</f>
        <v>11130</v>
      </c>
      <c r="N146" s="149">
        <f>[6]คำนวณหน่วย!AB135</f>
        <v>2000</v>
      </c>
      <c r="O146" s="143">
        <f>[6]คำนวณหน่วย!AC135</f>
        <v>7320</v>
      </c>
      <c r="P146" s="142">
        <f>[6]คำนวณหน่วย!AF135</f>
        <v>2200</v>
      </c>
      <c r="Q146" s="143">
        <f>[6]คำนวณหน่วย!AG135</f>
        <v>8250</v>
      </c>
      <c r="R146" s="149">
        <f>[6]คำนวณหน่วย!AJ135</f>
        <v>2239.9999999999636</v>
      </c>
      <c r="S146" s="143">
        <f>[6]คำนวณหน่วย!AK135</f>
        <v>8579.1999999998607</v>
      </c>
      <c r="T146" s="149">
        <f>[6]คำนวณหน่วย!AN135</f>
        <v>2100</v>
      </c>
      <c r="U146" s="143">
        <f>[6]คำนวณหน่วย!AO135</f>
        <v>7896</v>
      </c>
      <c r="V146" s="149">
        <f>[6]คำนวณหน่วย!AR135</f>
        <v>2360.0000000000364</v>
      </c>
      <c r="W146" s="143">
        <f>[6]คำนวณหน่วย!AS135</f>
        <v>9015.200000000139</v>
      </c>
      <c r="X146" s="149">
        <f>[6]คำนวณหน่วย!AV135</f>
        <v>2300</v>
      </c>
      <c r="Y146" s="143">
        <f>[6]คำนวณหน่วย!AW135</f>
        <v>8671</v>
      </c>
      <c r="Z146" s="149">
        <f>[6]คำนวณหน่วย!AZ135</f>
        <v>2800</v>
      </c>
      <c r="AA146" s="143">
        <f>[6]คำนวณหน่วย!BA135</f>
        <v>10332</v>
      </c>
      <c r="AB146" s="142">
        <f>[6]คำนวณหน่วย!BD135</f>
        <v>3200</v>
      </c>
      <c r="AC146" s="143">
        <f>[6]คำนวณหน่วย!BE135</f>
        <v>11712</v>
      </c>
      <c r="AD146" s="101"/>
      <c r="AE146" s="102"/>
      <c r="AG146" s="102"/>
    </row>
    <row r="147" spans="1:35" x14ac:dyDescent="0.55000000000000004">
      <c r="A147" s="98">
        <f>[5]ตารางจด!A134</f>
        <v>111</v>
      </c>
      <c r="B147" s="99" t="str">
        <f>[5]ตารางจด!B134</f>
        <v>อาคารคัดบรรจุผลิตผลเกษตร</v>
      </c>
      <c r="C147" s="98">
        <f>[5]ตารางจด!C134</f>
        <v>0</v>
      </c>
      <c r="D147" s="98">
        <v>60</v>
      </c>
      <c r="E147" s="160">
        <f>[5]ตารางจด!E134</f>
        <v>8142023</v>
      </c>
      <c r="F147" s="243">
        <f>[6]คำนวณหน่วย!L136-'[7]คำนวณ (2)'!$I$248</f>
        <v>800</v>
      </c>
      <c r="G147" s="242" t="e">
        <f>F147*G3</f>
        <v>#REF!</v>
      </c>
      <c r="H147" s="243">
        <f>[6]คำนวณหน่วย!P136-'[7]คำนวณ (2)'!$L$248</f>
        <v>1215</v>
      </c>
      <c r="I147" s="242" t="e">
        <f>H147*I3</f>
        <v>#REF!</v>
      </c>
      <c r="J147" s="243">
        <f>[6]คำนวณหน่วย!T136-'[7]คำนวณ (2)'!$O$248</f>
        <v>1320</v>
      </c>
      <c r="K147" s="242" t="e">
        <f>J147*K3</f>
        <v>#REF!</v>
      </c>
      <c r="L147" s="243">
        <f>[6]คำนวณหน่วย!X136-'[7]คำนวณ (2)'!$R$248</f>
        <v>1620</v>
      </c>
      <c r="M147" s="242" t="e">
        <f>L147*M3</f>
        <v>#REF!</v>
      </c>
      <c r="N147" s="243">
        <f>[6]คำนวณหน่วย!AB136-'[7]คำนวณ (2)'!$U$248</f>
        <v>1920</v>
      </c>
      <c r="O147" s="242" t="e">
        <f>N147*O3</f>
        <v>#REF!</v>
      </c>
      <c r="P147" s="244">
        <f>[6]คำนวณหน่วย!AF136-'[7]คำนวณ (2)'!$X$248</f>
        <v>2046.0000000000014</v>
      </c>
      <c r="Q147" s="242" t="e">
        <f>P147*Q3</f>
        <v>#REF!</v>
      </c>
      <c r="R147" s="243">
        <f>[6]คำนวณหน่วย!AJ136-'[7]คำนวณ (2)'!$AA$248</f>
        <v>1350</v>
      </c>
      <c r="S147" s="242" t="e">
        <f>R147*S3</f>
        <v>#REF!</v>
      </c>
      <c r="T147" s="243">
        <f>[6]คำนวณหน่วย!AN136-'[7]คำนวณ (2)'!$AD$248</f>
        <v>1517.9999999999973</v>
      </c>
      <c r="U147" s="242" t="e">
        <f>T147*U3</f>
        <v>#REF!</v>
      </c>
      <c r="V147" s="243">
        <f>[6]คำนวณหน่วย!AR136-'[7]คำนวณ (2)'!$AG$248</f>
        <v>1463.9999999999986</v>
      </c>
      <c r="W147" s="242" t="e">
        <f>V147*W3</f>
        <v>#REF!</v>
      </c>
      <c r="X147" s="243">
        <f>[6]คำนวณหน่วย!AV136-'[7]คำนวณ (2)'!$AJ$248</f>
        <v>1422.0000000000027</v>
      </c>
      <c r="Y147" s="242" t="e">
        <f>X147*Y3</f>
        <v>#REF!</v>
      </c>
      <c r="Z147" s="243">
        <f>[6]คำนวณหน่วย!AZ136-'[7]คำนวณ (2)'!$AM$248</f>
        <v>2220</v>
      </c>
      <c r="AA147" s="242" t="e">
        <f>Z147*AA3</f>
        <v>#REF!</v>
      </c>
      <c r="AB147" s="244">
        <f>[6]คำนวณหน่วย!BD136-'[7]คำนวณ (2)'!$AP$248</f>
        <v>1380</v>
      </c>
      <c r="AC147" s="242" t="e">
        <f>AB147*AC3</f>
        <v>#REF!</v>
      </c>
      <c r="AD147" s="101"/>
      <c r="AE147" s="102"/>
      <c r="AG147" s="102"/>
    </row>
    <row r="148" spans="1:35" x14ac:dyDescent="0.55000000000000004">
      <c r="A148" s="98">
        <f>[5]ตารางจด!A135</f>
        <v>112</v>
      </c>
      <c r="B148" s="99" t="str">
        <f>[5]ตารางจด!B135</f>
        <v>อาคารปฏิบัติเทคโนโลยียางและพอลิเมอร์</v>
      </c>
      <c r="C148" s="98">
        <f>[5]ตารางจด!C135</f>
        <v>0</v>
      </c>
      <c r="D148" s="98">
        <v>200</v>
      </c>
      <c r="E148" s="160">
        <f>[5]ตารางจด!E135</f>
        <v>9011628</v>
      </c>
      <c r="F148" s="149">
        <f>[6]คำนวณหน่วย!L137</f>
        <v>200</v>
      </c>
      <c r="G148" s="143">
        <f>[6]คำนวณหน่วย!M137</f>
        <v>754</v>
      </c>
      <c r="H148" s="149">
        <f>[6]คำนวณหน่วย!P137</f>
        <v>200</v>
      </c>
      <c r="I148" s="143">
        <f>[6]คำนวณหน่วย!Q137</f>
        <v>754</v>
      </c>
      <c r="J148" s="149">
        <f>[6]คำนวณหน่วย!T137</f>
        <v>200</v>
      </c>
      <c r="K148" s="143">
        <f>[6]คำนวณหน่วย!U137</f>
        <v>552</v>
      </c>
      <c r="L148" s="149">
        <f>[6]คำนวณหน่วย!X137</f>
        <v>0</v>
      </c>
      <c r="M148" s="143">
        <f>[6]คำนวณหน่วย!Y137</f>
        <v>0</v>
      </c>
      <c r="N148" s="149">
        <f>[6]คำนวณหน่วย!AB137</f>
        <v>0</v>
      </c>
      <c r="O148" s="143">
        <f>[6]คำนวณหน่วย!AC137</f>
        <v>0</v>
      </c>
      <c r="P148" s="142">
        <f>[6]คำนวณหน่วย!AF137</f>
        <v>140.00000000000909</v>
      </c>
      <c r="Q148" s="143">
        <f>[6]คำนวณหน่วย!AG137</f>
        <v>525.00000000003411</v>
      </c>
      <c r="R148" s="149">
        <f>[6]คำนวณหน่วย!AJ137</f>
        <v>119.99999999998181</v>
      </c>
      <c r="S148" s="143">
        <f>[6]คำนวณหน่วย!AK137</f>
        <v>459.59999999993033</v>
      </c>
      <c r="T148" s="149">
        <f>[6]คำนวณหน่วย!AN137</f>
        <v>0</v>
      </c>
      <c r="U148" s="143">
        <f>[6]คำนวณหน่วย!AO137</f>
        <v>0</v>
      </c>
      <c r="V148" s="149">
        <f>[6]คำนวณหน่วย!AR137</f>
        <v>140.00000000000909</v>
      </c>
      <c r="W148" s="143">
        <f>[6]คำนวณหน่วย!AS137</f>
        <v>534.80000000003474</v>
      </c>
      <c r="X148" s="149">
        <f>[6]คำนวณหน่วย!AV137</f>
        <v>0</v>
      </c>
      <c r="Y148" s="143">
        <f>[6]คำนวณหน่วย!AW137</f>
        <v>0</v>
      </c>
      <c r="Z148" s="149">
        <f>[6]คำนวณหน่วย!AZ137</f>
        <v>0</v>
      </c>
      <c r="AA148" s="143">
        <f>[6]คำนวณหน่วย!BA137</f>
        <v>0</v>
      </c>
      <c r="AB148" s="142">
        <f>[6]คำนวณหน่วย!BD137</f>
        <v>0</v>
      </c>
      <c r="AC148" s="143">
        <f>[6]คำนวณหน่วย!BE137</f>
        <v>0</v>
      </c>
      <c r="AD148" s="186">
        <f>SUM(F148+H148+J148+L148+N148+P148+R148+T148+V148+X148+Z148+AB148)</f>
        <v>1000</v>
      </c>
      <c r="AE148" s="187">
        <f>SUM(G148+I148+K148+M148+O148+Q148+S148+U148+W148+Y148+AA148+AC148)</f>
        <v>3579.3999999999992</v>
      </c>
      <c r="AG148" s="102"/>
    </row>
    <row r="149" spans="1:35" x14ac:dyDescent="0.55000000000000004">
      <c r="A149" s="118" t="s">
        <v>9</v>
      </c>
      <c r="B149" s="119"/>
      <c r="C149" s="120"/>
      <c r="D149" s="120"/>
      <c r="E149" s="121"/>
      <c r="F149" s="148">
        <f t="shared" ref="F149:AC149" si="13">SUM(F143:F148)</f>
        <v>32341.83</v>
      </c>
      <c r="G149" s="136" t="e">
        <f t="shared" si="13"/>
        <v>#REF!</v>
      </c>
      <c r="H149" s="148">
        <f t="shared" si="13"/>
        <v>33944.009999999995</v>
      </c>
      <c r="I149" s="136" t="e">
        <f t="shared" si="13"/>
        <v>#REF!</v>
      </c>
      <c r="J149" s="148">
        <f t="shared" si="13"/>
        <v>39699.440000000002</v>
      </c>
      <c r="K149" s="136" t="e">
        <f t="shared" si="13"/>
        <v>#REF!</v>
      </c>
      <c r="L149" s="148">
        <f t="shared" si="13"/>
        <v>37876.479999999996</v>
      </c>
      <c r="M149" s="136" t="e">
        <f t="shared" si="13"/>
        <v>#REF!</v>
      </c>
      <c r="N149" s="148">
        <f t="shared" si="13"/>
        <v>42128.4</v>
      </c>
      <c r="O149" s="136" t="e">
        <f t="shared" si="13"/>
        <v>#REF!</v>
      </c>
      <c r="P149" s="135">
        <f t="shared" si="13"/>
        <v>42633.020000000011</v>
      </c>
      <c r="Q149" s="136" t="e">
        <f t="shared" si="13"/>
        <v>#REF!</v>
      </c>
      <c r="R149" s="148">
        <f t="shared" si="13"/>
        <v>44286.419999999955</v>
      </c>
      <c r="S149" s="136" t="e">
        <f t="shared" si="13"/>
        <v>#REF!</v>
      </c>
      <c r="T149" s="148">
        <f t="shared" si="13"/>
        <v>48225.639999999985</v>
      </c>
      <c r="U149" s="136" t="e">
        <f t="shared" si="13"/>
        <v>#REF!</v>
      </c>
      <c r="V149" s="148">
        <f t="shared" si="13"/>
        <v>50825.030000000006</v>
      </c>
      <c r="W149" s="136" t="e">
        <f t="shared" si="13"/>
        <v>#REF!</v>
      </c>
      <c r="X149" s="148">
        <f t="shared" si="13"/>
        <v>42140.170000000042</v>
      </c>
      <c r="Y149" s="136" t="e">
        <f t="shared" si="13"/>
        <v>#REF!</v>
      </c>
      <c r="Z149" s="148">
        <f t="shared" si="13"/>
        <v>37745.229999999996</v>
      </c>
      <c r="AA149" s="136" t="e">
        <f t="shared" si="13"/>
        <v>#REF!</v>
      </c>
      <c r="AB149" s="135">
        <f t="shared" si="13"/>
        <v>34688.76</v>
      </c>
      <c r="AC149" s="136" t="e">
        <f t="shared" si="13"/>
        <v>#REF!</v>
      </c>
      <c r="AD149" s="101"/>
      <c r="AE149" s="102"/>
      <c r="AG149" s="102"/>
    </row>
    <row r="150" spans="1:35" x14ac:dyDescent="0.55000000000000004">
      <c r="A150" s="94" t="str">
        <f>[5]ตารางจด!A136</f>
        <v>คณะเทคโนโลยีการประมง</v>
      </c>
      <c r="B150" s="106"/>
      <c r="C150" s="107"/>
      <c r="D150" s="107"/>
      <c r="E150" s="150"/>
      <c r="F150" s="127"/>
      <c r="G150" s="150"/>
      <c r="H150" s="127"/>
      <c r="I150" s="150"/>
      <c r="J150" s="127"/>
      <c r="K150" s="150"/>
      <c r="L150" s="127"/>
      <c r="M150" s="150"/>
      <c r="N150" s="127"/>
      <c r="O150" s="150"/>
      <c r="P150" s="171"/>
      <c r="Q150" s="150"/>
      <c r="R150" s="127"/>
      <c r="S150" s="150"/>
      <c r="T150" s="127"/>
      <c r="U150" s="150"/>
      <c r="V150" s="127"/>
      <c r="W150" s="150"/>
      <c r="X150" s="127"/>
      <c r="Y150" s="150"/>
      <c r="Z150" s="127"/>
      <c r="AA150" s="107"/>
      <c r="AB150" s="127"/>
      <c r="AC150" s="117"/>
      <c r="AD150" s="156">
        <f>SUM(F154+H154+J154+L154+N154+P154+R154+T154+V154+X154+Z154+AB154)</f>
        <v>146667.70000000004</v>
      </c>
      <c r="AE150" s="157" t="e">
        <f>SUM(G154+I154+K154+M154+O154+Q154+S154+U154+W154+Y154+AA154+AC154)</f>
        <v>#REF!</v>
      </c>
      <c r="AF150" s="156">
        <f>SUM(F154+H154+J154+L154+N154+P154+R154+T154+V154)</f>
        <v>124948.80000000003</v>
      </c>
      <c r="AG150" s="157" t="e">
        <f>SUM(G154+I154+K154+M154+O154+Q154+S154+U154+W154)</f>
        <v>#REF!</v>
      </c>
      <c r="AH150" s="156">
        <f>SUM(X154+Z154+AB154)</f>
        <v>21718.9</v>
      </c>
      <c r="AI150" s="157" t="e">
        <f>SUM(Y1154+AA154+AC154)</f>
        <v>#REF!</v>
      </c>
    </row>
    <row r="151" spans="1:35" x14ac:dyDescent="0.55000000000000004">
      <c r="A151" s="98">
        <f>[5]ตารางจด!A137</f>
        <v>113</v>
      </c>
      <c r="B151" s="99" t="str">
        <f>[5]ตารางจด!B137</f>
        <v>อาคารเทคโนโลยีการประมง มิเตอร์ตัวที่ 1</v>
      </c>
      <c r="C151" s="98">
        <f>[5]ตารางจด!C137</f>
        <v>0</v>
      </c>
      <c r="D151" s="98">
        <v>160</v>
      </c>
      <c r="E151" s="160">
        <f>[5]ตารางจด!E137</f>
        <v>9264072</v>
      </c>
      <c r="F151" s="243">
        <f>[6]คำนวณหน่วย!L139-'[7]คำนวณ (2)'!$I$251</f>
        <v>6411</v>
      </c>
      <c r="G151" s="242" t="e">
        <f>F151*G3</f>
        <v>#REF!</v>
      </c>
      <c r="H151" s="243">
        <f>[6]คำนวณหน่วย!P139-'[7]คำนวณ (2)'!$L$251</f>
        <v>5576</v>
      </c>
      <c r="I151" s="242" t="e">
        <f>H151*I3</f>
        <v>#REF!</v>
      </c>
      <c r="J151" s="243">
        <f>[6]คำนวณหน่วย!$T$139-'[7]คำนวณ (2)'!$O$251</f>
        <v>5760</v>
      </c>
      <c r="K151" s="242" t="e">
        <f>J151*K3</f>
        <v>#REF!</v>
      </c>
      <c r="L151" s="243">
        <f>[6]คำนวณหน่วย!X139-'[7]คำนวณ (2)'!$R$251</f>
        <v>9920</v>
      </c>
      <c r="M151" s="242" t="e">
        <f>L151*M3</f>
        <v>#REF!</v>
      </c>
      <c r="N151" s="243">
        <f>[6]คำนวณหน่วย!AB139-'[7]คำนวณ (2)'!$U$251</f>
        <v>7622</v>
      </c>
      <c r="O151" s="242" t="e">
        <f>N151*O3</f>
        <v>#REF!</v>
      </c>
      <c r="P151" s="244">
        <f>[6]คำนวณหน่วย!AF139-'[7]คำนวณ (2)'!$X$251</f>
        <v>7237.9999999999709</v>
      </c>
      <c r="Q151" s="242" t="e">
        <f>P151*Q3</f>
        <v>#REF!</v>
      </c>
      <c r="R151" s="243">
        <f>[6]คำนวณหน่วย!AJ139-'[7]คำนวณ (2)'!$AA$251</f>
        <v>8004.0000000000291</v>
      </c>
      <c r="S151" s="242" t="e">
        <f>R151*S3</f>
        <v>#REF!</v>
      </c>
      <c r="T151" s="243">
        <f>[6]คำนวณหน่วย!AN139-'[7]คำนวณ (2)'!$AD$251</f>
        <v>7537.0000000000291</v>
      </c>
      <c r="U151" s="242" t="e">
        <f>T151*U3</f>
        <v>#REF!</v>
      </c>
      <c r="V151" s="243">
        <f>[6]คำนวณหน่วย!AR139-'[7]คำนวณ (2)'!$AG$251</f>
        <v>8248.9999999999709</v>
      </c>
      <c r="W151" s="242" t="e">
        <f>V151*W3</f>
        <v>#REF!</v>
      </c>
      <c r="X151" s="243">
        <f>[6]คำนวณหน่วย!AV139-'[7]คำนวณ (2)'!$AJ$251</f>
        <v>8074</v>
      </c>
      <c r="Y151" s="242" t="e">
        <f>X151*Y3</f>
        <v>#REF!</v>
      </c>
      <c r="Z151" s="243">
        <f>[6]คำนวณหน่วย!AZ139-'[7]คำนวณ (2)'!$AM$251</f>
        <v>6685</v>
      </c>
      <c r="AA151" s="242" t="e">
        <f>Z151*AA3</f>
        <v>#REF!</v>
      </c>
      <c r="AB151" s="244">
        <f>[6]คำนวณหน่วย!BD139-'[7]คำนวณ (2)'!$AP$251</f>
        <v>6381</v>
      </c>
      <c r="AC151" s="242" t="e">
        <f>AB151*AC3</f>
        <v>#REF!</v>
      </c>
      <c r="AD151" s="101"/>
      <c r="AE151" s="102"/>
      <c r="AG151" s="102"/>
    </row>
    <row r="152" spans="1:35" x14ac:dyDescent="0.55000000000000004">
      <c r="A152" s="98">
        <f>[5]ตารางจด!A138</f>
        <v>114</v>
      </c>
      <c r="B152" s="99" t="str">
        <f>[5]ตารางจด!B138</f>
        <v>อาคารเทคโนโลยีการประมง มิเตอร์ตัวที่ 2</v>
      </c>
      <c r="C152" s="98">
        <f>[5]ตารางจด!C138</f>
        <v>0</v>
      </c>
      <c r="D152" s="98">
        <v>160</v>
      </c>
      <c r="E152" s="160">
        <f>[5]ตารางจด!E138</f>
        <v>9264102</v>
      </c>
      <c r="F152" s="146">
        <f>[6]คำนวณหน่วย!L140</f>
        <v>5600</v>
      </c>
      <c r="G152" s="100">
        <f>[6]คำนวณหน่วย!M140</f>
        <v>21112</v>
      </c>
      <c r="H152" s="146">
        <f>[6]คำนวณหน่วย!P140</f>
        <v>6400</v>
      </c>
      <c r="I152" s="100">
        <f>[6]คำนวณหน่วย!Q140</f>
        <v>24128</v>
      </c>
      <c r="J152" s="146">
        <f>[6]คำนวณหน่วย!$T$139</f>
        <v>5760</v>
      </c>
      <c r="K152" s="100">
        <f>[6]คำนวณหน่วย!$U$139</f>
        <v>15897.599999999999</v>
      </c>
      <c r="L152" s="146">
        <f>[6]คำนวณหน่วย!X140</f>
        <v>10400</v>
      </c>
      <c r="M152" s="100">
        <f>[6]คำนวณหน่วย!Y140</f>
        <v>38584</v>
      </c>
      <c r="N152" s="146">
        <f>[6]คำนวณหน่วย!AB140</f>
        <v>8480</v>
      </c>
      <c r="O152" s="100">
        <f>[6]คำนวณหน่วย!AC140</f>
        <v>31036.800000000003</v>
      </c>
      <c r="P152" s="125">
        <f>[6]คำนวณหน่วย!AF140</f>
        <v>7568.0000000000291</v>
      </c>
      <c r="Q152" s="100">
        <f>[6]คำนวณหน่วย!AG140</f>
        <v>28380.000000000109</v>
      </c>
      <c r="R152" s="176" t="str">
        <f>[6]คำนวณหน่วย!AJ140</f>
        <v>มิเตอร์หมุนกลับ กำลังตรวจสอบ</v>
      </c>
      <c r="S152" s="167"/>
      <c r="T152" s="176" t="str">
        <f>[6]คำนวณหน่วย!AN140</f>
        <v>มิเตอร์หมุนกลับ กำลังตรวจสอบ</v>
      </c>
      <c r="U152" s="167"/>
      <c r="V152" s="176" t="str">
        <f>[6]คำนวณหน่วย!AR140</f>
        <v>มิเตอร์หมุนกลับ กำลังตรวจสอบ</v>
      </c>
      <c r="W152" s="167"/>
      <c r="X152" s="176" t="str">
        <f>[6]คำนวณหน่วย!AV140</f>
        <v>มิเตอร์หมุนกลับ กำลังตรวจสอบ</v>
      </c>
      <c r="Y152" s="167"/>
      <c r="Z152" s="176" t="str">
        <f>[6]คำนวณหน่วย!AZ140</f>
        <v>มิเตอร์หมุนกลับ กำลังตรวจสอบ</v>
      </c>
      <c r="AA152" s="167"/>
      <c r="AB152" s="185" t="str">
        <f>[6]คำนวณหน่วย!BD140</f>
        <v>มิเตอร์หมุนกลับ กำลังตรวจสอบ</v>
      </c>
      <c r="AC152" s="167"/>
      <c r="AD152" s="101"/>
      <c r="AE152" s="102"/>
      <c r="AG152" s="102"/>
    </row>
    <row r="153" spans="1:35" x14ac:dyDescent="0.55000000000000004">
      <c r="A153" s="98">
        <f>[5]ตารางจด!A139</f>
        <v>115</v>
      </c>
      <c r="B153" s="99" t="str">
        <f>[5]ตารางจด!B139</f>
        <v>การเพาะเลี้ยงสาหร่าย</v>
      </c>
      <c r="C153" s="98">
        <f>[5]ตารางจด!C139</f>
        <v>0</v>
      </c>
      <c r="D153" s="98">
        <v>1</v>
      </c>
      <c r="E153" s="160">
        <f>[5]ตารางจด!E139</f>
        <v>8708215</v>
      </c>
      <c r="F153" s="146">
        <f>[6]คำนวณหน่วย!L141</f>
        <v>1649</v>
      </c>
      <c r="G153" s="100">
        <f>[6]คำนวณหน่วย!M141</f>
        <v>6216.7300000000005</v>
      </c>
      <c r="H153" s="146">
        <f>[6]คำนวณหน่วย!P141</f>
        <v>1813</v>
      </c>
      <c r="I153" s="100">
        <f>[6]คำนวณหน่วย!Q141</f>
        <v>6835.01</v>
      </c>
      <c r="J153" s="146">
        <f>[6]คำนวณหน่วย!$T$139</f>
        <v>5760</v>
      </c>
      <c r="K153" s="100">
        <f>[6]คำนวณหน่วย!$U$139</f>
        <v>15897.599999999999</v>
      </c>
      <c r="L153" s="146">
        <f>[6]คำนวณหน่วย!X141</f>
        <v>2619</v>
      </c>
      <c r="M153" s="100">
        <f>[6]คำนวณหน่วย!Y141</f>
        <v>9716.49</v>
      </c>
      <c r="N153" s="146">
        <f>[6]คำนวณหน่วย!AB141</f>
        <v>1843.4</v>
      </c>
      <c r="O153" s="100">
        <f>[6]คำนวณหน่วย!AC141</f>
        <v>6746.844000000001</v>
      </c>
      <c r="P153" s="125">
        <f>[6]คำนวณหน่วย!AF141</f>
        <v>166.59999999999991</v>
      </c>
      <c r="Q153" s="100">
        <f>[6]คำนวณหน่วย!AG141</f>
        <v>624.74999999999966</v>
      </c>
      <c r="R153" s="146">
        <f>[6]คำนวณหน่วย!AJ141</f>
        <v>236</v>
      </c>
      <c r="S153" s="100">
        <f>[6]คำนวณหน่วย!AK141</f>
        <v>903.88</v>
      </c>
      <c r="T153" s="146">
        <f>[6]คำนวณหน่วย!AN141</f>
        <v>143.70000000000005</v>
      </c>
      <c r="U153" s="100">
        <f>[6]คำนวณหน่วย!AO141</f>
        <v>540.31200000000013</v>
      </c>
      <c r="V153" s="146">
        <f>[6]คำนวณหน่วย!AR141</f>
        <v>193.09999999999991</v>
      </c>
      <c r="W153" s="100">
        <f>[6]คำนวณหน่วย!AS141</f>
        <v>737.6419999999996</v>
      </c>
      <c r="X153" s="146">
        <f>[6]คำนวณหน่วย!AV141</f>
        <v>191.20000000000005</v>
      </c>
      <c r="Y153" s="100">
        <f>[6]คำนวณหน่วย!AW141</f>
        <v>720.82400000000018</v>
      </c>
      <c r="Z153" s="146">
        <f>[6]คำนวณหน่วย!AZ141</f>
        <v>170</v>
      </c>
      <c r="AA153" s="100">
        <f>[6]คำนวณหน่วย!BA141</f>
        <v>627.29999999999995</v>
      </c>
      <c r="AB153" s="125">
        <f>[6]คำนวณหน่วย!BD141</f>
        <v>217.69999999999982</v>
      </c>
      <c r="AC153" s="100">
        <f>[6]คำนวณหน่วย!BE141</f>
        <v>796.78199999999936</v>
      </c>
      <c r="AD153" s="101"/>
      <c r="AE153" s="102"/>
      <c r="AG153" s="102"/>
    </row>
    <row r="154" spans="1:35" x14ac:dyDescent="0.55000000000000004">
      <c r="A154" s="118" t="s">
        <v>9</v>
      </c>
      <c r="B154" s="119"/>
      <c r="C154" s="120"/>
      <c r="D154" s="120"/>
      <c r="E154" s="121"/>
      <c r="F154" s="148">
        <f t="shared" ref="F154:AC154" si="14">SUM(F151:F153)</f>
        <v>13660</v>
      </c>
      <c r="G154" s="136" t="e">
        <f t="shared" si="14"/>
        <v>#REF!</v>
      </c>
      <c r="H154" s="148">
        <f>SUM(H151:H153)</f>
        <v>13789</v>
      </c>
      <c r="I154" s="136" t="e">
        <f>SUM(I151:I153)</f>
        <v>#REF!</v>
      </c>
      <c r="J154" s="148">
        <f t="shared" si="14"/>
        <v>17280</v>
      </c>
      <c r="K154" s="136" t="e">
        <f t="shared" si="14"/>
        <v>#REF!</v>
      </c>
      <c r="L154" s="148">
        <f t="shared" si="14"/>
        <v>22939</v>
      </c>
      <c r="M154" s="136" t="e">
        <f t="shared" si="14"/>
        <v>#REF!</v>
      </c>
      <c r="N154" s="148">
        <f t="shared" si="14"/>
        <v>17945.400000000001</v>
      </c>
      <c r="O154" s="136" t="e">
        <f t="shared" si="14"/>
        <v>#REF!</v>
      </c>
      <c r="P154" s="135">
        <f t="shared" si="14"/>
        <v>14972.6</v>
      </c>
      <c r="Q154" s="136" t="e">
        <f t="shared" si="14"/>
        <v>#REF!</v>
      </c>
      <c r="R154" s="148">
        <f t="shared" si="14"/>
        <v>8240.0000000000291</v>
      </c>
      <c r="S154" s="136" t="e">
        <f t="shared" si="14"/>
        <v>#REF!</v>
      </c>
      <c r="T154" s="148">
        <f t="shared" si="14"/>
        <v>7680.7000000000289</v>
      </c>
      <c r="U154" s="136" t="e">
        <f t="shared" si="14"/>
        <v>#REF!</v>
      </c>
      <c r="V154" s="148">
        <f t="shared" si="14"/>
        <v>8442.0999999999713</v>
      </c>
      <c r="W154" s="136" t="e">
        <f t="shared" si="14"/>
        <v>#REF!</v>
      </c>
      <c r="X154" s="148">
        <f t="shared" si="14"/>
        <v>8265.2000000000007</v>
      </c>
      <c r="Y154" s="136" t="e">
        <f t="shared" si="14"/>
        <v>#REF!</v>
      </c>
      <c r="Z154" s="148">
        <f t="shared" si="14"/>
        <v>6855</v>
      </c>
      <c r="AA154" s="136" t="e">
        <f t="shared" si="14"/>
        <v>#REF!</v>
      </c>
      <c r="AB154" s="135">
        <f t="shared" si="14"/>
        <v>6598.7</v>
      </c>
      <c r="AC154" s="136" t="e">
        <f t="shared" si="14"/>
        <v>#REF!</v>
      </c>
      <c r="AD154" s="101"/>
      <c r="AE154" s="102"/>
      <c r="AF154" s="241">
        <f>SUM(AF4:AF153)</f>
        <v>5082751.88</v>
      </c>
      <c r="AG154" s="239" t="e">
        <f t="shared" ref="AG154:AI154" si="15">SUM(AG4:AG153)</f>
        <v>#REF!</v>
      </c>
      <c r="AH154" s="241">
        <f t="shared" si="15"/>
        <v>1694284.63</v>
      </c>
      <c r="AI154" s="239" t="e">
        <f t="shared" si="15"/>
        <v>#REF!</v>
      </c>
    </row>
    <row r="155" spans="1:35" x14ac:dyDescent="0.55000000000000004">
      <c r="A155" s="175"/>
      <c r="E155" s="162"/>
      <c r="I155" s="154"/>
      <c r="K155" s="154"/>
      <c r="M155" s="154"/>
      <c r="O155" s="154"/>
      <c r="P155" s="172"/>
      <c r="Q155" s="154"/>
      <c r="S155" s="154"/>
      <c r="U155" s="154"/>
      <c r="W155" s="154"/>
      <c r="Y155" s="154"/>
    </row>
    <row r="156" spans="1:35" s="69" customFormat="1" x14ac:dyDescent="0.55000000000000004">
      <c r="A156" s="40" t="s">
        <v>50</v>
      </c>
      <c r="B156" s="25"/>
      <c r="C156" s="68"/>
      <c r="D156" s="68"/>
      <c r="E156" s="163"/>
      <c r="F156" s="41"/>
      <c r="G156" s="42"/>
      <c r="H156" s="41"/>
      <c r="I156" s="42"/>
      <c r="J156" s="41"/>
      <c r="K156" s="42"/>
      <c r="L156" s="41"/>
      <c r="M156" s="42"/>
      <c r="N156" s="41"/>
      <c r="O156" s="42"/>
      <c r="P156" s="173"/>
      <c r="Q156" s="49"/>
      <c r="R156" s="41"/>
      <c r="S156" s="49"/>
      <c r="T156" s="41"/>
      <c r="U156" s="42"/>
      <c r="V156" s="41"/>
      <c r="W156" s="42"/>
      <c r="X156" s="41"/>
      <c r="Y156" s="42"/>
      <c r="Z156" s="41"/>
      <c r="AA156" s="42"/>
      <c r="AB156" s="41"/>
      <c r="AC156" s="42"/>
      <c r="AD156" s="156">
        <f>SUM(F157+H157+J157+L157+N157+P157+R157+T157+V157+X157+Z157+AB157)</f>
        <v>168480</v>
      </c>
      <c r="AE156" s="157">
        <f>SUM(G157+I157+K157+M157+O157+Q157+S157+U157+W157+Y157+AA157+AC157)</f>
        <v>771759.5</v>
      </c>
      <c r="AF156" s="156">
        <f>SUM(F157+H157+J157+L157+N157+P157+R157+T157+V157)</f>
        <v>134464</v>
      </c>
      <c r="AG156" s="157">
        <f>SUM(G157+I157+K157+M157+O157+Q157+S157+U157+W157)</f>
        <v>607687.5</v>
      </c>
      <c r="AH156" s="156">
        <f>SUM(X157+Z157+AB157)</f>
        <v>34016</v>
      </c>
      <c r="AI156" s="157">
        <f>SUM(Y157+AA157+AC157)</f>
        <v>164072</v>
      </c>
    </row>
    <row r="157" spans="1:35" s="69" customFormat="1" x14ac:dyDescent="0.55000000000000004">
      <c r="A157" s="45">
        <v>118</v>
      </c>
      <c r="B157" s="67" t="s">
        <v>50</v>
      </c>
      <c r="C157" s="70"/>
      <c r="D157" s="177"/>
      <c r="E157" s="178"/>
      <c r="F157" s="46">
        <v>11094</v>
      </c>
      <c r="G157" s="47">
        <v>49923</v>
      </c>
      <c r="H157" s="46">
        <v>9962</v>
      </c>
      <c r="I157" s="47">
        <v>44829</v>
      </c>
      <c r="J157" s="46">
        <v>11905</v>
      </c>
      <c r="K157" s="47">
        <v>53572.5</v>
      </c>
      <c r="L157" s="46">
        <v>20869</v>
      </c>
      <c r="M157" s="47">
        <v>93910.5</v>
      </c>
      <c r="N157" s="46">
        <v>19942</v>
      </c>
      <c r="O157" s="47">
        <v>89739</v>
      </c>
      <c r="P157" s="48">
        <v>15616</v>
      </c>
      <c r="Q157" s="47">
        <v>70272</v>
      </c>
      <c r="R157" s="46">
        <v>15714</v>
      </c>
      <c r="S157" s="47">
        <v>70713</v>
      </c>
      <c r="T157" s="168">
        <v>14483</v>
      </c>
      <c r="U157" s="169">
        <v>65173.5</v>
      </c>
      <c r="V157" s="46">
        <v>14879</v>
      </c>
      <c r="W157" s="47">
        <v>69555</v>
      </c>
      <c r="X157" s="46">
        <v>12519</v>
      </c>
      <c r="Y157" s="47">
        <v>56335.5</v>
      </c>
      <c r="Z157" s="46">
        <v>11132</v>
      </c>
      <c r="AA157" s="47">
        <v>61094</v>
      </c>
      <c r="AB157" s="48">
        <v>10365</v>
      </c>
      <c r="AC157" s="47">
        <v>46642.5</v>
      </c>
      <c r="AE157" s="79"/>
    </row>
    <row r="158" spans="1:35" s="69" customFormat="1" x14ac:dyDescent="0.55000000000000004">
      <c r="A158" s="40" t="s">
        <v>51</v>
      </c>
      <c r="B158" s="25"/>
      <c r="C158" s="68"/>
      <c r="D158" s="68"/>
      <c r="E158" s="163"/>
      <c r="F158" s="41"/>
      <c r="G158" s="49"/>
      <c r="H158" s="41"/>
      <c r="I158" s="49"/>
      <c r="J158" s="41"/>
      <c r="K158" s="42"/>
      <c r="L158" s="41"/>
      <c r="M158" s="42"/>
      <c r="N158" s="41"/>
      <c r="O158" s="42"/>
      <c r="P158" s="173"/>
      <c r="Q158" s="42"/>
      <c r="R158" s="41"/>
      <c r="S158" s="42"/>
      <c r="T158" s="41"/>
      <c r="U158" s="42"/>
      <c r="V158" s="41"/>
      <c r="W158" s="42"/>
      <c r="X158" s="41"/>
      <c r="Y158" s="42"/>
      <c r="Z158" s="41"/>
      <c r="AA158" s="42"/>
      <c r="AB158" s="41"/>
      <c r="AC158" s="42"/>
      <c r="AD158" s="156">
        <f>SUM(F159+H159+J159+L159+N159+P159+R159+T159+V159+X159+Z159+AB159)</f>
        <v>524140</v>
      </c>
      <c r="AE158" s="157">
        <f>SUM(G159+I159+K159+M159+O159+Q159+S159+U159+W159+Y159+AA159+AC159)</f>
        <v>2986831</v>
      </c>
      <c r="AF158" s="156">
        <f>SUM(F159+H159+J159+L159+N159+P159+R159+T159+V159)</f>
        <v>364765</v>
      </c>
      <c r="AG158" s="157">
        <f>SUM(G159+I159+K159+M159+O159+Q159+S159+U159+W159)</f>
        <v>2179903</v>
      </c>
      <c r="AH158" s="156">
        <f>SUM(X159+Z159+AB159)</f>
        <v>159375</v>
      </c>
      <c r="AI158" s="157">
        <f>SUM(Y159+AA159+AC159)</f>
        <v>806928</v>
      </c>
    </row>
    <row r="159" spans="1:35" s="69" customFormat="1" x14ac:dyDescent="0.55000000000000004">
      <c r="A159" s="45">
        <v>119</v>
      </c>
      <c r="B159" s="67" t="s">
        <v>51</v>
      </c>
      <c r="C159" s="70"/>
      <c r="D159" s="177"/>
      <c r="E159" s="178"/>
      <c r="F159" s="46">
        <v>42659</v>
      </c>
      <c r="G159" s="47">
        <v>218413.5</v>
      </c>
      <c r="H159" s="46">
        <v>53048</v>
      </c>
      <c r="I159" s="47">
        <v>276161</v>
      </c>
      <c r="J159" s="46">
        <v>47042</v>
      </c>
      <c r="K159" s="47">
        <v>247614.5</v>
      </c>
      <c r="L159" s="46">
        <v>41104</v>
      </c>
      <c r="M159" s="47">
        <v>220452.5</v>
      </c>
      <c r="N159" s="46">
        <v>48844</v>
      </c>
      <c r="O159" s="47">
        <v>263069.5</v>
      </c>
      <c r="P159" s="48">
        <v>36136</v>
      </c>
      <c r="Q159" s="47">
        <v>177825.5</v>
      </c>
      <c r="R159" s="46">
        <v>14340</v>
      </c>
      <c r="S159" s="47">
        <v>186405</v>
      </c>
      <c r="T159" s="46">
        <v>26810</v>
      </c>
      <c r="U159" s="47">
        <v>312655</v>
      </c>
      <c r="V159" s="46">
        <v>54782</v>
      </c>
      <c r="W159" s="47">
        <v>277306.5</v>
      </c>
      <c r="X159" s="46">
        <v>59359</v>
      </c>
      <c r="Y159" s="47">
        <v>300403.5</v>
      </c>
      <c r="Z159" s="46">
        <v>47735</v>
      </c>
      <c r="AA159" s="47">
        <v>241876</v>
      </c>
      <c r="AB159" s="48">
        <v>52281</v>
      </c>
      <c r="AC159" s="47">
        <v>264648.5</v>
      </c>
      <c r="AE159" s="79"/>
    </row>
    <row r="160" spans="1:35" s="4" customFormat="1" x14ac:dyDescent="0.55000000000000004">
      <c r="A160" s="152" t="s">
        <v>8</v>
      </c>
      <c r="B160" s="2"/>
      <c r="C160" s="3"/>
      <c r="D160" s="3"/>
      <c r="E160" s="164"/>
      <c r="F160" s="5"/>
      <c r="G160" s="151"/>
      <c r="H160" s="5"/>
      <c r="I160" s="151"/>
      <c r="J160" s="5"/>
      <c r="K160" s="151"/>
      <c r="L160" s="53"/>
      <c r="M160" s="158"/>
      <c r="N160" s="53"/>
      <c r="O160" s="158"/>
      <c r="P160" s="174"/>
      <c r="Q160" s="158"/>
      <c r="R160" s="53"/>
      <c r="S160" s="158"/>
      <c r="T160" s="53"/>
      <c r="U160" s="158"/>
      <c r="V160" s="53"/>
      <c r="W160" s="158"/>
      <c r="X160" s="53"/>
      <c r="Y160" s="158"/>
      <c r="Z160" s="53"/>
      <c r="AA160" s="54"/>
      <c r="AB160" s="53"/>
      <c r="AC160" s="54"/>
      <c r="AD160" s="156">
        <f>SUM(F164+H164+J164+L164+N164+P164+R164+T164+V164+X164+Z164+AB164)</f>
        <v>65948</v>
      </c>
      <c r="AE160" s="157">
        <f>SUM(G164+I164+K164+M164+O164+Q164+S164+U164+W164+Y164+AA164+AC164)</f>
        <v>295776</v>
      </c>
      <c r="AF160" s="156">
        <f>SUM(F164+H164+J164+L164+N164+P164+R164+T164+V164)</f>
        <v>49640</v>
      </c>
      <c r="AG160" s="157">
        <f>SUM(G164+I164+K164+M164+O164+Q164+S164+U164+W164)</f>
        <v>222390</v>
      </c>
      <c r="AH160" s="156">
        <f>SUM(X164+Z164+AB164)</f>
        <v>16308</v>
      </c>
      <c r="AI160" s="157">
        <f>SUM(Y164+AA164+AC164)</f>
        <v>73386</v>
      </c>
    </row>
    <row r="161" spans="1:35" s="69" customFormat="1" x14ac:dyDescent="0.55000000000000004">
      <c r="A161" s="30">
        <v>120</v>
      </c>
      <c r="B161" s="78" t="s">
        <v>8</v>
      </c>
      <c r="C161" s="77"/>
      <c r="D161" s="68"/>
      <c r="E161" s="163"/>
      <c r="F161" s="31">
        <v>130</v>
      </c>
      <c r="G161" s="32">
        <v>585</v>
      </c>
      <c r="H161" s="31">
        <v>128</v>
      </c>
      <c r="I161" s="32">
        <v>576</v>
      </c>
      <c r="J161" s="31">
        <v>340</v>
      </c>
      <c r="K161" s="32">
        <v>1530</v>
      </c>
      <c r="L161" s="31">
        <v>615</v>
      </c>
      <c r="M161" s="32">
        <v>2272.5</v>
      </c>
      <c r="N161" s="31">
        <v>586</v>
      </c>
      <c r="O161" s="32">
        <v>2637</v>
      </c>
      <c r="P161" s="33">
        <v>518</v>
      </c>
      <c r="Q161" s="32">
        <v>2331</v>
      </c>
      <c r="R161" s="31">
        <v>447</v>
      </c>
      <c r="S161" s="32">
        <v>2011.5</v>
      </c>
      <c r="T161" s="31">
        <v>619</v>
      </c>
      <c r="U161" s="32">
        <v>2290.5</v>
      </c>
      <c r="V161" s="31">
        <v>434</v>
      </c>
      <c r="W161" s="32">
        <v>1953</v>
      </c>
      <c r="X161" s="31">
        <v>495</v>
      </c>
      <c r="Y161" s="32">
        <v>2227.5</v>
      </c>
      <c r="Z161" s="31">
        <v>348</v>
      </c>
      <c r="AA161" s="32">
        <v>1566</v>
      </c>
      <c r="AB161" s="33">
        <v>145</v>
      </c>
      <c r="AC161" s="32">
        <v>652.5</v>
      </c>
      <c r="AE161" s="79"/>
    </row>
    <row r="162" spans="1:35" s="69" customFormat="1" x14ac:dyDescent="0.55000000000000004">
      <c r="A162" s="30">
        <v>121</v>
      </c>
      <c r="B162" s="78" t="s">
        <v>57</v>
      </c>
      <c r="C162" s="77"/>
      <c r="D162" s="68"/>
      <c r="E162" s="163"/>
      <c r="F162" s="31">
        <v>2905</v>
      </c>
      <c r="G162" s="32">
        <v>13072.5</v>
      </c>
      <c r="H162" s="31">
        <v>2993</v>
      </c>
      <c r="I162" s="32">
        <v>13468.5</v>
      </c>
      <c r="J162" s="31">
        <v>3121</v>
      </c>
      <c r="K162" s="32">
        <v>14044.5</v>
      </c>
      <c r="L162" s="31">
        <v>2170</v>
      </c>
      <c r="M162" s="32">
        <v>9765</v>
      </c>
      <c r="N162" s="31">
        <v>1828</v>
      </c>
      <c r="O162" s="32">
        <v>8226</v>
      </c>
      <c r="P162" s="33">
        <v>1736</v>
      </c>
      <c r="Q162" s="32">
        <v>7812</v>
      </c>
      <c r="R162" s="31">
        <v>1999</v>
      </c>
      <c r="S162" s="32">
        <v>8995.5</v>
      </c>
      <c r="T162" s="31">
        <v>4344</v>
      </c>
      <c r="U162" s="32">
        <v>19548</v>
      </c>
      <c r="V162" s="31">
        <v>2967</v>
      </c>
      <c r="W162" s="32">
        <v>13351.5</v>
      </c>
      <c r="X162" s="31">
        <v>3170</v>
      </c>
      <c r="Y162" s="32">
        <v>14265</v>
      </c>
      <c r="Z162" s="31">
        <v>3079</v>
      </c>
      <c r="AA162" s="32">
        <v>13855.5</v>
      </c>
      <c r="AB162" s="33">
        <v>2031</v>
      </c>
      <c r="AC162" s="32">
        <v>9139.5</v>
      </c>
      <c r="AE162" s="79"/>
    </row>
    <row r="163" spans="1:35" s="69" customFormat="1" x14ac:dyDescent="0.55000000000000004">
      <c r="A163" s="30">
        <v>122</v>
      </c>
      <c r="B163" s="78" t="s">
        <v>58</v>
      </c>
      <c r="C163" s="77"/>
      <c r="D163" s="68"/>
      <c r="E163" s="163"/>
      <c r="F163" s="31">
        <v>1760</v>
      </c>
      <c r="G163" s="32">
        <v>7920</v>
      </c>
      <c r="H163" s="31">
        <v>2000</v>
      </c>
      <c r="I163" s="32">
        <v>9000</v>
      </c>
      <c r="J163" s="31">
        <v>2640</v>
      </c>
      <c r="K163" s="32">
        <v>11880</v>
      </c>
      <c r="L163" s="31">
        <v>2080</v>
      </c>
      <c r="M163" s="32">
        <v>9360</v>
      </c>
      <c r="N163" s="31">
        <v>2000</v>
      </c>
      <c r="O163" s="32">
        <v>9000</v>
      </c>
      <c r="P163" s="31">
        <v>2640</v>
      </c>
      <c r="Q163" s="32">
        <v>11880</v>
      </c>
      <c r="R163" s="33">
        <v>2640</v>
      </c>
      <c r="S163" s="32">
        <v>11880</v>
      </c>
      <c r="T163" s="31">
        <v>3200</v>
      </c>
      <c r="U163" s="32">
        <v>14400</v>
      </c>
      <c r="V163" s="31">
        <v>2800</v>
      </c>
      <c r="W163" s="32">
        <v>12600</v>
      </c>
      <c r="X163" s="31">
        <v>2960</v>
      </c>
      <c r="Y163" s="32">
        <v>13320</v>
      </c>
      <c r="Z163" s="31">
        <v>2480</v>
      </c>
      <c r="AA163" s="32">
        <v>11160</v>
      </c>
      <c r="AB163" s="33">
        <v>1600</v>
      </c>
      <c r="AC163" s="32">
        <v>7200</v>
      </c>
      <c r="AE163" s="79"/>
    </row>
    <row r="164" spans="1:35" s="4" customFormat="1" x14ac:dyDescent="0.55000000000000004">
      <c r="A164" s="137" t="s">
        <v>9</v>
      </c>
      <c r="B164" s="34"/>
      <c r="C164" s="35"/>
      <c r="D164" s="35"/>
      <c r="E164" s="36"/>
      <c r="F164" s="37">
        <f t="shared" ref="F164:AC164" si="16">SUM(F161:F163)</f>
        <v>4795</v>
      </c>
      <c r="G164" s="38">
        <f t="shared" si="16"/>
        <v>21577.5</v>
      </c>
      <c r="H164" s="37">
        <f t="shared" si="16"/>
        <v>5121</v>
      </c>
      <c r="I164" s="38">
        <f t="shared" si="16"/>
        <v>23044.5</v>
      </c>
      <c r="J164" s="37">
        <f t="shared" si="16"/>
        <v>6101</v>
      </c>
      <c r="K164" s="38">
        <f t="shared" si="16"/>
        <v>27454.5</v>
      </c>
      <c r="L164" s="37">
        <f t="shared" si="16"/>
        <v>4865</v>
      </c>
      <c r="M164" s="38">
        <f t="shared" si="16"/>
        <v>21397.5</v>
      </c>
      <c r="N164" s="37">
        <f t="shared" si="16"/>
        <v>4414</v>
      </c>
      <c r="O164" s="38">
        <f t="shared" si="16"/>
        <v>19863</v>
      </c>
      <c r="P164" s="37">
        <f t="shared" si="16"/>
        <v>4894</v>
      </c>
      <c r="Q164" s="38">
        <f t="shared" si="16"/>
        <v>22023</v>
      </c>
      <c r="R164" s="39">
        <f t="shared" si="16"/>
        <v>5086</v>
      </c>
      <c r="S164" s="38">
        <f t="shared" si="16"/>
        <v>22887</v>
      </c>
      <c r="T164" s="37">
        <f t="shared" si="16"/>
        <v>8163</v>
      </c>
      <c r="U164" s="38">
        <f t="shared" si="16"/>
        <v>36238.5</v>
      </c>
      <c r="V164" s="37">
        <f t="shared" si="16"/>
        <v>6201</v>
      </c>
      <c r="W164" s="38">
        <f t="shared" si="16"/>
        <v>27904.5</v>
      </c>
      <c r="X164" s="37">
        <f t="shared" si="16"/>
        <v>6625</v>
      </c>
      <c r="Y164" s="38">
        <f t="shared" si="16"/>
        <v>29812.5</v>
      </c>
      <c r="Z164" s="37">
        <f t="shared" si="16"/>
        <v>5907</v>
      </c>
      <c r="AA164" s="38">
        <f t="shared" si="16"/>
        <v>26581.5</v>
      </c>
      <c r="AB164" s="39">
        <f t="shared" si="16"/>
        <v>3776</v>
      </c>
      <c r="AC164" s="38">
        <f t="shared" si="16"/>
        <v>16992</v>
      </c>
      <c r="AD164" s="79"/>
      <c r="AE164" s="79"/>
      <c r="AF164" s="69"/>
      <c r="AG164" s="69"/>
      <c r="AH164" s="69"/>
      <c r="AI164" s="69"/>
    </row>
    <row r="165" spans="1:35" x14ac:dyDescent="0.55000000000000004">
      <c r="AF165" s="69"/>
      <c r="AG165" s="69"/>
      <c r="AH165" s="69"/>
      <c r="AI165" s="69"/>
    </row>
  </sheetData>
  <autoFilter ref="A3:AD154"/>
  <pageMargins left="0.55118110236220474" right="0.15748031496062992" top="0.70866141732283472" bottom="0.78740157480314965" header="0.51181102362204722" footer="0.51181102362204722"/>
  <pageSetup paperSize="9" scale="98" orientation="portrait" r:id="rId1"/>
  <headerFooter alignWithMargins="0">
    <oddFooter>&amp;Rงานอนุรักษ์พลังงานและสิ่งแวดล้อม
นายสุรเดช  คิดการงาน (ผอส.04244)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465"/>
  <sheetViews>
    <sheetView zoomScaleNormal="100" workbookViewId="0">
      <pane xSplit="4092" ySplit="1740" topLeftCell="A49" activePane="bottomRight"/>
      <selection activeCell="B172" sqref="B172"/>
      <selection pane="topRight" activeCell="Z1" activeCellId="3" sqref="X1:X1048576 V1:V1048576 T1:T1048576 Z1:Z1048576"/>
      <selection pane="bottomLeft" activeCell="B59" sqref="B59"/>
      <selection pane="bottomRight" activeCell="B62" sqref="B62"/>
    </sheetView>
  </sheetViews>
  <sheetFormatPr defaultColWidth="9.109375" defaultRowHeight="20.399999999999999" x14ac:dyDescent="0.55000000000000004"/>
  <cols>
    <col min="1" max="1" width="6.6640625" style="52" customWidth="1"/>
    <col min="2" max="2" width="27.33203125" style="2" customWidth="1"/>
    <col min="3" max="3" width="10.5546875" style="5" customWidth="1"/>
    <col min="4" max="4" width="11.5546875" style="6" customWidth="1"/>
    <col min="5" max="5" width="11.5546875" style="5" customWidth="1"/>
    <col min="6" max="6" width="11.44140625" style="6" customWidth="1"/>
    <col min="7" max="7" width="11.33203125" style="5" customWidth="1"/>
    <col min="8" max="8" width="11.44140625" style="6" customWidth="1"/>
    <col min="9" max="9" width="10.5546875" style="53" customWidth="1"/>
    <col min="10" max="10" width="11.44140625" style="54" customWidth="1"/>
    <col min="11" max="11" width="11.109375" style="53" customWidth="1"/>
    <col min="12" max="12" width="11.44140625" style="54" customWidth="1"/>
    <col min="13" max="13" width="9.88671875" style="5" customWidth="1"/>
    <col min="14" max="14" width="11.44140625" style="166" customWidth="1"/>
    <col min="15" max="15" width="10.5546875" style="5" customWidth="1"/>
    <col min="16" max="16" width="11.44140625" style="6" customWidth="1"/>
    <col min="17" max="17" width="10.5546875" style="5" customWidth="1"/>
    <col min="18" max="18" width="11.44140625" style="6" customWidth="1"/>
    <col min="19" max="19" width="11.44140625" style="5" customWidth="1"/>
    <col min="20" max="20" width="11.5546875" style="6" customWidth="1"/>
    <col min="21" max="21" width="10.5546875" style="5" customWidth="1"/>
    <col min="22" max="22" width="11.21875" style="6" customWidth="1"/>
    <col min="23" max="23" width="10.5546875" style="5" customWidth="1"/>
    <col min="24" max="24" width="11.44140625" style="6" customWidth="1"/>
    <col min="25" max="25" width="11.6640625" style="5" customWidth="1"/>
    <col min="26" max="28" width="12.109375" style="6" customWidth="1"/>
    <col min="29" max="30" width="9.109375" style="4" customWidth="1"/>
    <col min="31" max="33" width="12.77734375" style="4" customWidth="1"/>
    <col min="34" max="72" width="9.109375" style="4" customWidth="1"/>
    <col min="73" max="16384" width="9.109375" style="4"/>
  </cols>
  <sheetData>
    <row r="1" spans="1:43" ht="31.5" customHeight="1" x14ac:dyDescent="0.6">
      <c r="A1" s="1" t="s">
        <v>20</v>
      </c>
      <c r="F1" s="7"/>
      <c r="G1" s="8"/>
      <c r="I1" s="9"/>
      <c r="J1" s="10"/>
      <c r="K1" s="9"/>
      <c r="L1" s="10"/>
      <c r="M1" s="8"/>
      <c r="N1" s="165"/>
      <c r="O1" s="8"/>
      <c r="Q1" s="8"/>
      <c r="R1" s="7"/>
      <c r="V1" s="7"/>
    </row>
    <row r="2" spans="1:43" x14ac:dyDescent="0.55000000000000004">
      <c r="A2" s="11" t="s">
        <v>0</v>
      </c>
      <c r="B2" s="12" t="s">
        <v>1</v>
      </c>
      <c r="C2" s="13" t="s">
        <v>61</v>
      </c>
      <c r="D2" s="14"/>
      <c r="E2" s="13" t="s">
        <v>62</v>
      </c>
      <c r="F2" s="14"/>
      <c r="G2" s="13" t="s">
        <v>71</v>
      </c>
      <c r="H2" s="14"/>
      <c r="I2" s="15" t="s">
        <v>69</v>
      </c>
      <c r="J2" s="16"/>
      <c r="K2" s="17" t="s">
        <v>70</v>
      </c>
      <c r="L2" s="16"/>
      <c r="M2" s="60" t="s">
        <v>68</v>
      </c>
      <c r="N2" s="14"/>
      <c r="O2" s="60" t="s">
        <v>67</v>
      </c>
      <c r="P2" s="14"/>
      <c r="Q2" s="13" t="s">
        <v>60</v>
      </c>
      <c r="R2" s="14"/>
      <c r="S2" s="13" t="s">
        <v>66</v>
      </c>
      <c r="T2" s="14"/>
      <c r="U2" s="13" t="s">
        <v>65</v>
      </c>
      <c r="V2" s="14"/>
      <c r="W2" s="13" t="s">
        <v>64</v>
      </c>
      <c r="X2" s="14"/>
      <c r="Y2" s="13" t="s">
        <v>63</v>
      </c>
      <c r="Z2" s="14"/>
      <c r="AA2" s="133" t="s">
        <v>78</v>
      </c>
      <c r="AB2" s="134"/>
      <c r="AE2" s="71" t="s">
        <v>53</v>
      </c>
      <c r="AF2" s="138" t="str">
        <f>A4</f>
        <v>ส่วนกลาง</v>
      </c>
      <c r="AG2" s="139"/>
      <c r="AH2" s="69"/>
      <c r="AI2" s="69"/>
      <c r="AJ2" s="69"/>
      <c r="AK2" s="69"/>
      <c r="AL2" s="69"/>
      <c r="AM2" s="69"/>
      <c r="AN2" s="69"/>
      <c r="AO2" s="69"/>
      <c r="AP2" s="69"/>
      <c r="AQ2" s="69"/>
    </row>
    <row r="3" spans="1:43" ht="22.2" x14ac:dyDescent="0.55000000000000004">
      <c r="A3" s="18"/>
      <c r="B3" s="19"/>
      <c r="C3" s="20" t="s">
        <v>6</v>
      </c>
      <c r="D3" s="21" t="s">
        <v>7</v>
      </c>
      <c r="E3" s="20" t="s">
        <v>6</v>
      </c>
      <c r="F3" s="21" t="s">
        <v>7</v>
      </c>
      <c r="G3" s="20" t="s">
        <v>6</v>
      </c>
      <c r="H3" s="21" t="s">
        <v>7</v>
      </c>
      <c r="I3" s="22" t="s">
        <v>6</v>
      </c>
      <c r="J3" s="21" t="s">
        <v>7</v>
      </c>
      <c r="K3" s="23" t="s">
        <v>6</v>
      </c>
      <c r="L3" s="21" t="s">
        <v>7</v>
      </c>
      <c r="M3" s="61" t="s">
        <v>6</v>
      </c>
      <c r="N3" s="21" t="s">
        <v>7</v>
      </c>
      <c r="O3" s="61" t="s">
        <v>6</v>
      </c>
      <c r="P3" s="21" t="s">
        <v>7</v>
      </c>
      <c r="Q3" s="20" t="s">
        <v>6</v>
      </c>
      <c r="R3" s="21" t="s">
        <v>7</v>
      </c>
      <c r="S3" s="20" t="s">
        <v>6</v>
      </c>
      <c r="T3" s="21" t="s">
        <v>7</v>
      </c>
      <c r="U3" s="20" t="s">
        <v>6</v>
      </c>
      <c r="V3" s="21" t="s">
        <v>7</v>
      </c>
      <c r="W3" s="20" t="s">
        <v>6</v>
      </c>
      <c r="X3" s="21" t="s">
        <v>7</v>
      </c>
      <c r="Y3" s="20" t="s">
        <v>6</v>
      </c>
      <c r="Z3" s="21" t="s">
        <v>7</v>
      </c>
      <c r="AA3" s="20" t="s">
        <v>6</v>
      </c>
      <c r="AB3" s="21" t="s">
        <v>7</v>
      </c>
      <c r="AE3" s="76"/>
      <c r="AF3" s="72" t="s">
        <v>55</v>
      </c>
      <c r="AG3" s="72" t="s">
        <v>54</v>
      </c>
      <c r="AH3" s="69"/>
      <c r="AI3" s="69"/>
      <c r="AJ3" s="69"/>
      <c r="AK3" s="69"/>
      <c r="AL3" s="69"/>
      <c r="AM3" s="69"/>
      <c r="AN3" s="69"/>
      <c r="AO3" s="69"/>
      <c r="AP3" s="69"/>
      <c r="AQ3" s="69"/>
    </row>
    <row r="4" spans="1:43" x14ac:dyDescent="0.55000000000000004">
      <c r="A4" s="24" t="str">
        <f>'2563-อาคาร-หักร้านค้าภายในอาคาร'!A4</f>
        <v>ส่วนกลาง</v>
      </c>
      <c r="B4" s="25"/>
      <c r="C4" s="26"/>
      <c r="D4" s="27"/>
      <c r="E4" s="26"/>
      <c r="F4" s="27"/>
      <c r="G4" s="26"/>
      <c r="H4" s="27"/>
      <c r="I4" s="28"/>
      <c r="J4" s="29"/>
      <c r="K4" s="28"/>
      <c r="L4" s="29"/>
      <c r="M4" s="26"/>
      <c r="N4" s="27"/>
      <c r="O4" s="26"/>
      <c r="P4" s="27"/>
      <c r="Q4" s="26"/>
      <c r="R4" s="27"/>
      <c r="S4" s="26"/>
      <c r="T4" s="27"/>
      <c r="U4" s="26"/>
      <c r="V4" s="27"/>
      <c r="W4" s="26"/>
      <c r="X4" s="27"/>
      <c r="Y4" s="26"/>
      <c r="Z4" s="27"/>
      <c r="AA4" s="26"/>
      <c r="AB4" s="27"/>
      <c r="AE4" s="73">
        <v>23012</v>
      </c>
      <c r="AF4" s="74">
        <f>C5</f>
        <v>116482.45000000001</v>
      </c>
      <c r="AG4" s="74" t="e">
        <f>D5</f>
        <v>#REF!</v>
      </c>
      <c r="AH4" s="69"/>
      <c r="AI4" s="69"/>
      <c r="AJ4" s="69"/>
      <c r="AK4" s="69"/>
      <c r="AL4" s="69"/>
      <c r="AM4" s="69"/>
      <c r="AN4" s="69"/>
      <c r="AO4" s="69"/>
      <c r="AP4" s="69"/>
      <c r="AQ4" s="69"/>
    </row>
    <row r="5" spans="1:43" x14ac:dyDescent="0.55000000000000004">
      <c r="A5" s="43">
        <v>1</v>
      </c>
      <c r="B5" s="55" t="str">
        <f>'2563-อาคาร-หักร้านค้าภายในอาคาร'!A4</f>
        <v>ส่วนกลาง</v>
      </c>
      <c r="C5" s="37">
        <f>'2563-อาคาร-หักร้านค้าภายในอาคาร'!F28</f>
        <v>116482.45000000001</v>
      </c>
      <c r="D5" s="155" t="e">
        <f>'2563-อาคาร-หักร้านค้าภายในอาคาร'!G28</f>
        <v>#REF!</v>
      </c>
      <c r="E5" s="37">
        <f>'2563-อาคาร-หักร้านค้าภายในอาคาร'!H28</f>
        <v>124052.68999999997</v>
      </c>
      <c r="F5" s="155" t="e">
        <f>'2563-อาคาร-หักร้านค้าภายในอาคาร'!I28</f>
        <v>#REF!</v>
      </c>
      <c r="G5" s="37">
        <f>'2563-อาคาร-หักร้านค้าภายในอาคาร'!J28</f>
        <v>109762.48999999999</v>
      </c>
      <c r="H5" s="155" t="e">
        <f>'2563-อาคาร-หักร้านค้าภายในอาคาร'!K28</f>
        <v>#REF!</v>
      </c>
      <c r="I5" s="37">
        <f>'2563-อาคาร-หักร้านค้าภายในอาคาร'!L28</f>
        <v>91803.959999999934</v>
      </c>
      <c r="J5" s="155" t="e">
        <f>'2563-อาคาร-หักร้านค้าภายในอาคาร'!M28</f>
        <v>#REF!</v>
      </c>
      <c r="K5" s="37">
        <f>'2563-อาคาร-หักร้านค้าภายในอาคาร'!N28</f>
        <v>104148.16000000002</v>
      </c>
      <c r="L5" s="155" t="e">
        <f>'2563-อาคาร-หักร้านค้าภายในอาคาร'!O28</f>
        <v>#REF!</v>
      </c>
      <c r="M5" s="37">
        <f>'2563-อาคาร-หักร้านค้าภายในอาคาร'!P28</f>
        <v>91600.170000000056</v>
      </c>
      <c r="N5" s="155" t="e">
        <f>'2563-อาคาร-หักร้านค้าภายในอาคาร'!Q28</f>
        <v>#REF!</v>
      </c>
      <c r="O5" s="37">
        <f>'2563-อาคาร-หักร้านค้าภายในอาคาร'!R28</f>
        <v>105849.40999999993</v>
      </c>
      <c r="P5" s="155" t="e">
        <f>'2563-อาคาร-หักร้านค้าภายในอาคาร'!S28</f>
        <v>#REF!</v>
      </c>
      <c r="Q5" s="37">
        <f>'2563-อาคาร-หักร้านค้าภายในอาคาร'!T28</f>
        <v>153961.7900000001</v>
      </c>
      <c r="R5" s="155" t="e">
        <f>'2563-อาคาร-หักร้านค้าภายในอาคาร'!U28</f>
        <v>#REF!</v>
      </c>
      <c r="S5" s="37">
        <f>'2563-อาคาร-หักร้านค้าภายในอาคาร'!V28</f>
        <v>150808.09999999989</v>
      </c>
      <c r="T5" s="155" t="e">
        <f>'2563-อาคาร-หักร้านค้าภายในอาคาร'!W28</f>
        <v>#REF!</v>
      </c>
      <c r="U5" s="37">
        <f>'2563-อาคาร-หักร้านค้าภายในอาคาร'!X28</f>
        <v>154182.09000000005</v>
      </c>
      <c r="V5" s="155" t="e">
        <f>'2563-อาคาร-หักร้านค้าภายในอาคาร'!Y28</f>
        <v>#REF!</v>
      </c>
      <c r="W5" s="37">
        <f>'2563-อาคาร-หักร้านค้าภายในอาคาร'!Z28</f>
        <v>100539.23000000001</v>
      </c>
      <c r="X5" s="155" t="e">
        <f>'2563-อาคาร-หักร้านค้าภายในอาคาร'!AA28</f>
        <v>#REF!</v>
      </c>
      <c r="Y5" s="37">
        <f>'2563-อาคาร-หักร้านค้าภายในอาคาร'!AB28</f>
        <v>101809.44999999997</v>
      </c>
      <c r="Z5" s="155" t="e">
        <f>'2563-อาคาร-หักร้านค้าภายในอาคาร'!AC28</f>
        <v>#REF!</v>
      </c>
      <c r="AA5" s="37">
        <f>SUM(C5+E5+G5+I5+K5+M5+O5+Q5+S5+U5+W5+Y5)</f>
        <v>1404999.99</v>
      </c>
      <c r="AB5" s="155" t="e">
        <f>SUM(D5+F5+H5+J5+L5+N5+P5+R5+T5+V5+X5+Z5)</f>
        <v>#REF!</v>
      </c>
      <c r="AE5" s="73">
        <v>23043</v>
      </c>
      <c r="AF5" s="74">
        <f>E5</f>
        <v>124052.68999999997</v>
      </c>
      <c r="AG5" s="74" t="e">
        <f>F5</f>
        <v>#REF!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</row>
    <row r="6" spans="1:43" x14ac:dyDescent="0.55000000000000004">
      <c r="A6" s="40" t="str">
        <f>'2563-อาคาร-หักร้านค้าภายในอาคาร'!A29</f>
        <v>สำนักงานมหาวิทยาลัย</v>
      </c>
      <c r="B6" s="25"/>
      <c r="C6" s="41"/>
      <c r="D6" s="42"/>
      <c r="E6" s="41"/>
      <c r="F6" s="42"/>
      <c r="G6" s="41"/>
      <c r="H6" s="42"/>
      <c r="I6" s="41"/>
      <c r="J6" s="42"/>
      <c r="K6" s="41"/>
      <c r="L6" s="42"/>
      <c r="M6" s="64"/>
      <c r="N6" s="42"/>
      <c r="O6" s="64"/>
      <c r="P6" s="42"/>
      <c r="Q6" s="64"/>
      <c r="R6" s="42"/>
      <c r="S6" s="64"/>
      <c r="T6" s="42"/>
      <c r="U6" s="64"/>
      <c r="V6" s="42"/>
      <c r="W6" s="64"/>
      <c r="X6" s="42"/>
      <c r="Y6" s="64"/>
      <c r="Z6" s="42"/>
      <c r="AA6" s="64"/>
      <c r="AB6" s="42"/>
      <c r="AE6" s="73">
        <v>23071</v>
      </c>
      <c r="AF6" s="74">
        <f>G5</f>
        <v>109762.48999999999</v>
      </c>
      <c r="AG6" s="74" t="e">
        <f>H5</f>
        <v>#REF!</v>
      </c>
      <c r="AH6" s="69"/>
      <c r="AI6" s="69"/>
      <c r="AJ6" s="69"/>
      <c r="AK6" s="69"/>
      <c r="AL6" s="69"/>
      <c r="AM6" s="69"/>
      <c r="AN6" s="69"/>
      <c r="AO6" s="69"/>
      <c r="AP6" s="69"/>
      <c r="AQ6" s="69"/>
    </row>
    <row r="7" spans="1:43" x14ac:dyDescent="0.55000000000000004">
      <c r="A7" s="51">
        <v>1</v>
      </c>
      <c r="B7" s="56" t="str">
        <f>'2563-อาคาร-หักร้านค้าภายในอาคาร'!A29</f>
        <v>สำนักงานมหาวิทยาลัย</v>
      </c>
      <c r="C7" s="37">
        <f>'2563-อาคาร-หักร้านค้าภายในอาคาร'!F44</f>
        <v>30929.5</v>
      </c>
      <c r="D7" s="155" t="e">
        <f>'2563-อาคาร-หักร้านค้าภายในอาคาร'!G44</f>
        <v>#REF!</v>
      </c>
      <c r="E7" s="37">
        <f>'2563-อาคาร-หักร้านค้าภายในอาคาร'!H44</f>
        <v>31237.82</v>
      </c>
      <c r="F7" s="155" t="e">
        <f>'2563-อาคาร-หักร้านค้าภายในอาคาร'!I44</f>
        <v>#REF!</v>
      </c>
      <c r="G7" s="37">
        <f>'2563-อาคาร-หักร้านค้าภายในอาคาร'!J44</f>
        <v>44094.820000000007</v>
      </c>
      <c r="H7" s="155" t="e">
        <f>'2563-อาคาร-หักร้านค้าภายในอาคาร'!K44</f>
        <v>#REF!</v>
      </c>
      <c r="I7" s="37">
        <f>'2563-อาคาร-หักร้านค้าภายในอาคาร'!L44</f>
        <v>54174.009999999995</v>
      </c>
      <c r="J7" s="155" t="e">
        <f>'2563-อาคาร-หักร้านค้าภายในอาคาร'!M44</f>
        <v>#REF!</v>
      </c>
      <c r="K7" s="37">
        <f>'2563-อาคาร-หักร้านค้าภายในอาคาร'!N44</f>
        <v>59057.93</v>
      </c>
      <c r="L7" s="155" t="e">
        <f>'2563-อาคาร-หักร้านค้าภายในอาคาร'!O44</f>
        <v>#REF!</v>
      </c>
      <c r="M7" s="37">
        <f>'2563-อาคาร-หักร้านค้าภายในอาคาร'!P44</f>
        <v>52655.979999999967</v>
      </c>
      <c r="N7" s="155" t="e">
        <f>'2563-อาคาร-หักร้านค้าภายในอาคาร'!Q44</f>
        <v>#REF!</v>
      </c>
      <c r="O7" s="37">
        <f>'2563-อาคาร-หักร้านค้าภายในอาคาร'!R44</f>
        <v>40934.730000000076</v>
      </c>
      <c r="P7" s="155" t="e">
        <f>'2563-อาคาร-หักร้านค้าภายในอาคาร'!S44</f>
        <v>#REF!</v>
      </c>
      <c r="Q7" s="37">
        <f>'2563-อาคาร-หักร้านค้าภายในอาคาร'!T44</f>
        <v>37599.189999999959</v>
      </c>
      <c r="R7" s="155" t="e">
        <f>'2563-อาคาร-หักร้านค้าภายในอาคาร'!U44</f>
        <v>#REF!</v>
      </c>
      <c r="S7" s="37">
        <f>'2563-อาคาร-หักร้านค้าภายในอาคาร'!V44</f>
        <v>43849.600000000064</v>
      </c>
      <c r="T7" s="155" t="e">
        <f>'2563-อาคาร-หักร้านค้าภายในอาคาร'!W44</f>
        <v>#REF!</v>
      </c>
      <c r="U7" s="37">
        <f>'2563-อาคาร-หักร้านค้าภายในอาคาร'!X44</f>
        <v>38097.48999999994</v>
      </c>
      <c r="V7" s="155" t="e">
        <f>'2563-อาคาร-หักร้านค้าภายในอาคาร'!Y44</f>
        <v>#REF!</v>
      </c>
      <c r="W7" s="37">
        <f>'2563-อาคาร-หักร้านค้าภายในอาคาร'!Z44</f>
        <v>29935.66</v>
      </c>
      <c r="X7" s="155" t="e">
        <f>'2563-อาคาร-หักร้านค้าภายในอาคาร'!AA44</f>
        <v>#REF!</v>
      </c>
      <c r="Y7" s="37">
        <f>'2563-อาคาร-หักร้านค้าภายในอาคาร'!AB44</f>
        <v>26282.620000000003</v>
      </c>
      <c r="Z7" s="155" t="e">
        <f>'2563-อาคาร-หักร้านค้าภายในอาคาร'!AC44</f>
        <v>#REF!</v>
      </c>
      <c r="AA7" s="37">
        <f>SUM(C7+E7+G7+I7+K7+M7+O7+Q7+S7+U7+W7+Y7)</f>
        <v>488849.35</v>
      </c>
      <c r="AB7" s="155" t="e">
        <f>SUM(D7+F7+H7+J7+L7+N7+P7+R7+T7+V7+X7+Z7)</f>
        <v>#REF!</v>
      </c>
      <c r="AE7" s="73">
        <v>23102</v>
      </c>
      <c r="AF7" s="74">
        <f>I5</f>
        <v>91803.959999999934</v>
      </c>
      <c r="AG7" s="74" t="e">
        <f>J5</f>
        <v>#REF!</v>
      </c>
      <c r="AH7" s="69"/>
      <c r="AI7" s="69"/>
      <c r="AJ7" s="69"/>
      <c r="AK7" s="69"/>
      <c r="AL7" s="69"/>
      <c r="AM7" s="69"/>
      <c r="AN7" s="69"/>
      <c r="AO7" s="69"/>
      <c r="AP7" s="69"/>
      <c r="AQ7" s="69"/>
    </row>
    <row r="8" spans="1:43" x14ac:dyDescent="0.55000000000000004">
      <c r="A8" s="40" t="str">
        <f>'2563-อาคาร-หักร้านค้าภายในอาคาร'!A45</f>
        <v>สระว่ายน้ำ</v>
      </c>
      <c r="B8" s="25"/>
      <c r="C8" s="41"/>
      <c r="D8" s="42"/>
      <c r="E8" s="41"/>
      <c r="F8" s="42"/>
      <c r="G8" s="41"/>
      <c r="H8" s="42"/>
      <c r="I8" s="41"/>
      <c r="J8" s="42"/>
      <c r="K8" s="41"/>
      <c r="L8" s="42"/>
      <c r="M8" s="64"/>
      <c r="N8" s="42"/>
      <c r="O8" s="64"/>
      <c r="P8" s="42"/>
      <c r="Q8" s="64"/>
      <c r="R8" s="42"/>
      <c r="S8" s="64"/>
      <c r="T8" s="42"/>
      <c r="U8" s="64"/>
      <c r="V8" s="42"/>
      <c r="W8" s="64"/>
      <c r="X8" s="42"/>
      <c r="Y8" s="64"/>
      <c r="Z8" s="42"/>
      <c r="AA8" s="64"/>
      <c r="AB8" s="42"/>
      <c r="AE8" s="73">
        <v>23132</v>
      </c>
      <c r="AF8" s="74">
        <f>K5</f>
        <v>104148.16000000002</v>
      </c>
      <c r="AG8" s="74" t="e">
        <f>L5</f>
        <v>#REF!</v>
      </c>
      <c r="AH8" s="69"/>
      <c r="AI8" s="69"/>
      <c r="AJ8" s="69"/>
      <c r="AK8" s="69"/>
      <c r="AL8" s="69"/>
      <c r="AM8" s="69"/>
      <c r="AN8" s="69"/>
      <c r="AO8" s="69"/>
      <c r="AP8" s="69"/>
      <c r="AQ8" s="69"/>
    </row>
    <row r="9" spans="1:43" x14ac:dyDescent="0.55000000000000004">
      <c r="A9" s="51">
        <v>1</v>
      </c>
      <c r="B9" s="56" t="str">
        <f>'2563-อาคาร-หักร้านค้าภายในอาคาร'!A45</f>
        <v>สระว่ายน้ำ</v>
      </c>
      <c r="C9" s="37">
        <f>'2563-อาคาร-หักร้านค้าภายในอาคาร'!F46</f>
        <v>5368</v>
      </c>
      <c r="D9" s="155" t="e">
        <f>'2563-อาคาร-หักร้านค้าภายในอาคาร'!G46</f>
        <v>#REF!</v>
      </c>
      <c r="E9" s="37">
        <f>'2563-อาคาร-หักร้านค้าภายในอาคาร'!H46</f>
        <v>6113</v>
      </c>
      <c r="F9" s="155" t="e">
        <f>'2563-อาคาร-หักร้านค้าภายในอาคาร'!I46</f>
        <v>#REF!</v>
      </c>
      <c r="G9" s="37">
        <f>'2563-อาคาร-หักร้านค้าภายในอาคาร'!J46</f>
        <v>6500</v>
      </c>
      <c r="H9" s="155" t="e">
        <f>'2563-อาคาร-หักร้านค้าภายในอาคาร'!K46</f>
        <v>#REF!</v>
      </c>
      <c r="I9" s="37">
        <f>'2563-อาคาร-หักร้านค้าภายในอาคาร'!L46</f>
        <v>10515.000000000009</v>
      </c>
      <c r="J9" s="155" t="e">
        <f>'2563-อาคาร-หักร้านค้าภายในอาคาร'!M46</f>
        <v>#REF!</v>
      </c>
      <c r="K9" s="37">
        <f>'2563-อาคาร-หักร้านค้าภายในอาคาร'!N46</f>
        <v>9484.9999999999909</v>
      </c>
      <c r="L9" s="155" t="e">
        <f>'2563-อาคาร-หักร้านค้าภายในอาคาร'!O46</f>
        <v>#REF!</v>
      </c>
      <c r="M9" s="37">
        <f>'2563-อาคาร-หักร้านค้าภายในอาคาร'!P46</f>
        <v>6241.0000000000091</v>
      </c>
      <c r="N9" s="155" t="e">
        <f>'2563-อาคาร-หักร้านค้าภายในอาคาร'!Q46</f>
        <v>#REF!</v>
      </c>
      <c r="O9" s="37">
        <f>'2563-อาคาร-หักร้านค้าภายในอาคาร'!R46</f>
        <v>9258.9999999999727</v>
      </c>
      <c r="P9" s="155" t="e">
        <f>'2563-อาคาร-หักร้านค้าภายในอาคาร'!S46</f>
        <v>#REF!</v>
      </c>
      <c r="Q9" s="37">
        <f>'2563-อาคาร-หักร้านค้าภายในอาคาร'!T46</f>
        <v>7678.0000000000182</v>
      </c>
      <c r="R9" s="155" t="e">
        <f>'2563-อาคาร-หักร้านค้าภายในอาคาร'!U46</f>
        <v>#REF!</v>
      </c>
      <c r="S9" s="37">
        <f>'2563-อาคาร-หักร้านค้าภายในอาคาร'!V46</f>
        <v>7588</v>
      </c>
      <c r="T9" s="155" t="e">
        <f>'2563-อาคาร-หักร้านค้าภายในอาคาร'!W46</f>
        <v>#REF!</v>
      </c>
      <c r="U9" s="37">
        <f>'2563-อาคาร-หักร้านค้าภายในอาคาร'!X46</f>
        <v>7707</v>
      </c>
      <c r="V9" s="155" t="e">
        <f>'2563-อาคาร-หักร้านค้าภายในอาคาร'!Y46</f>
        <v>#REF!</v>
      </c>
      <c r="W9" s="37">
        <f>'2563-อาคาร-หักร้านค้าภายในอาคาร'!Z46</f>
        <v>5723</v>
      </c>
      <c r="X9" s="155" t="e">
        <f>'2563-อาคาร-หักร้านค้าภายในอาคาร'!AA46</f>
        <v>#REF!</v>
      </c>
      <c r="Y9" s="37">
        <f>'2563-อาคาร-หักร้านค้าภายในอาคาร'!AB46</f>
        <v>7504</v>
      </c>
      <c r="Z9" s="155" t="e">
        <f>'2563-อาคาร-หักร้านค้าภายในอาคาร'!AC46</f>
        <v>#REF!</v>
      </c>
      <c r="AA9" s="37">
        <f>SUM(C9+E9+G9+I9+K9+M9+O9+Q9+S9+U9+W9+Y9)</f>
        <v>89681</v>
      </c>
      <c r="AB9" s="155" t="e">
        <f>SUM(D9+F9+H9+J9+L9+N9+P9+R9+T9+V9+X9+Z9)</f>
        <v>#REF!</v>
      </c>
      <c r="AE9" s="73">
        <v>23163</v>
      </c>
      <c r="AF9" s="74">
        <f>M5</f>
        <v>91600.170000000056</v>
      </c>
      <c r="AG9" s="74" t="e">
        <f>N5</f>
        <v>#REF!</v>
      </c>
      <c r="AH9" s="69"/>
      <c r="AI9" s="69"/>
      <c r="AJ9" s="69"/>
      <c r="AK9" s="69"/>
      <c r="AL9" s="69"/>
      <c r="AM9" s="69"/>
      <c r="AN9" s="69"/>
      <c r="AO9" s="69"/>
      <c r="AP9" s="69"/>
      <c r="AQ9" s="69"/>
    </row>
    <row r="10" spans="1:43" x14ac:dyDescent="0.55000000000000004">
      <c r="A10" s="40" t="str">
        <f>'2563-อาคาร-หักร้านค้าภายในอาคาร'!A47</f>
        <v>โรงอาหาร</v>
      </c>
      <c r="B10" s="25"/>
      <c r="C10" s="41"/>
      <c r="D10" s="42"/>
      <c r="E10" s="41"/>
      <c r="F10" s="42"/>
      <c r="G10" s="41"/>
      <c r="H10" s="42"/>
      <c r="I10" s="41"/>
      <c r="J10" s="42"/>
      <c r="K10" s="41"/>
      <c r="L10" s="42"/>
      <c r="M10" s="64"/>
      <c r="N10" s="42"/>
      <c r="O10" s="64"/>
      <c r="P10" s="42"/>
      <c r="Q10" s="64"/>
      <c r="R10" s="42"/>
      <c r="S10" s="64"/>
      <c r="T10" s="42"/>
      <c r="U10" s="64"/>
      <c r="V10" s="42"/>
      <c r="W10" s="64"/>
      <c r="X10" s="42"/>
      <c r="Y10" s="64"/>
      <c r="Z10" s="42"/>
      <c r="AA10" s="64"/>
      <c r="AB10" s="42"/>
      <c r="AE10" s="73">
        <v>23193</v>
      </c>
      <c r="AF10" s="74">
        <f>O5</f>
        <v>105849.40999999993</v>
      </c>
      <c r="AG10" s="74" t="e">
        <f>P5</f>
        <v>#REF!</v>
      </c>
      <c r="AH10" s="69"/>
      <c r="AI10" s="69"/>
      <c r="AJ10" s="69"/>
      <c r="AK10" s="69"/>
      <c r="AL10" s="69"/>
      <c r="AM10" s="69"/>
      <c r="AN10" s="69"/>
      <c r="AO10" s="69"/>
      <c r="AP10" s="69"/>
      <c r="AQ10" s="69"/>
    </row>
    <row r="11" spans="1:43" x14ac:dyDescent="0.55000000000000004">
      <c r="A11" s="51">
        <v>1</v>
      </c>
      <c r="B11" s="56" t="str">
        <f>'2563-อาคาร-หักร้านค้าภายในอาคาร'!A47</f>
        <v>โรงอาหาร</v>
      </c>
      <c r="C11" s="37">
        <f>'2563-อาคาร-หักร้านค้าภายในอาคาร'!F48</f>
        <v>4214</v>
      </c>
      <c r="D11" s="155" t="e">
        <f>'2563-อาคาร-หักร้านค้าภายในอาคาร'!G48</f>
        <v>#REF!</v>
      </c>
      <c r="E11" s="37">
        <f>'2563-อาคาร-หักร้านค้าภายในอาคาร'!H48</f>
        <v>1779</v>
      </c>
      <c r="F11" s="155" t="e">
        <f>'2563-อาคาร-หักร้านค้าภายในอาคาร'!I48</f>
        <v>#REF!</v>
      </c>
      <c r="G11" s="37">
        <f>'2563-อาคาร-หักร้านค้าภายในอาคาร'!J48</f>
        <v>3449</v>
      </c>
      <c r="H11" s="155" t="e">
        <f>'2563-อาคาร-หักร้านค้าภายในอาคาร'!K48</f>
        <v>#REF!</v>
      </c>
      <c r="I11" s="37">
        <f>'2563-อาคาร-หักร้านค้าภายในอาคาร'!L48</f>
        <v>2250</v>
      </c>
      <c r="J11" s="155" t="e">
        <f>'2563-อาคาร-หักร้านค้าภายในอาคาร'!M48</f>
        <v>#REF!</v>
      </c>
      <c r="K11" s="37">
        <f>'2563-อาคาร-หักร้านค้าภายในอาคาร'!N48</f>
        <v>848</v>
      </c>
      <c r="L11" s="155" t="e">
        <f>'2563-อาคาร-หักร้านค้าภายในอาคาร'!O48</f>
        <v>#REF!</v>
      </c>
      <c r="M11" s="37">
        <f>'2563-อาคาร-หักร้านค้าภายในอาคาร'!P48</f>
        <v>880</v>
      </c>
      <c r="N11" s="155" t="e">
        <f>'2563-อาคาร-หักร้านค้าภายในอาคาร'!Q48</f>
        <v>#REF!</v>
      </c>
      <c r="O11" s="37">
        <f>'2563-อาคาร-หักร้านค้าภายในอาคาร'!R48</f>
        <v>658.00000000000364</v>
      </c>
      <c r="P11" s="155" t="e">
        <f>'2563-อาคาร-หักร้านค้าภายในอาคาร'!S48</f>
        <v>#REF!</v>
      </c>
      <c r="Q11" s="37">
        <f>'2563-อาคาร-หักร้านค้าภายในอาคาร'!T48</f>
        <v>3157.9999999999964</v>
      </c>
      <c r="R11" s="155" t="e">
        <f>'2563-อาคาร-หักร้านค้าภายในอาคาร'!U48</f>
        <v>#REF!</v>
      </c>
      <c r="S11" s="37">
        <f>'2563-อาคาร-หักร้านค้าภายในอาคาร'!V48</f>
        <v>2818.9999999999927</v>
      </c>
      <c r="T11" s="155" t="e">
        <f>'2563-อาคาร-หักร้านค้าภายในอาคาร'!W48</f>
        <v>#REF!</v>
      </c>
      <c r="U11" s="37">
        <f>'2563-อาคาร-หักร้านค้าภายในอาคาร'!X48</f>
        <v>3370.0000000000073</v>
      </c>
      <c r="V11" s="155" t="e">
        <f>'2563-อาคาร-หักร้านค้าภายในอาคาร'!Y48</f>
        <v>#REF!</v>
      </c>
      <c r="W11" s="37">
        <f>'2563-อาคาร-หักร้านค้าภายในอาคาร'!Z48</f>
        <v>3235</v>
      </c>
      <c r="X11" s="155" t="e">
        <f>'2563-อาคาร-หักร้านค้าภายในอาคาร'!AA48</f>
        <v>#REF!</v>
      </c>
      <c r="Y11" s="37">
        <f>'2563-อาคาร-หักร้านค้าภายในอาคาร'!AB48</f>
        <v>2899</v>
      </c>
      <c r="Z11" s="155" t="e">
        <f>'2563-อาคาร-หักร้านค้าภายในอาคาร'!AC48</f>
        <v>#REF!</v>
      </c>
      <c r="AA11" s="37">
        <f>SUM(C11+E11+G11+I11+K11+M11+O11+Q11+S11+U11+W11+Y11)</f>
        <v>29559</v>
      </c>
      <c r="AB11" s="155" t="e">
        <f>SUM(D11+F11+H11+J11+L11+N11+P11+R11+T11+V11+X11+Z11)</f>
        <v>#REF!</v>
      </c>
      <c r="AE11" s="73">
        <v>23224</v>
      </c>
      <c r="AF11" s="74">
        <f>Q5</f>
        <v>153961.7900000001</v>
      </c>
      <c r="AG11" s="74" t="e">
        <f>R5</f>
        <v>#REF!</v>
      </c>
      <c r="AH11" s="69"/>
      <c r="AI11" s="69"/>
      <c r="AJ11" s="69"/>
      <c r="AK11" s="69"/>
      <c r="AL11" s="69"/>
      <c r="AM11" s="69"/>
      <c r="AN11" s="69"/>
      <c r="AO11" s="69"/>
      <c r="AP11" s="69"/>
      <c r="AQ11" s="69"/>
    </row>
    <row r="12" spans="1:43" x14ac:dyDescent="0.55000000000000004">
      <c r="A12" s="24" t="str">
        <f>'2563-อาคาร-หักร้านค้าภายในอาคาร'!A49</f>
        <v>หอพักนักศึกษา</v>
      </c>
      <c r="B12" s="25"/>
      <c r="C12" s="41"/>
      <c r="D12" s="42"/>
      <c r="E12" s="41"/>
      <c r="F12" s="42"/>
      <c r="G12" s="41"/>
      <c r="H12" s="42"/>
      <c r="I12" s="41"/>
      <c r="J12" s="42"/>
      <c r="K12" s="41"/>
      <c r="L12" s="42"/>
      <c r="M12" s="64"/>
      <c r="N12" s="42"/>
      <c r="O12" s="64"/>
      <c r="P12" s="42"/>
      <c r="Q12" s="64"/>
      <c r="R12" s="42"/>
      <c r="S12" s="64"/>
      <c r="T12" s="42"/>
      <c r="U12" s="64"/>
      <c r="V12" s="42"/>
      <c r="W12" s="64"/>
      <c r="X12" s="42"/>
      <c r="Y12" s="64"/>
      <c r="Z12" s="42"/>
      <c r="AA12" s="64"/>
      <c r="AB12" s="42"/>
      <c r="AE12" s="73">
        <v>23255</v>
      </c>
      <c r="AF12" s="74">
        <f>S5</f>
        <v>150808.09999999989</v>
      </c>
      <c r="AG12" s="74" t="e">
        <f>T5</f>
        <v>#REF!</v>
      </c>
      <c r="AH12" s="69"/>
      <c r="AI12" s="69"/>
      <c r="AJ12" s="69"/>
      <c r="AK12" s="69"/>
      <c r="AL12" s="69"/>
      <c r="AM12" s="69"/>
      <c r="AN12" s="69"/>
      <c r="AO12" s="69"/>
      <c r="AP12" s="69"/>
      <c r="AQ12" s="69"/>
    </row>
    <row r="13" spans="1:43" x14ac:dyDescent="0.55000000000000004">
      <c r="A13" s="51">
        <v>1</v>
      </c>
      <c r="B13" s="56" t="str">
        <f>'2563-อาคาร-หักร้านค้าภายในอาคาร'!A49</f>
        <v>หอพักนักศึกษา</v>
      </c>
      <c r="C13" s="37">
        <f>'2563-อาคาร-หักร้านค้าภายในอาคาร'!F61</f>
        <v>67978</v>
      </c>
      <c r="D13" s="155" t="e">
        <f>'2563-อาคาร-หักร้านค้าภายในอาคาร'!G61</f>
        <v>#REF!</v>
      </c>
      <c r="E13" s="37">
        <f>'2563-อาคาร-หักร้านค้าภายในอาคาร'!H61</f>
        <v>63369.000000000029</v>
      </c>
      <c r="F13" s="155" t="e">
        <f>'2563-อาคาร-หักร้านค้าภายในอาคาร'!I61</f>
        <v>#REF!</v>
      </c>
      <c r="G13" s="37">
        <f>'2563-อาคาร-หักร้านค้าภายในอาคาร'!J61</f>
        <v>63174.999999999971</v>
      </c>
      <c r="H13" s="155" t="e">
        <f>'2563-อาคาร-หักร้านค้าภายในอาคาร'!K61</f>
        <v>#REF!</v>
      </c>
      <c r="I13" s="37">
        <f>'2563-อาคาร-หักร้านค้าภายในอาคาร'!L61</f>
        <v>25680.000000000022</v>
      </c>
      <c r="J13" s="155" t="e">
        <f>'2563-อาคาร-หักร้านค้าภายในอาคาร'!M61</f>
        <v>#REF!</v>
      </c>
      <c r="K13" s="37">
        <f>'2563-อาคาร-หักร้านค้าภายในอาคาร'!N61</f>
        <v>20539.99999999996</v>
      </c>
      <c r="L13" s="155" t="e">
        <f>'2563-อาคาร-หักร้านค้าภายในอาคาร'!O61</f>
        <v>#REF!</v>
      </c>
      <c r="M13" s="37">
        <f>'2563-อาคาร-หักร้านค้าภายในอาคาร'!P61</f>
        <v>24560.000000000007</v>
      </c>
      <c r="N13" s="155" t="e">
        <f>'2563-อาคาร-หักร้านค้าภายในอาคาร'!Q61</f>
        <v>#REF!</v>
      </c>
      <c r="O13" s="37">
        <f>'2563-อาคาร-หักร้านค้าภายในอาคาร'!R61</f>
        <v>32428</v>
      </c>
      <c r="P13" s="155" t="e">
        <f>'2563-อาคาร-หักร้านค้าภายในอาคาร'!S61</f>
        <v>#REF!</v>
      </c>
      <c r="Q13" s="37">
        <f>'2563-อาคาร-หักร้านค้าภายในอาคาร'!T61</f>
        <v>94588.000000000044</v>
      </c>
      <c r="R13" s="155" t="e">
        <f>'2563-อาคาร-หักร้านค้าภายในอาคาร'!U61</f>
        <v>#REF!</v>
      </c>
      <c r="S13" s="37">
        <f>'2563-อาคาร-หักร้านค้าภายในอาคาร'!V61</f>
        <v>125383.99999999994</v>
      </c>
      <c r="T13" s="155" t="e">
        <f>'2563-อาคาร-หักร้านค้าภายในอาคาร'!W61</f>
        <v>#REF!</v>
      </c>
      <c r="U13" s="37">
        <f>'2563-อาคาร-หักร้านค้าภายในอาคาร'!X61</f>
        <v>126536.00000000004</v>
      </c>
      <c r="V13" s="155" t="e">
        <f>'2563-อาคาร-หักร้านค้าภายในอาคาร'!Y61</f>
        <v>#REF!</v>
      </c>
      <c r="W13" s="37">
        <f>'2563-อาคาร-หักร้านค้าภายในอาคาร'!Z61</f>
        <v>97085</v>
      </c>
      <c r="X13" s="155" t="e">
        <f>'2563-อาคาร-หักร้านค้าภายในอาคาร'!AA61</f>
        <v>#REF!</v>
      </c>
      <c r="Y13" s="37">
        <f>'2563-อาคาร-หักร้านค้าภายในอาคาร'!AB61</f>
        <v>87878.999999999985</v>
      </c>
      <c r="Z13" s="155" t="e">
        <f>'2563-อาคาร-หักร้านค้าภายในอาคาร'!AC61</f>
        <v>#REF!</v>
      </c>
      <c r="AA13" s="37">
        <f>SUM(C13+E13+G13+I13+K13+M13+O13+Q13+S13+U13+W13+Y13)</f>
        <v>829202</v>
      </c>
      <c r="AB13" s="155" t="e">
        <f>SUM(D13+F13+H13+J13+L13+N13+P13+R13+T13+V13+X13+Z13)</f>
        <v>#REF!</v>
      </c>
      <c r="AE13" s="73">
        <v>23285</v>
      </c>
      <c r="AF13" s="74">
        <f>U5</f>
        <v>154182.09000000005</v>
      </c>
      <c r="AG13" s="74" t="e">
        <f>V5</f>
        <v>#REF!</v>
      </c>
      <c r="AH13" s="69"/>
      <c r="AI13" s="69"/>
      <c r="AJ13" s="69"/>
      <c r="AK13" s="69"/>
      <c r="AL13" s="69"/>
      <c r="AM13" s="69"/>
      <c r="AN13" s="69"/>
      <c r="AO13" s="69"/>
      <c r="AP13" s="69"/>
      <c r="AQ13" s="69"/>
    </row>
    <row r="14" spans="1:43" x14ac:dyDescent="0.55000000000000004">
      <c r="A14" s="40" t="str">
        <f>'2563-อาคาร-หักร้านค้าภายในอาคาร'!A62</f>
        <v>คณะพัฒนาการท่องเที่ยว</v>
      </c>
      <c r="B14" s="25"/>
      <c r="C14" s="41"/>
      <c r="D14" s="42"/>
      <c r="E14" s="41"/>
      <c r="F14" s="42"/>
      <c r="G14" s="41"/>
      <c r="H14" s="42"/>
      <c r="I14" s="41"/>
      <c r="J14" s="42"/>
      <c r="K14" s="41"/>
      <c r="L14" s="42"/>
      <c r="M14" s="64"/>
      <c r="N14" s="42"/>
      <c r="O14" s="64"/>
      <c r="P14" s="42"/>
      <c r="Q14" s="64"/>
      <c r="R14" s="42"/>
      <c r="S14" s="64"/>
      <c r="T14" s="42"/>
      <c r="U14" s="64"/>
      <c r="V14" s="42"/>
      <c r="W14" s="64"/>
      <c r="X14" s="42"/>
      <c r="Y14" s="64"/>
      <c r="Z14" s="42"/>
      <c r="AA14" s="64"/>
      <c r="AB14" s="42"/>
      <c r="AE14" s="73">
        <v>23316</v>
      </c>
      <c r="AF14" s="74">
        <f>W5</f>
        <v>100539.23000000001</v>
      </c>
      <c r="AG14" s="74" t="e">
        <f>X5</f>
        <v>#REF!</v>
      </c>
      <c r="AH14" s="69"/>
      <c r="AI14" s="69"/>
      <c r="AJ14" s="69"/>
      <c r="AK14" s="69"/>
      <c r="AL14" s="69"/>
      <c r="AM14" s="69"/>
      <c r="AN14" s="69"/>
      <c r="AO14" s="69"/>
      <c r="AP14" s="69"/>
      <c r="AQ14" s="69"/>
    </row>
    <row r="15" spans="1:43" x14ac:dyDescent="0.55000000000000004">
      <c r="A15" s="51">
        <v>1</v>
      </c>
      <c r="B15" s="56" t="str">
        <f>'2563-อาคาร-หักร้านค้าภายในอาคาร'!A62</f>
        <v>คณะพัฒนาการท่องเที่ยว</v>
      </c>
      <c r="C15" s="37">
        <f>'2563-อาคาร-หักร้านค้าภายในอาคาร'!F66</f>
        <v>8481.9999999999964</v>
      </c>
      <c r="D15" s="155" t="e">
        <f>'2563-อาคาร-หักร้านค้าภายในอาคาร'!G66</f>
        <v>#REF!</v>
      </c>
      <c r="E15" s="37">
        <f>'2563-อาคาร-หักร้านค้าภายในอาคาร'!H66</f>
        <v>9272.0000000000018</v>
      </c>
      <c r="F15" s="155" t="e">
        <f>'2563-อาคาร-หักร้านค้าภายในอาคาร'!I66</f>
        <v>#REF!</v>
      </c>
      <c r="G15" s="37">
        <f>'2563-อาคาร-หักร้านค้าภายในอาคาร'!J66</f>
        <v>10864</v>
      </c>
      <c r="H15" s="155" t="e">
        <f>'2563-อาคาร-หักร้านค้าภายในอาคาร'!K66</f>
        <v>#REF!</v>
      </c>
      <c r="I15" s="37">
        <f>'2563-อาคาร-หักร้านค้าภายในอาคาร'!L66</f>
        <v>12690</v>
      </c>
      <c r="J15" s="155" t="e">
        <f>'2563-อาคาร-หักร้านค้าภายในอาคาร'!M66</f>
        <v>#REF!</v>
      </c>
      <c r="K15" s="37">
        <f>'2563-อาคาร-หักร้านค้าภายในอาคาร'!N66</f>
        <v>12468.000000000004</v>
      </c>
      <c r="L15" s="155" t="e">
        <f>'2563-อาคาร-หักร้านค้าภายในอาคาร'!O66</f>
        <v>#REF!</v>
      </c>
      <c r="M15" s="37">
        <f>'2563-อาคาร-หักร้านค้าภายในอาคาร'!P66</f>
        <v>8649.9999999999891</v>
      </c>
      <c r="N15" s="155" t="e">
        <f>'2563-อาคาร-หักร้านค้าภายในอาคาร'!Q66</f>
        <v>#REF!</v>
      </c>
      <c r="O15" s="37">
        <f>'2563-อาคาร-หักร้านค้าภายในอาคาร'!R66</f>
        <v>14723.000000000024</v>
      </c>
      <c r="P15" s="155" t="e">
        <f>'2563-อาคาร-หักร้านค้าภายในอาคาร'!S66</f>
        <v>#REF!</v>
      </c>
      <c r="Q15" s="37">
        <f>'2563-อาคาร-หักร้านค้าภายในอาคาร'!T66</f>
        <v>15759.999999999975</v>
      </c>
      <c r="R15" s="155" t="e">
        <f>'2563-อาคาร-หักร้านค้าภายในอาคาร'!U66</f>
        <v>#REF!</v>
      </c>
      <c r="S15" s="37">
        <f>'2563-อาคาร-หักร้านค้าภายในอาคาร'!V66</f>
        <v>19517.000000000022</v>
      </c>
      <c r="T15" s="155" t="e">
        <f>'2563-อาคาร-หักร้านค้าภายในอาคาร'!W66</f>
        <v>#REF!</v>
      </c>
      <c r="U15" s="37">
        <f>'2563-อาคาร-หักร้านค้าภายในอาคาร'!X66</f>
        <v>12497.999999999989</v>
      </c>
      <c r="V15" s="155" t="e">
        <f>'2563-อาคาร-หักร้านค้าภายในอาคาร'!Y66</f>
        <v>#REF!</v>
      </c>
      <c r="W15" s="37">
        <f>'2563-อาคาร-หักร้านค้าภายในอาคาร'!Z66</f>
        <v>9545.9999999999854</v>
      </c>
      <c r="X15" s="155" t="e">
        <f>'2563-อาคาร-หักร้านค้าภายในอาคาร'!AA66</f>
        <v>#REF!</v>
      </c>
      <c r="Y15" s="37">
        <f>'2563-อาคาร-หักร้านค้าภายในอาคาร'!AB66</f>
        <v>9602.9999999999818</v>
      </c>
      <c r="Z15" s="155" t="e">
        <f>'2563-อาคาร-หักร้านค้าภายในอาคาร'!AC66</f>
        <v>#REF!</v>
      </c>
      <c r="AA15" s="37">
        <f>SUM(C15+E15+G15+I15+K15+M15+O15+Q15+S15+U15+W15+Y15)</f>
        <v>144072.99999999994</v>
      </c>
      <c r="AB15" s="155" t="e">
        <f>SUM(D15+F15+H15+J15+L15+N15+P15+R15+T15+V15+X15+Z15)</f>
        <v>#REF!</v>
      </c>
      <c r="AE15" s="73">
        <v>23346</v>
      </c>
      <c r="AF15" s="74">
        <f>Y5</f>
        <v>101809.44999999997</v>
      </c>
      <c r="AG15" s="74" t="e">
        <f>Z5</f>
        <v>#REF!</v>
      </c>
      <c r="AH15" s="69"/>
      <c r="AI15" s="69"/>
      <c r="AJ15" s="69"/>
      <c r="AK15" s="69"/>
      <c r="AL15" s="69"/>
      <c r="AM15" s="69"/>
      <c r="AN15" s="69"/>
      <c r="AO15" s="69"/>
      <c r="AP15" s="69"/>
      <c r="AQ15" s="69"/>
    </row>
    <row r="16" spans="1:43" x14ac:dyDescent="0.55000000000000004">
      <c r="A16" s="40" t="str">
        <f>'2563-อาคาร-หักร้านค้าภายในอาคาร'!A67</f>
        <v>คณะศิลป์ศาสตร์</v>
      </c>
      <c r="B16" s="25"/>
      <c r="C16" s="41"/>
      <c r="D16" s="42"/>
      <c r="E16" s="41"/>
      <c r="F16" s="42"/>
      <c r="G16" s="41"/>
      <c r="H16" s="42"/>
      <c r="I16" s="41"/>
      <c r="J16" s="49"/>
      <c r="K16" s="41"/>
      <c r="L16" s="42"/>
      <c r="M16" s="64"/>
      <c r="N16" s="42"/>
      <c r="O16" s="64"/>
      <c r="P16" s="42"/>
      <c r="Q16" s="64"/>
      <c r="R16" s="42"/>
      <c r="S16" s="64"/>
      <c r="T16" s="42"/>
      <c r="U16" s="64"/>
      <c r="V16" s="42"/>
      <c r="W16" s="64"/>
      <c r="X16" s="42"/>
      <c r="Y16" s="64"/>
      <c r="Z16" s="42"/>
      <c r="AA16" s="64"/>
      <c r="AB16" s="42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</row>
    <row r="17" spans="1:43" x14ac:dyDescent="0.55000000000000004">
      <c r="A17" s="51">
        <v>1</v>
      </c>
      <c r="B17" s="56" t="str">
        <f>'2563-อาคาร-หักร้านค้าภายในอาคาร'!A67</f>
        <v>คณะศิลป์ศาสตร์</v>
      </c>
      <c r="C17" s="37">
        <f>'2563-อาคาร-หักร้านค้าภายในอาคาร'!F68</f>
        <v>8355.4500000000007</v>
      </c>
      <c r="D17" s="155" t="e">
        <f>'2563-อาคาร-หักร้านค้าภายในอาคาร'!G68</f>
        <v>#REF!</v>
      </c>
      <c r="E17" s="37">
        <f>'2563-อาคาร-หักร้านค้าภายในอาคาร'!H68</f>
        <v>10078.57</v>
      </c>
      <c r="F17" s="155" t="e">
        <f>'2563-อาคาร-หักร้านค้าภายในอาคาร'!I68</f>
        <v>#REF!</v>
      </c>
      <c r="G17" s="37">
        <f>'2563-อาคาร-หักร้านค้าภายในอาคาร'!J68</f>
        <v>11239.75</v>
      </c>
      <c r="H17" s="155" t="e">
        <f>'2563-อาคาร-หักร้านค้าภายในอาคาร'!K68</f>
        <v>#REF!</v>
      </c>
      <c r="I17" s="37">
        <f>'2563-อาคาร-หักร้านค้าภายในอาคาร'!L68</f>
        <v>10944.36</v>
      </c>
      <c r="J17" s="155" t="e">
        <f>'2563-อาคาร-หักร้านค้าภายในอาคาร'!M68</f>
        <v>#REF!</v>
      </c>
      <c r="K17" s="37">
        <f>'2563-อาคาร-หักร้านค้าภายในอาคาร'!N68</f>
        <v>2456.52</v>
      </c>
      <c r="L17" s="155" t="e">
        <f>'2563-อาคาร-หักร้านค้าภายในอาคาร'!O68</f>
        <v>#REF!</v>
      </c>
      <c r="M17" s="37">
        <f>'2563-อาคาร-หักร้านค้าภายในอาคาร'!P68</f>
        <v>2963.08</v>
      </c>
      <c r="N17" s="155" t="e">
        <f>'2563-อาคาร-หักร้านค้าภายในอาคาร'!Q68</f>
        <v>#REF!</v>
      </c>
      <c r="O17" s="37">
        <f>'2563-อาคาร-หักร้านค้าภายในอาคาร'!R68</f>
        <v>2884.01</v>
      </c>
      <c r="P17" s="155" t="e">
        <f>'2563-อาคาร-หักร้านค้าภายในอาคาร'!S68</f>
        <v>#REF!</v>
      </c>
      <c r="Q17" s="37">
        <f>'2563-อาคาร-หักร้านค้าภายในอาคาร'!T68</f>
        <v>3921.06</v>
      </c>
      <c r="R17" s="155" t="e">
        <f>'2563-อาคาร-หักร้านค้าภายในอาคาร'!U68</f>
        <v>#REF!</v>
      </c>
      <c r="S17" s="37">
        <f>'2563-อาคาร-หักร้านค้าภายในอาคาร'!V68</f>
        <v>5428.96</v>
      </c>
      <c r="T17" s="155" t="e">
        <f>'2563-อาคาร-หักร้านค้าภายในอาคาร'!W68</f>
        <v>#REF!</v>
      </c>
      <c r="U17" s="37">
        <f>'2563-อาคาร-หักร้านค้าภายในอาคาร'!X68</f>
        <v>4339.1899999999996</v>
      </c>
      <c r="V17" s="155" t="e">
        <f>'2563-อาคาร-หักร้านค้าภายในอาคาร'!Y68</f>
        <v>#REF!</v>
      </c>
      <c r="W17" s="37">
        <f>'2563-อาคาร-หักร้านค้าภายในอาคาร'!Z68</f>
        <v>2198.91</v>
      </c>
      <c r="X17" s="155" t="e">
        <f>'2563-อาคาร-หักร้านค้าภายในอาคาร'!AA68</f>
        <v>#REF!</v>
      </c>
      <c r="Y17" s="37">
        <f>'2563-อาคาร-หักร้านค้าภายในอาคาร'!AB68</f>
        <v>1927.63</v>
      </c>
      <c r="Z17" s="155" t="e">
        <f>'2563-อาคาร-หักร้านค้าภายในอาคาร'!AC68</f>
        <v>#REF!</v>
      </c>
      <c r="AA17" s="37">
        <f>SUM(C17+E17+G17+I17+K17+M17+O17+Q17+S17+U17+W17+Y17)</f>
        <v>66737.490000000005</v>
      </c>
      <c r="AB17" s="155" t="e">
        <f>SUM(D17+F17+H17+J17+L17+N17+P17+R17+T17+V17+X17+Z17)</f>
        <v>#REF!</v>
      </c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</row>
    <row r="18" spans="1:43" x14ac:dyDescent="0.55000000000000004">
      <c r="A18" s="40" t="str">
        <f>'2563-อาคาร-หักร้านค้าภายในอาคาร'!A69</f>
        <v>สำนักหอสมุด</v>
      </c>
      <c r="B18" s="25"/>
      <c r="C18" s="41"/>
      <c r="D18" s="42"/>
      <c r="E18" s="41"/>
      <c r="F18" s="42"/>
      <c r="G18" s="41"/>
      <c r="H18" s="42"/>
      <c r="I18" s="41"/>
      <c r="J18" s="42"/>
      <c r="K18" s="41"/>
      <c r="L18" s="42"/>
      <c r="M18" s="64"/>
      <c r="N18" s="42"/>
      <c r="O18" s="64"/>
      <c r="P18" s="42"/>
      <c r="Q18" s="64"/>
      <c r="R18" s="42"/>
      <c r="S18" s="64"/>
      <c r="T18" s="42"/>
      <c r="U18" s="64"/>
      <c r="V18" s="42"/>
      <c r="W18" s="64"/>
      <c r="X18" s="42"/>
      <c r="Y18" s="64"/>
      <c r="Z18" s="42"/>
      <c r="AA18" s="64"/>
      <c r="AB18" s="42"/>
      <c r="AE18" s="71" t="s">
        <v>53</v>
      </c>
      <c r="AF18" s="138" t="str">
        <f>A6</f>
        <v>สำนักงานมหาวิทยาลัย</v>
      </c>
      <c r="AG18" s="139"/>
      <c r="AH18" s="69"/>
      <c r="AI18" s="69"/>
      <c r="AJ18" s="69"/>
      <c r="AK18" s="69"/>
      <c r="AL18" s="69"/>
      <c r="AM18" s="69"/>
      <c r="AN18" s="69"/>
      <c r="AO18" s="69"/>
      <c r="AP18" s="69"/>
      <c r="AQ18" s="69"/>
    </row>
    <row r="19" spans="1:43" ht="22.2" x14ac:dyDescent="0.55000000000000004">
      <c r="A19" s="43">
        <v>1</v>
      </c>
      <c r="B19" s="57" t="str">
        <f>'2563-อาคาร-หักร้านค้าภายในอาคาร'!A69</f>
        <v>สำนักหอสมุด</v>
      </c>
      <c r="C19" s="46">
        <f>'2563-อาคาร-หักร้านค้าภายในอาคาร'!F72</f>
        <v>19703.7</v>
      </c>
      <c r="D19" s="58" t="e">
        <f>'2563-อาคาร-หักร้านค้าภายในอาคาร'!G72</f>
        <v>#REF!</v>
      </c>
      <c r="E19" s="46">
        <f>'2563-อาคาร-หักร้านค้าภายในอาคาร'!H72</f>
        <v>22177.37</v>
      </c>
      <c r="F19" s="58" t="e">
        <f>'2563-อาคาร-หักร้านค้าภายในอาคาร'!I72</f>
        <v>#REF!</v>
      </c>
      <c r="G19" s="46">
        <f>'2563-อาคาร-หักร้านค้าภายในอาคาร'!J72</f>
        <v>30235.119999999999</v>
      </c>
      <c r="H19" s="58" t="e">
        <f>'2563-อาคาร-หักร้านค้าภายในอาคาร'!K72</f>
        <v>#REF!</v>
      </c>
      <c r="I19" s="46">
        <f>'2563-อาคาร-หักร้านค้าภายในอาคาร'!L72</f>
        <v>17942.150000000001</v>
      </c>
      <c r="J19" s="58" t="e">
        <f>'2563-อาคาร-หักร้านค้าภายในอาคาร'!M72</f>
        <v>#REF!</v>
      </c>
      <c r="K19" s="46">
        <f>'2563-อาคาร-หักร้านค้าภายในอาคาร'!N72</f>
        <v>18574.8</v>
      </c>
      <c r="L19" s="58" t="e">
        <f>'2563-อาคาร-หักร้านค้าภายในอาคาร'!O72</f>
        <v>#REF!</v>
      </c>
      <c r="M19" s="46">
        <f>'2563-อาคาร-หักร้านค้าภายในอาคาร'!P72</f>
        <v>8349.0000000000273</v>
      </c>
      <c r="N19" s="58" t="e">
        <f>'2563-อาคาร-หักร้านค้าภายในอาคาร'!Q72</f>
        <v>#REF!</v>
      </c>
      <c r="O19" s="46">
        <f>'2563-อาคาร-หักร้านค้าภายในอาคาร'!R72</f>
        <v>25892.649999999987</v>
      </c>
      <c r="P19" s="58" t="e">
        <f>'2563-อาคาร-หักร้านค้าภายในอาคาร'!S72</f>
        <v>#REF!</v>
      </c>
      <c r="Q19" s="46">
        <f>'2563-อาคาร-หักร้านค้าภายในอาคาร'!T72</f>
        <v>23928.97</v>
      </c>
      <c r="R19" s="58" t="e">
        <f>'2563-อาคาร-หักร้านค้าภายในอาคาร'!U72</f>
        <v>#REF!</v>
      </c>
      <c r="S19" s="46">
        <f>'2563-อาคาร-หักร้านค้าภายในอาคาร'!V72</f>
        <v>27454.770000000026</v>
      </c>
      <c r="T19" s="58" t="e">
        <f>'2563-อาคาร-หักร้านค้าภายในอาคาร'!W72</f>
        <v>#REF!</v>
      </c>
      <c r="U19" s="46">
        <f>'2563-อาคาร-หักร้านค้าภายในอาคาร'!X72</f>
        <v>24905.399999999972</v>
      </c>
      <c r="V19" s="58" t="e">
        <f>'2563-อาคาร-หักร้านค้าภายในอาคาร'!Y72</f>
        <v>#REF!</v>
      </c>
      <c r="W19" s="46">
        <f>'2563-อาคาร-หักร้านค้าภายในอาคาร'!Z72</f>
        <v>23138.74</v>
      </c>
      <c r="X19" s="58" t="e">
        <f>'2563-อาคาร-หักร้านค้าภายในอาคาร'!AA72</f>
        <v>#REF!</v>
      </c>
      <c r="Y19" s="46">
        <f>'2563-อาคาร-หักร้านค้าภายในอาคาร'!AB72</f>
        <v>16554.96</v>
      </c>
      <c r="Z19" s="58" t="e">
        <f>'2563-อาคาร-หักร้านค้าภายในอาคาร'!AC72</f>
        <v>#REF!</v>
      </c>
      <c r="AA19" s="37">
        <f>SUM(C19+E19+G19+I19+K19+M19+O19+Q19+S19+U19+W19+Y19)</f>
        <v>258857.62999999998</v>
      </c>
      <c r="AB19" s="155" t="e">
        <f>SUM(D19+F19+H19+J19+L19+N19+P19+R19+T19+V19+X19+Z19)</f>
        <v>#REF!</v>
      </c>
      <c r="AE19" s="76"/>
      <c r="AF19" s="72" t="s">
        <v>55</v>
      </c>
      <c r="AG19" s="72" t="s">
        <v>54</v>
      </c>
      <c r="AH19" s="69"/>
      <c r="AI19" s="69"/>
      <c r="AJ19" s="69"/>
      <c r="AK19" s="69"/>
      <c r="AL19" s="69"/>
      <c r="AM19" s="69"/>
      <c r="AN19" s="69"/>
      <c r="AO19" s="69"/>
      <c r="AP19" s="69"/>
      <c r="AQ19" s="69"/>
    </row>
    <row r="20" spans="1:43" x14ac:dyDescent="0.55000000000000004">
      <c r="A20" s="40" t="str">
        <f>'2563-อาคาร-หักร้านค้าภายในอาคาร'!A73</f>
        <v>คณะบริหารธุรกิจ</v>
      </c>
      <c r="B20" s="25"/>
      <c r="C20" s="41"/>
      <c r="D20" s="42"/>
      <c r="E20" s="41"/>
      <c r="F20" s="42"/>
      <c r="G20" s="41"/>
      <c r="H20" s="42"/>
      <c r="I20" s="41"/>
      <c r="J20" s="42"/>
      <c r="K20" s="41"/>
      <c r="L20" s="42"/>
      <c r="M20" s="64"/>
      <c r="N20" s="42"/>
      <c r="O20" s="64"/>
      <c r="P20" s="42"/>
      <c r="Q20" s="64"/>
      <c r="R20" s="42"/>
      <c r="S20" s="64"/>
      <c r="T20" s="42"/>
      <c r="U20" s="64"/>
      <c r="V20" s="42"/>
      <c r="W20" s="64"/>
      <c r="X20" s="42"/>
      <c r="Y20" s="64"/>
      <c r="Z20" s="42"/>
      <c r="AA20" s="64"/>
      <c r="AB20" s="42"/>
      <c r="AE20" s="73">
        <v>23012</v>
      </c>
      <c r="AF20" s="74">
        <f>C7</f>
        <v>30929.5</v>
      </c>
      <c r="AG20" s="74" t="e">
        <f>D7</f>
        <v>#REF!</v>
      </c>
      <c r="AH20" s="69"/>
      <c r="AI20" s="69"/>
      <c r="AJ20" s="69"/>
      <c r="AK20" s="69"/>
      <c r="AL20" s="69"/>
      <c r="AM20" s="69"/>
      <c r="AN20" s="69"/>
      <c r="AO20" s="69"/>
      <c r="AP20" s="69"/>
      <c r="AQ20" s="69"/>
    </row>
    <row r="21" spans="1:43" x14ac:dyDescent="0.55000000000000004">
      <c r="A21" s="43">
        <v>1</v>
      </c>
      <c r="B21" s="57" t="str">
        <f>'2563-อาคาร-หักร้านค้าภายในอาคาร'!A73</f>
        <v>คณะบริหารธุรกิจ</v>
      </c>
      <c r="C21" s="46">
        <f>'2563-อาคาร-หักร้านค้าภายในอาคาร'!F76</f>
        <v>12005.66</v>
      </c>
      <c r="D21" s="58">
        <f>'2563-อาคาร-หักร้านค้าภายในอาคาร'!G76</f>
        <v>45261.338199999998</v>
      </c>
      <c r="E21" s="46">
        <f>'2563-อาคาร-หักร้านค้าภายในอาคาร'!H76</f>
        <v>13784.29</v>
      </c>
      <c r="F21" s="58">
        <f>'2563-อาคาร-หักร้านค้าภายในอาคาร'!I76</f>
        <v>51966.773300000001</v>
      </c>
      <c r="G21" s="46">
        <f>'2563-อาคาร-หักร้านค้าภายในอาคาร'!J76</f>
        <v>11834.880000000001</v>
      </c>
      <c r="H21" s="58">
        <f>'2563-อาคาร-หักร้านค้าภายในอาคาร'!K76</f>
        <v>32664.268799999998</v>
      </c>
      <c r="I21" s="46">
        <f>'2563-อาคาร-หักร้านค้าภายในอาคาร'!L76</f>
        <v>10047.56</v>
      </c>
      <c r="J21" s="58">
        <f>'2563-อาคาร-หักร้านค้าภายในอาคาร'!M76</f>
        <v>37276.4476</v>
      </c>
      <c r="K21" s="46">
        <f>'2563-อาคาร-หักร้านค้าภายในอาคาร'!N76</f>
        <v>10075.6</v>
      </c>
      <c r="L21" s="58">
        <f>'2563-อาคาร-หักร้านค้าภายในอาคาร'!O76</f>
        <v>36876.695999999996</v>
      </c>
      <c r="M21" s="46">
        <f>'2563-อาคาร-หักร้านค้าภายในอาคาร'!P76</f>
        <v>13205.61</v>
      </c>
      <c r="N21" s="58">
        <f>'2563-อาคาร-หักร้านค้าภายในอาคาร'!Q76</f>
        <v>49521.037499999999</v>
      </c>
      <c r="O21" s="46">
        <f>'2563-อาคาร-หักร้านค้าภายในอาคาร'!R76</f>
        <v>14424.119999999999</v>
      </c>
      <c r="P21" s="58">
        <f>'2563-อาคาร-หักร้านค้าภายในอาคาร'!S76</f>
        <v>55244.3796</v>
      </c>
      <c r="Q21" s="46">
        <f>'2563-อาคาร-หักร้านค้าภายในอาคาร'!T76</f>
        <v>17549.169999999998</v>
      </c>
      <c r="R21" s="58">
        <f>'2563-อาคาร-หักร้านค้าภายในอาคาร'!U76</f>
        <v>65984.879199999996</v>
      </c>
      <c r="S21" s="46">
        <f>'2563-อาคาร-หักร้านค้าภายในอาคาร'!V76</f>
        <v>21569.59</v>
      </c>
      <c r="T21" s="58" t="e">
        <f>'2563-อาคาร-หักร้านค้าภายในอาคาร'!W76</f>
        <v>#REF!</v>
      </c>
      <c r="U21" s="46">
        <f>'2563-อาคาร-หักร้านค้าภายในอาคาร'!X76</f>
        <v>17073.29</v>
      </c>
      <c r="V21" s="58" t="e">
        <f>'2563-อาคาร-หักร้านค้าภายในอาคาร'!Y76</f>
        <v>#REF!</v>
      </c>
      <c r="W21" s="46">
        <f>'2563-อาคาร-หักร้านค้าภายในอาคาร'!Z76</f>
        <v>12418.83</v>
      </c>
      <c r="X21" s="58" t="e">
        <f>'2563-อาคาร-หักร้านค้าภายในอาคาร'!AA76</f>
        <v>#REF!</v>
      </c>
      <c r="Y21" s="46">
        <f>'2563-อาคาร-หักร้านค้าภายในอาคาร'!AB76</f>
        <v>12680.55</v>
      </c>
      <c r="Z21" s="58" t="e">
        <f>'2563-อาคาร-หักร้านค้าภายในอาคาร'!AC76</f>
        <v>#REF!</v>
      </c>
      <c r="AA21" s="37">
        <f>SUM(C21+E21+G21+I21+K21+M21+O21+Q21+S21+U21+W21+Y21)</f>
        <v>166669.14999999997</v>
      </c>
      <c r="AB21" s="155" t="e">
        <f>SUM(D21+F21+H21+J21+L21+N21+P21+R21+T21+V21+X21+Z21)</f>
        <v>#REF!</v>
      </c>
      <c r="AE21" s="73">
        <v>23043</v>
      </c>
      <c r="AF21" s="74">
        <f>E7</f>
        <v>31237.82</v>
      </c>
      <c r="AG21" s="74" t="e">
        <f>F7</f>
        <v>#REF!</v>
      </c>
      <c r="AH21" s="69"/>
      <c r="AI21" s="69"/>
      <c r="AJ21" s="69"/>
      <c r="AK21" s="69"/>
      <c r="AL21" s="69"/>
      <c r="AM21" s="69"/>
      <c r="AN21" s="69"/>
      <c r="AO21" s="69"/>
      <c r="AP21" s="69"/>
      <c r="AQ21" s="69"/>
    </row>
    <row r="22" spans="1:43" x14ac:dyDescent="0.55000000000000004">
      <c r="A22" s="40" t="str">
        <f>'2563-อาคาร-หักร้านค้าภายในอาคาร'!A77</f>
        <v>วิทยาลัยบริหารศาสตร์</v>
      </c>
      <c r="B22" s="25"/>
      <c r="C22" s="41"/>
      <c r="D22" s="42"/>
      <c r="E22" s="41"/>
      <c r="F22" s="42"/>
      <c r="G22" s="41"/>
      <c r="H22" s="42"/>
      <c r="I22" s="41"/>
      <c r="J22" s="42"/>
      <c r="K22" s="41"/>
      <c r="L22" s="42"/>
      <c r="M22" s="64"/>
      <c r="N22" s="42"/>
      <c r="O22" s="64"/>
      <c r="P22" s="42"/>
      <c r="Q22" s="64"/>
      <c r="R22" s="42"/>
      <c r="S22" s="64"/>
      <c r="T22" s="42"/>
      <c r="U22" s="64"/>
      <c r="V22" s="42"/>
      <c r="W22" s="64"/>
      <c r="X22" s="42"/>
      <c r="Y22" s="64"/>
      <c r="Z22" s="42"/>
      <c r="AA22" s="64"/>
      <c r="AB22" s="42"/>
      <c r="AE22" s="73">
        <v>23071</v>
      </c>
      <c r="AF22" s="74">
        <f>G7</f>
        <v>44094.820000000007</v>
      </c>
      <c r="AG22" s="74" t="e">
        <f>H7</f>
        <v>#REF!</v>
      </c>
      <c r="AH22" s="69"/>
      <c r="AI22" s="69"/>
      <c r="AJ22" s="69"/>
      <c r="AK22" s="69"/>
      <c r="AL22" s="69"/>
      <c r="AM22" s="69"/>
      <c r="AN22" s="69"/>
      <c r="AO22" s="69"/>
      <c r="AP22" s="69"/>
      <c r="AQ22" s="69"/>
    </row>
    <row r="23" spans="1:43" x14ac:dyDescent="0.55000000000000004">
      <c r="A23" s="43">
        <v>1</v>
      </c>
      <c r="B23" s="57" t="str">
        <f>'2563-อาคาร-หักร้านค้าภายในอาคาร'!A77</f>
        <v>วิทยาลัยบริหารศาสตร์</v>
      </c>
      <c r="C23" s="37">
        <f>'2563-อาคาร-หักร้านค้าภายในอาคาร'!F78</f>
        <v>7699.24</v>
      </c>
      <c r="D23" s="155">
        <f>'2563-อาคาร-หักร้านค้าภายในอาคาร'!G78</f>
        <v>29026.1348</v>
      </c>
      <c r="E23" s="37">
        <f>'2563-อาคาร-หักร้านค้าภายในอาคาร'!H78</f>
        <v>9710.92</v>
      </c>
      <c r="F23" s="155">
        <f>'2563-อาคาร-หักร้านค้าภายในอาคาร'!I78</f>
        <v>36610.168400000002</v>
      </c>
      <c r="G23" s="37">
        <f>'2563-อาคาร-หักร้านค้าภายในอาคาร'!J78</f>
        <v>11578.23</v>
      </c>
      <c r="H23" s="155">
        <f>'2563-อาคาร-หักร้านค้าภายในอาคาร'!K78</f>
        <v>31955.914799999995</v>
      </c>
      <c r="I23" s="37">
        <f>'2563-อาคาร-หักร้านค้าภายในอาคาร'!L78</f>
        <v>10952.12</v>
      </c>
      <c r="J23" s="155">
        <f>'2563-อาคาร-หักร้านค้าภายในอาคาร'!M78</f>
        <v>40632.3652</v>
      </c>
      <c r="K23" s="37">
        <f>'2563-อาคาร-หักร้านค้าภายในอาคาร'!N78</f>
        <v>14749.37</v>
      </c>
      <c r="L23" s="155">
        <f>'2563-อาคาร-หักร้านค้าภายในอาคาร'!O78</f>
        <v>53982.694200000005</v>
      </c>
      <c r="M23" s="37">
        <f>'2563-อาคาร-หักร้านค้าภายในอาคาร'!P78</f>
        <v>13978.13</v>
      </c>
      <c r="N23" s="155">
        <f>'2563-อาคาร-หักร้านค้าภายในอาคาร'!Q78</f>
        <v>52417.987499999996</v>
      </c>
      <c r="O23" s="37">
        <f>'2563-อาคาร-หักร้านค้าภายในอาคาร'!R78</f>
        <v>10604.05</v>
      </c>
      <c r="P23" s="155">
        <f>'2563-อาคาร-หักร้านค้าภายในอาคาร'!S78</f>
        <v>40613.511500000001</v>
      </c>
      <c r="Q23" s="37">
        <f>'2563-อาคาร-หักร้านค้าภายในอาคาร'!T78</f>
        <v>13218.86</v>
      </c>
      <c r="R23" s="155">
        <f>'2563-อาคาร-หักร้านค้าภายในอาคาร'!U78</f>
        <v>49702.9136</v>
      </c>
      <c r="S23" s="37">
        <f>'2563-อาคาร-หักร้านค้าภายในอาคาร'!V78</f>
        <v>14605.43</v>
      </c>
      <c r="T23" s="155">
        <f>'2563-อาคาร-หักร้านค้าภายในอาคาร'!W78</f>
        <v>55792.742599999998</v>
      </c>
      <c r="U23" s="37">
        <f>'2563-อาคาร-หักร้านค้าภายในอาคาร'!X78</f>
        <v>11368.3</v>
      </c>
      <c r="V23" s="155">
        <f>'2563-อาคาร-หักร้านค้าภายในอาคาร'!Y78</f>
        <v>42858.490999999995</v>
      </c>
      <c r="W23" s="37">
        <f>'2563-อาคาร-หักร้านค้าภายในอาคาร'!Z78</f>
        <v>8715.9699999999993</v>
      </c>
      <c r="X23" s="155">
        <f>'2563-อาคาร-หักร้านค้าภายในอาคาร'!AA78</f>
        <v>32161.929299999996</v>
      </c>
      <c r="Y23" s="37">
        <f>'2563-อาคาร-หักร้านค้าภายในอาคาร'!AB78</f>
        <v>6894.96</v>
      </c>
      <c r="Z23" s="155">
        <f>'2563-อาคาร-หักร้านค้าภายในอาคาร'!AC78</f>
        <v>25235.553600000003</v>
      </c>
      <c r="AA23" s="37">
        <f>SUM(C23+E23+G23+I23+K23+M23+O23+Q23+S23+U23+W23+Y23)</f>
        <v>134075.58000000002</v>
      </c>
      <c r="AB23" s="155">
        <f>SUM(D23+F23+H23+J23+L23+N23+P23+R23+T23+V23+X23+Z23)</f>
        <v>490990.40649999992</v>
      </c>
      <c r="AE23" s="73">
        <v>23102</v>
      </c>
      <c r="AF23" s="74">
        <f>I7</f>
        <v>54174.009999999995</v>
      </c>
      <c r="AG23" s="74" t="e">
        <f>J7</f>
        <v>#REF!</v>
      </c>
      <c r="AH23" s="69"/>
      <c r="AI23" s="69"/>
      <c r="AJ23" s="69"/>
      <c r="AK23" s="69"/>
      <c r="AL23" s="69"/>
      <c r="AM23" s="69"/>
      <c r="AN23" s="69"/>
      <c r="AO23" s="69"/>
      <c r="AP23" s="69"/>
      <c r="AQ23" s="69"/>
    </row>
    <row r="24" spans="1:43" x14ac:dyDescent="0.55000000000000004">
      <c r="A24" s="40" t="str">
        <f>'2563-อาคาร-หักร้านค้าภายในอาคาร'!A79</f>
        <v>ศูนย์กล้วยไม้</v>
      </c>
      <c r="B24" s="25"/>
      <c r="C24" s="41"/>
      <c r="D24" s="42"/>
      <c r="E24" s="41"/>
      <c r="F24" s="42"/>
      <c r="G24" s="41"/>
      <c r="H24" s="42"/>
      <c r="I24" s="41"/>
      <c r="J24" s="42"/>
      <c r="K24" s="41"/>
      <c r="L24" s="42"/>
      <c r="M24" s="64"/>
      <c r="N24" s="42"/>
      <c r="O24" s="64"/>
      <c r="P24" s="42"/>
      <c r="Q24" s="64"/>
      <c r="R24" s="42"/>
      <c r="S24" s="64"/>
      <c r="T24" s="42"/>
      <c r="U24" s="64"/>
      <c r="V24" s="42"/>
      <c r="W24" s="64"/>
      <c r="X24" s="42"/>
      <c r="Y24" s="64"/>
      <c r="Z24" s="42"/>
      <c r="AA24" s="64"/>
      <c r="AB24" s="42"/>
      <c r="AE24" s="73">
        <v>23132</v>
      </c>
      <c r="AF24" s="74">
        <f>K7</f>
        <v>59057.93</v>
      </c>
      <c r="AG24" s="74" t="e">
        <f>L7</f>
        <v>#REF!</v>
      </c>
      <c r="AH24" s="69"/>
      <c r="AI24" s="69"/>
      <c r="AJ24" s="69"/>
      <c r="AK24" s="69"/>
      <c r="AL24" s="69"/>
      <c r="AM24" s="69"/>
      <c r="AN24" s="69"/>
      <c r="AO24" s="69"/>
      <c r="AP24" s="69"/>
      <c r="AQ24" s="69"/>
    </row>
    <row r="25" spans="1:43" x14ac:dyDescent="0.55000000000000004">
      <c r="A25" s="43">
        <v>1</v>
      </c>
      <c r="B25" s="57" t="str">
        <f>'2563-อาคาร-หักร้านค้าภายในอาคาร'!A79</f>
        <v>ศูนย์กล้วยไม้</v>
      </c>
      <c r="C25" s="46">
        <f>'2563-อาคาร-หักร้านค้าภายในอาคาร'!F80</f>
        <v>13159.32</v>
      </c>
      <c r="D25" s="58">
        <f>'2563-อาคาร-หักร้านค้าภายในอาคาร'!G80</f>
        <v>49610.636399999996</v>
      </c>
      <c r="E25" s="46">
        <f>'2563-อาคาร-หักร้านค้าภายในอาคาร'!H80</f>
        <v>14759.49</v>
      </c>
      <c r="F25" s="58">
        <f>'2563-อาคาร-หักร้านค้าภายในอาคาร'!I80</f>
        <v>55643.277300000002</v>
      </c>
      <c r="G25" s="46">
        <f>'2563-อาคาร-หักร้านค้าภายในอาคาร'!J80</f>
        <v>17929.759999999998</v>
      </c>
      <c r="H25" s="58">
        <f>'2563-อาคาร-หักร้านค้าภายในอาคาร'!K80</f>
        <v>49486.137599999995</v>
      </c>
      <c r="I25" s="46">
        <f>'2563-อาคาร-หักร้านค้าภายในอาคาร'!L80</f>
        <v>13957.13</v>
      </c>
      <c r="J25" s="58">
        <f>'2563-อาคาร-หักร้านค้าภายในอาคาร'!M80</f>
        <v>51780.952299999997</v>
      </c>
      <c r="K25" s="46">
        <f>'2563-อาคาร-หักร้านค้าภายในอาคาร'!N80</f>
        <v>16914.05</v>
      </c>
      <c r="L25" s="58">
        <f>'2563-อาคาร-หักร้านค้าภายในอาคาร'!O80</f>
        <v>61905.423000000003</v>
      </c>
      <c r="M25" s="46">
        <f>'2563-อาคาร-หักร้านค้าภายในอาคาร'!P80</f>
        <v>18555.47</v>
      </c>
      <c r="N25" s="58">
        <f>'2563-อาคาร-หักร้านค้าภายในอาคาร'!Q80</f>
        <v>69583.012500000012</v>
      </c>
      <c r="O25" s="46">
        <f>'2563-อาคาร-หักร้านค้าภายในอาคาร'!R80</f>
        <v>17679.14</v>
      </c>
      <c r="P25" s="58">
        <f>'2563-อาคาร-หักร้านค้าภายในอาคาร'!S80</f>
        <v>67711.106199999995</v>
      </c>
      <c r="Q25" s="46">
        <f>'2563-อาคาร-หักร้านค้าภายในอาคาร'!T80</f>
        <v>16815.509999999998</v>
      </c>
      <c r="R25" s="58">
        <f>'2563-อาคาร-หักร้านค้าภายในอาคาร'!U80</f>
        <v>63226.317599999988</v>
      </c>
      <c r="S25" s="46">
        <f>'2563-อาคาร-หักร้านค้าภายในอาคาร'!V80</f>
        <v>18068.7</v>
      </c>
      <c r="T25" s="58">
        <f>'2563-อาคาร-หักร้านค้าภายในอาคาร'!W80</f>
        <v>69022.433999999994</v>
      </c>
      <c r="U25" s="46">
        <f>'2563-อาคาร-หักร้านค้าภายในอาคาร'!X80</f>
        <v>16678.28</v>
      </c>
      <c r="V25" s="58">
        <f>'2563-อาคาร-หักร้านค้าภายในอาคาร'!Y80</f>
        <v>62877.115599999997</v>
      </c>
      <c r="W25" s="46">
        <f>'2563-อาคาร-หักร้านค้าภายในอาคาร'!Z80</f>
        <v>13126.7</v>
      </c>
      <c r="X25" s="58">
        <f>'2563-อาคาร-หักร้านค้าภายในอาคาร'!AA80</f>
        <v>48437.523000000001</v>
      </c>
      <c r="Y25" s="46">
        <f>'2563-อาคาร-หักร้านค้าภายในอาคาร'!AB80</f>
        <v>11340</v>
      </c>
      <c r="Z25" s="58">
        <f>'2563-อาคาร-หักร้านค้าภายในอาคาร'!AC80</f>
        <v>41504.400000000001</v>
      </c>
      <c r="AA25" s="37">
        <f>SUM(C25+E25+G25+I25+K25+M25+O25+Q25+S25+U25+W25+Y25)</f>
        <v>188983.55</v>
      </c>
      <c r="AB25" s="155">
        <f>SUM(D25+F25+H25+J25+L25+N25+P25+R25+T25+V25+X25+Z25)</f>
        <v>690788.33550000004</v>
      </c>
      <c r="AE25" s="73">
        <v>23163</v>
      </c>
      <c r="AF25" s="74">
        <f>M7</f>
        <v>52655.979999999967</v>
      </c>
      <c r="AG25" s="74" t="e">
        <f>N7</f>
        <v>#REF!</v>
      </c>
      <c r="AH25" s="69"/>
      <c r="AI25" s="69"/>
      <c r="AJ25" s="69"/>
      <c r="AK25" s="69"/>
      <c r="AL25" s="69"/>
      <c r="AM25" s="69"/>
      <c r="AN25" s="69"/>
      <c r="AO25" s="69"/>
      <c r="AP25" s="69"/>
      <c r="AQ25" s="69"/>
    </row>
    <row r="26" spans="1:43" x14ac:dyDescent="0.55000000000000004">
      <c r="A26" s="40" t="str">
        <f>'2563-อาคาร-หักร้านค้าภายในอาคาร'!A83</f>
        <v>คณะวิทยาศาสตร์</v>
      </c>
      <c r="B26" s="25"/>
      <c r="C26" s="41"/>
      <c r="D26" s="49"/>
      <c r="E26" s="41"/>
      <c r="F26" s="49"/>
      <c r="G26" s="41"/>
      <c r="H26" s="42"/>
      <c r="I26" s="41"/>
      <c r="J26" s="42"/>
      <c r="K26" s="41"/>
      <c r="L26" s="42"/>
      <c r="M26" s="64"/>
      <c r="N26" s="42"/>
      <c r="O26" s="64"/>
      <c r="P26" s="42"/>
      <c r="Q26" s="64"/>
      <c r="R26" s="42"/>
      <c r="S26" s="64"/>
      <c r="T26" s="42"/>
      <c r="U26" s="64"/>
      <c r="V26" s="42"/>
      <c r="W26" s="64"/>
      <c r="X26" s="42"/>
      <c r="Y26" s="64"/>
      <c r="Z26" s="42"/>
      <c r="AA26" s="64"/>
      <c r="AB26" s="42"/>
      <c r="AE26" s="73">
        <v>23193</v>
      </c>
      <c r="AF26" s="74">
        <f>O7</f>
        <v>40934.730000000076</v>
      </c>
      <c r="AG26" s="74" t="e">
        <f>P7</f>
        <v>#REF!</v>
      </c>
      <c r="AH26" s="69"/>
      <c r="AI26" s="69"/>
      <c r="AJ26" s="69"/>
      <c r="AK26" s="69"/>
      <c r="AL26" s="69"/>
      <c r="AM26" s="69"/>
      <c r="AN26" s="69"/>
      <c r="AO26" s="69"/>
      <c r="AP26" s="69"/>
      <c r="AQ26" s="69"/>
    </row>
    <row r="27" spans="1:43" x14ac:dyDescent="0.55000000000000004">
      <c r="A27" s="43">
        <v>1</v>
      </c>
      <c r="B27" s="57" t="str">
        <f>'2563-อาคาร-หักร้านค้าภายในอาคาร'!A83</f>
        <v>คณะวิทยาศาสตร์</v>
      </c>
      <c r="C27" s="46">
        <f>'2563-อาคาร-หักร้านค้าภายในอาคาร'!F90</f>
        <v>74165.34</v>
      </c>
      <c r="D27" s="58" t="e">
        <f>'2563-อาคาร-หักร้านค้าภายในอาคาร'!G90</f>
        <v>#REF!</v>
      </c>
      <c r="E27" s="46">
        <f>'2563-อาคาร-หักร้านค้าภายในอาคาร'!H90</f>
        <v>78159.19</v>
      </c>
      <c r="F27" s="58" t="e">
        <f>'2563-อาคาร-หักร้านค้าภายในอาคาร'!I90</f>
        <v>#REF!</v>
      </c>
      <c r="G27" s="46">
        <f>'2563-อาคาร-หักร้านค้าภายในอาคาร'!J90</f>
        <v>96397.98</v>
      </c>
      <c r="H27" s="58" t="e">
        <f>'2563-อาคาร-หักร้านค้าภายในอาคาร'!K90</f>
        <v>#REF!</v>
      </c>
      <c r="I27" s="46">
        <f>'2563-อาคาร-หักร้านค้าภายในอาคาร'!L90</f>
        <v>87002.78</v>
      </c>
      <c r="J27" s="58" t="e">
        <f>'2563-อาคาร-หักร้านค้าภายในอาคาร'!M90</f>
        <v>#REF!</v>
      </c>
      <c r="K27" s="46">
        <f>'2563-อาคาร-หักร้านค้าภายในอาคาร'!N90</f>
        <v>96163.330000000016</v>
      </c>
      <c r="L27" s="58" t="e">
        <f>'2563-อาคาร-หักร้านค้าภายในอาคาร'!O90</f>
        <v>#REF!</v>
      </c>
      <c r="M27" s="46">
        <f>'2563-อาคาร-หักร้านค้าภายในอาคาร'!P90</f>
        <v>99211.720000000016</v>
      </c>
      <c r="N27" s="58" t="e">
        <f>'2563-อาคาร-หักร้านค้าภายในอาคาร'!Q90</f>
        <v>#REF!</v>
      </c>
      <c r="O27" s="46">
        <f>'2563-อาคาร-หักร้านค้าภายในอาคาร'!R90</f>
        <v>100557.82000000002</v>
      </c>
      <c r="P27" s="58" t="e">
        <f>'2563-อาคาร-หักร้านค้าภายในอาคาร'!S90</f>
        <v>#REF!</v>
      </c>
      <c r="Q27" s="46">
        <f>'2563-อาคาร-หักร้านค้าภายในอาคาร'!T90</f>
        <v>101108.33999999997</v>
      </c>
      <c r="R27" s="58" t="e">
        <f>'2563-อาคาร-หักร้านค้าภายในอาคาร'!U90</f>
        <v>#REF!</v>
      </c>
      <c r="S27" s="46">
        <f>'2563-อาคาร-หักร้านค้าภายในอาคาร'!V90</f>
        <v>108022.50999999998</v>
      </c>
      <c r="T27" s="58" t="e">
        <f>'2563-อาคาร-หักร้านค้าภายในอาคาร'!W90</f>
        <v>#REF!</v>
      </c>
      <c r="U27" s="46">
        <f>'2563-อาคาร-หักร้านค้าภายในอาคาร'!X90</f>
        <v>109600.68000000002</v>
      </c>
      <c r="V27" s="58" t="e">
        <f>'2563-อาคาร-หักร้านค้าภายในอาคาร'!Y90</f>
        <v>#REF!</v>
      </c>
      <c r="W27" s="46">
        <f>'2563-อาคาร-หักร้านค้าภายในอาคาร'!Z90</f>
        <v>78557.3</v>
      </c>
      <c r="X27" s="58" t="e">
        <f>'2563-อาคาร-หักร้านค้าภายในอาคาร'!AA90</f>
        <v>#REF!</v>
      </c>
      <c r="Y27" s="46">
        <f>'2563-อาคาร-หักร้านค้าภายในอาคาร'!AB90</f>
        <v>68648.790000000008</v>
      </c>
      <c r="Z27" s="58" t="e">
        <f>'2563-อาคาร-หักร้านค้าภายในอาคาร'!AC90</f>
        <v>#REF!</v>
      </c>
      <c r="AA27" s="37">
        <f>SUM(C27+E27+G27+I27+K27+M27+O27+Q27+S27+U27+W27+Y27)</f>
        <v>1097595.7800000003</v>
      </c>
      <c r="AB27" s="155" t="e">
        <f>SUM(D27+F27+H27+J27+L27+N27+P27+R27+T27+V27+X27+Z27)</f>
        <v>#REF!</v>
      </c>
      <c r="AE27" s="73">
        <v>23224</v>
      </c>
      <c r="AF27" s="74">
        <f>Q7</f>
        <v>37599.189999999959</v>
      </c>
      <c r="AG27" s="74" t="e">
        <f>R7</f>
        <v>#REF!</v>
      </c>
      <c r="AH27" s="69"/>
      <c r="AI27" s="69"/>
      <c r="AJ27" s="69"/>
      <c r="AK27" s="69"/>
      <c r="AL27" s="69"/>
      <c r="AM27" s="69"/>
      <c r="AN27" s="69"/>
      <c r="AO27" s="69"/>
      <c r="AP27" s="69"/>
      <c r="AQ27" s="69"/>
    </row>
    <row r="28" spans="1:43" x14ac:dyDescent="0.55000000000000004">
      <c r="A28" s="40" t="str">
        <f>'2563-อาคาร-หักร้านค้าภายในอาคาร'!A91</f>
        <v>คณะเศรษฐศาสตร์</v>
      </c>
      <c r="B28" s="25"/>
      <c r="C28" s="41"/>
      <c r="D28" s="42"/>
      <c r="E28" s="41"/>
      <c r="F28" s="42"/>
      <c r="G28" s="41"/>
      <c r="H28" s="42"/>
      <c r="I28" s="41"/>
      <c r="J28" s="42"/>
      <c r="K28" s="41"/>
      <c r="L28" s="42"/>
      <c r="M28" s="64"/>
      <c r="N28" s="42"/>
      <c r="O28" s="64"/>
      <c r="P28" s="42"/>
      <c r="Q28" s="64"/>
      <c r="R28" s="42"/>
      <c r="S28" s="64"/>
      <c r="T28" s="42"/>
      <c r="U28" s="64"/>
      <c r="V28" s="42"/>
      <c r="W28" s="64"/>
      <c r="X28" s="42"/>
      <c r="Y28" s="64"/>
      <c r="Z28" s="42"/>
      <c r="AA28" s="64"/>
      <c r="AB28" s="42"/>
      <c r="AE28" s="73">
        <v>23255</v>
      </c>
      <c r="AF28" s="74">
        <f>S7</f>
        <v>43849.600000000064</v>
      </c>
      <c r="AG28" s="74" t="e">
        <f>T7</f>
        <v>#REF!</v>
      </c>
      <c r="AH28" s="69"/>
      <c r="AI28" s="69"/>
      <c r="AJ28" s="69"/>
      <c r="AK28" s="69"/>
      <c r="AL28" s="69"/>
      <c r="AM28" s="69"/>
      <c r="AN28" s="69"/>
      <c r="AO28" s="69"/>
      <c r="AP28" s="69"/>
      <c r="AQ28" s="69"/>
    </row>
    <row r="29" spans="1:43" x14ac:dyDescent="0.55000000000000004">
      <c r="A29" s="43">
        <v>1</v>
      </c>
      <c r="B29" s="57" t="str">
        <f>'2563-อาคาร-หักร้านค้าภายในอาคาร'!A91</f>
        <v>คณะเศรษฐศาสตร์</v>
      </c>
      <c r="C29" s="46">
        <f>'2563-อาคาร-หักร้านค้าภายในอาคาร'!F92</f>
        <v>4753.46</v>
      </c>
      <c r="D29" s="58" t="e">
        <f>'2563-อาคาร-หักร้านค้าภายในอาคาร'!G92</f>
        <v>#REF!</v>
      </c>
      <c r="E29" s="46">
        <f>'2563-อาคาร-หักร้านค้าภายในอาคาร'!H92</f>
        <v>5725.23</v>
      </c>
      <c r="F29" s="58" t="e">
        <f>'2563-อาคาร-หักร้านค้าภายในอาคาร'!I92</f>
        <v>#REF!</v>
      </c>
      <c r="G29" s="46">
        <f>'2563-อาคาร-หักร้านค้าภายในอาคาร'!J92</f>
        <v>7481.74</v>
      </c>
      <c r="H29" s="58" t="e">
        <f>'2563-อาคาร-หักร้านค้าภายในอาคาร'!K92</f>
        <v>#REF!</v>
      </c>
      <c r="I29" s="46">
        <f>'2563-อาคาร-หักร้านค้าภายในอาคาร'!L92</f>
        <v>6091.56</v>
      </c>
      <c r="J29" s="58" t="e">
        <f>'2563-อาคาร-หักร้านค้าภายในอาคาร'!M92</f>
        <v>#REF!</v>
      </c>
      <c r="K29" s="46">
        <f>'2563-อาคาร-หักร้านค้าภายในอาคาร'!N92</f>
        <v>6955.95</v>
      </c>
      <c r="L29" s="58" t="e">
        <f>'2563-อาคาร-หักร้านค้าภายในอาคาร'!O92</f>
        <v>#REF!</v>
      </c>
      <c r="M29" s="46">
        <f>'2563-อาคาร-หักร้านค้าภายในอาคาร'!P92</f>
        <v>8111.01</v>
      </c>
      <c r="N29" s="58" t="e">
        <f>'2563-อาคาร-หักร้านค้าภายในอาคาร'!Q92</f>
        <v>#REF!</v>
      </c>
      <c r="O29" s="46">
        <f>'2563-อาคาร-หักร้านค้าภายในอาคาร'!R92</f>
        <v>7429.4699999999993</v>
      </c>
      <c r="P29" s="58" t="e">
        <f>'2563-อาคาร-หักร้านค้าภายในอาคาร'!S92</f>
        <v>#REF!</v>
      </c>
      <c r="Q29" s="46">
        <f>'2563-อาคาร-หักร้านค้าภายในอาคาร'!T92</f>
        <v>9018.58</v>
      </c>
      <c r="R29" s="58" t="e">
        <f>'2563-อาคาร-หักร้านค้าภายในอาคาร'!U92</f>
        <v>#REF!</v>
      </c>
      <c r="S29" s="46">
        <f>'2563-อาคาร-หักร้านค้าภายในอาคาร'!V92</f>
        <v>10135.49</v>
      </c>
      <c r="T29" s="58" t="e">
        <f>'2563-อาคาร-หักร้านค้าภายในอาคาร'!W92</f>
        <v>#REF!</v>
      </c>
      <c r="U29" s="46">
        <f>'2563-อาคาร-หักร้านค้าภายในอาคาร'!X92</f>
        <v>8371.61</v>
      </c>
      <c r="V29" s="58" t="e">
        <f>'2563-อาคาร-หักร้านค้าภายในอาคาร'!Y92</f>
        <v>#REF!</v>
      </c>
      <c r="W29" s="46">
        <f>'2563-อาคาร-หักร้านค้าภายในอาคาร'!Z92</f>
        <v>5625.51</v>
      </c>
      <c r="X29" s="58" t="e">
        <f>'2563-อาคาร-หักร้านค้าภายในอาคาร'!AA92</f>
        <v>#REF!</v>
      </c>
      <c r="Y29" s="46">
        <f>'2563-อาคาร-หักร้านค้าภายในอาคาร'!AB92</f>
        <v>4140.1000000000004</v>
      </c>
      <c r="Z29" s="58" t="e">
        <f>'2563-อาคาร-หักร้านค้าภายในอาคาร'!AC92</f>
        <v>#REF!</v>
      </c>
      <c r="AA29" s="37">
        <f>SUM(C29+E29+G29+I29+K29+M29+O29+Q29+S29+U29+W29+Y29)</f>
        <v>83839.710000000006</v>
      </c>
      <c r="AB29" s="155" t="e">
        <f>SUM(D29+F29+H29+J29+L29+N29+P29+R29+T29+V29+X29+Z29)</f>
        <v>#REF!</v>
      </c>
      <c r="AE29" s="73">
        <v>23285</v>
      </c>
      <c r="AF29" s="74">
        <f>U7</f>
        <v>38097.48999999994</v>
      </c>
      <c r="AG29" s="74" t="e">
        <f>V7</f>
        <v>#REF!</v>
      </c>
      <c r="AH29" s="69"/>
      <c r="AI29" s="69"/>
      <c r="AJ29" s="69"/>
      <c r="AK29" s="69"/>
      <c r="AL29" s="69"/>
      <c r="AM29" s="69"/>
      <c r="AN29" s="69"/>
      <c r="AO29" s="69"/>
      <c r="AP29" s="69"/>
      <c r="AQ29" s="69"/>
    </row>
    <row r="30" spans="1:43" x14ac:dyDescent="0.55000000000000004">
      <c r="A30" s="40" t="str">
        <f>'2563-อาคาร-หักร้านค้าภายในอาคาร'!A93</f>
        <v>คณะเทคโนโลยีสารสนเทศและการสื่อสาร</v>
      </c>
      <c r="B30" s="25"/>
      <c r="C30" s="41"/>
      <c r="D30" s="42"/>
      <c r="E30" s="41"/>
      <c r="F30" s="42"/>
      <c r="G30" s="41"/>
      <c r="H30" s="42"/>
      <c r="I30" s="41"/>
      <c r="J30" s="42"/>
      <c r="K30" s="41"/>
      <c r="L30" s="42"/>
      <c r="M30" s="64"/>
      <c r="N30" s="42"/>
      <c r="O30" s="64"/>
      <c r="P30" s="42"/>
      <c r="Q30" s="64"/>
      <c r="R30" s="42"/>
      <c r="S30" s="64"/>
      <c r="T30" s="42"/>
      <c r="U30" s="64"/>
      <c r="V30" s="42"/>
      <c r="W30" s="64"/>
      <c r="X30" s="42"/>
      <c r="Y30" s="64"/>
      <c r="Z30" s="42"/>
      <c r="AA30" s="64"/>
      <c r="AB30" s="42"/>
      <c r="AE30" s="73">
        <v>23316</v>
      </c>
      <c r="AF30" s="74">
        <f>W7</f>
        <v>29935.66</v>
      </c>
      <c r="AG30" s="74" t="e">
        <f>X7</f>
        <v>#REF!</v>
      </c>
      <c r="AH30" s="69"/>
      <c r="AI30" s="69"/>
      <c r="AJ30" s="69"/>
      <c r="AK30" s="69"/>
      <c r="AL30" s="69"/>
      <c r="AM30" s="69"/>
      <c r="AN30" s="69"/>
      <c r="AO30" s="69"/>
      <c r="AP30" s="69"/>
      <c r="AQ30" s="69"/>
    </row>
    <row r="31" spans="1:43" x14ac:dyDescent="0.55000000000000004">
      <c r="A31" s="43">
        <v>1</v>
      </c>
      <c r="B31" s="57" t="str">
        <f>'2563-อาคาร-หักร้านค้าภายในอาคาร'!A93</f>
        <v>คณะเทคโนโลยีสารสนเทศและการสื่อสาร</v>
      </c>
      <c r="C31" s="46">
        <f>'2563-อาคาร-หักร้านค้าภายในอาคาร'!F94</f>
        <v>832.96000000002095</v>
      </c>
      <c r="D31" s="58" t="e">
        <f>'2563-อาคาร-หักร้านค้าภายในอาคาร'!G94</f>
        <v>#REF!</v>
      </c>
      <c r="E31" s="46">
        <f>'2563-อาคาร-หักร้านค้าภายในอาคาร'!H94</f>
        <v>1339.820000000007</v>
      </c>
      <c r="F31" s="58" t="e">
        <f>'2563-อาคาร-หักร้านค้าภายในอาคาร'!I94</f>
        <v>#REF!</v>
      </c>
      <c r="G31" s="46">
        <f>'2563-อาคาร-หักร้านค้าภายในอาคาร'!J94</f>
        <v>2585.8699999999953</v>
      </c>
      <c r="H31" s="58" t="e">
        <f>'2563-อาคาร-หักร้านค้าภายในอาคาร'!K94</f>
        <v>#REF!</v>
      </c>
      <c r="I31" s="46">
        <f>'2563-อาคาร-หักร้านค้าภายในอาคาร'!L94</f>
        <v>2490.8699999999953</v>
      </c>
      <c r="J31" s="58" t="e">
        <f>'2563-อาคาร-หักร้านค้าภายในอาคาร'!M94</f>
        <v>#REF!</v>
      </c>
      <c r="K31" s="46">
        <f>'2563-อาคาร-หักร้านค้าภายในอาคาร'!N94</f>
        <v>3980.3800000000047</v>
      </c>
      <c r="L31" s="58" t="e">
        <f>'2563-อาคาร-หักร้านค้าภายในอาคาร'!O94</f>
        <v>#REF!</v>
      </c>
      <c r="M31" s="46">
        <f>'2563-อาคาร-หักร้านค้าภายในอาคาร'!P94</f>
        <v>3053.6999999999534</v>
      </c>
      <c r="N31" s="58" t="e">
        <f>'2563-อาคาร-หักร้านค้าภายในอาคาร'!Q94</f>
        <v>#REF!</v>
      </c>
      <c r="O31" s="46">
        <f>'2563-อาคาร-หักร้านค้าภายในอาคาร'!R94</f>
        <v>2768.1600000000326</v>
      </c>
      <c r="P31" s="58" t="e">
        <f>'2563-อาคาร-หักร้านค้าภายในอาคาร'!S94</f>
        <v>#REF!</v>
      </c>
      <c r="Q31" s="46">
        <f>'2563-อาคาร-หักร้านค้าภายในอาคาร'!T94</f>
        <v>2988.140000000014</v>
      </c>
      <c r="R31" s="58" t="e">
        <f>'2563-อาคาร-หักร้านค้าภายในอาคาร'!U94</f>
        <v>#REF!</v>
      </c>
      <c r="S31" s="46">
        <f>'2563-อาคาร-หักร้านค้าภายในอาคาร'!V94</f>
        <v>3091.7999999999884</v>
      </c>
      <c r="T31" s="58" t="e">
        <f>'2563-อาคาร-หักร้านค้าภายในอาคาร'!W94</f>
        <v>#REF!</v>
      </c>
      <c r="U31" s="46">
        <f>'2563-อาคาร-หักร้านค้าภายในอาคาร'!X94</f>
        <v>2025</v>
      </c>
      <c r="V31" s="58" t="e">
        <f>'2563-อาคาร-หักร้านค้าภายในอาคาร'!Y94</f>
        <v>#REF!</v>
      </c>
      <c r="W31" s="46">
        <f>'2563-อาคาร-หักร้านค้าภายในอาคาร'!Z94</f>
        <v>1517.320000000007</v>
      </c>
      <c r="X31" s="58" t="e">
        <f>'2563-อาคาร-หักร้านค้าภายในอาคาร'!AA94</f>
        <v>#REF!</v>
      </c>
      <c r="Y31" s="46">
        <f>'2563-อาคาร-หักร้านค้าภายในอาคาร'!AB94</f>
        <v>1109.8399999999674</v>
      </c>
      <c r="Z31" s="58" t="e">
        <f>'2563-อาคาร-หักร้านค้าภายในอาคาร'!AC94</f>
        <v>#REF!</v>
      </c>
      <c r="AA31" s="37">
        <f>SUM(C31+E31+G31+I31+K31+M31+O31+Q31+S31+U31+W31+Y31)</f>
        <v>27783.859999999986</v>
      </c>
      <c r="AB31" s="155" t="e">
        <f>SUM(D31+F31+H31+J31+L31+N31+P31+R31+T31+V31+X31+Z31)</f>
        <v>#REF!</v>
      </c>
      <c r="AE31" s="73">
        <v>23346</v>
      </c>
      <c r="AF31" s="74">
        <f>Y7</f>
        <v>26282.620000000003</v>
      </c>
      <c r="AG31" s="74" t="e">
        <f>Z7</f>
        <v>#REF!</v>
      </c>
      <c r="AH31" s="69"/>
      <c r="AI31" s="69"/>
      <c r="AJ31" s="69"/>
      <c r="AK31" s="69"/>
      <c r="AL31" s="69"/>
      <c r="AM31" s="69"/>
      <c r="AN31" s="69"/>
      <c r="AO31" s="69"/>
      <c r="AP31" s="69"/>
      <c r="AQ31" s="69"/>
    </row>
    <row r="32" spans="1:43" x14ac:dyDescent="0.55000000000000004">
      <c r="A32" s="40" t="str">
        <f>'2563-อาคาร-หักร้านค้าภายในอาคาร'!A95</f>
        <v>คณะสถาปัตยกรรมศาสตร์และการออกแบบสิ่งแวดล้อม</v>
      </c>
      <c r="B32" s="25"/>
      <c r="C32" s="41"/>
      <c r="D32" s="42"/>
      <c r="E32" s="41"/>
      <c r="F32" s="42"/>
      <c r="G32" s="41"/>
      <c r="H32" s="42"/>
      <c r="I32" s="41"/>
      <c r="J32" s="42"/>
      <c r="K32" s="41"/>
      <c r="L32" s="42"/>
      <c r="M32" s="64"/>
      <c r="N32" s="42"/>
      <c r="O32" s="64"/>
      <c r="P32" s="42"/>
      <c r="Q32" s="64"/>
      <c r="R32" s="42"/>
      <c r="S32" s="64"/>
      <c r="T32" s="42"/>
      <c r="U32" s="64"/>
      <c r="V32" s="42"/>
      <c r="W32" s="64"/>
      <c r="X32" s="42"/>
      <c r="Y32" s="64"/>
      <c r="Z32" s="42"/>
      <c r="AA32" s="64"/>
      <c r="AB32" s="42"/>
      <c r="AE32" s="5"/>
      <c r="AF32" s="5"/>
      <c r="AG32" s="5"/>
      <c r="AH32" s="69"/>
      <c r="AI32" s="69"/>
      <c r="AJ32" s="69"/>
      <c r="AK32" s="69"/>
      <c r="AL32" s="69"/>
      <c r="AM32" s="69"/>
      <c r="AN32" s="69"/>
      <c r="AO32" s="69"/>
      <c r="AP32" s="69"/>
      <c r="AQ32" s="69"/>
    </row>
    <row r="33" spans="1:43" x14ac:dyDescent="0.55000000000000004">
      <c r="A33" s="43">
        <v>1</v>
      </c>
      <c r="B33" s="57" t="str">
        <f>'2563-อาคาร-หักร้านค้าภายในอาคาร'!A95</f>
        <v>คณะสถาปัตยกรรมศาสตร์และการออกแบบสิ่งแวดล้อม</v>
      </c>
      <c r="C33" s="46">
        <f>'2563-อาคาร-หักร้านค้าภายในอาคาร'!F98</f>
        <v>8155.21</v>
      </c>
      <c r="D33" s="58" t="e">
        <f>'2563-อาคาร-หักร้านค้าภายในอาคาร'!G98</f>
        <v>#REF!</v>
      </c>
      <c r="E33" s="46">
        <f>'2563-อาคาร-หักร้านค้าภายในอาคาร'!H98</f>
        <v>9701.5300000000007</v>
      </c>
      <c r="F33" s="58" t="e">
        <f>'2563-อาคาร-หักร้านค้าภายในอาคาร'!I98</f>
        <v>#REF!</v>
      </c>
      <c r="G33" s="46">
        <f>'2563-อาคาร-หักร้านค้าภายในอาคาร'!J98</f>
        <v>12620.54</v>
      </c>
      <c r="H33" s="58" t="e">
        <f>'2563-อาคาร-หักร้านค้าภายในอาคาร'!K98</f>
        <v>#REF!</v>
      </c>
      <c r="I33" s="46">
        <f>'2563-อาคาร-หักร้านค้าภายในอาคาร'!L98</f>
        <v>10636.380000000001</v>
      </c>
      <c r="J33" s="58" t="e">
        <f>'2563-อาคาร-หักร้านค้าภายในอาคาร'!M98</f>
        <v>#REF!</v>
      </c>
      <c r="K33" s="46">
        <f>'2563-อาคาร-หักร้านค้าภายในอาคาร'!N98</f>
        <v>11575.43</v>
      </c>
      <c r="L33" s="58" t="e">
        <f>'2563-อาคาร-หักร้านค้าภายในอาคาร'!O98</f>
        <v>#REF!</v>
      </c>
      <c r="M33" s="46">
        <f>'2563-อาคาร-หักร้านค้าภายในอาคาร'!P98</f>
        <v>13320.500000000029</v>
      </c>
      <c r="N33" s="58" t="e">
        <f>'2563-อาคาร-หักร้านค้าภายในอาคาร'!Q98</f>
        <v>#REF!</v>
      </c>
      <c r="O33" s="46">
        <f>'2563-อาคาร-หักร้านค้าภายในอาคาร'!R98</f>
        <v>15787.089999999942</v>
      </c>
      <c r="P33" s="58" t="e">
        <f>'2563-อาคาร-หักร้านค้าภายในอาคาร'!S98</f>
        <v>#REF!</v>
      </c>
      <c r="Q33" s="46">
        <f>'2563-อาคาร-หักร้านค้าภายในอาคาร'!T98</f>
        <v>14499.830000000014</v>
      </c>
      <c r="R33" s="58" t="e">
        <f>'2563-อาคาร-หักร้านค้าภายในอาคาร'!U98</f>
        <v>#REF!</v>
      </c>
      <c r="S33" s="46">
        <f>'2563-อาคาร-หักร้านค้าภายในอาคาร'!V98</f>
        <v>15386.240000000014</v>
      </c>
      <c r="T33" s="58" t="e">
        <f>'2563-อาคาร-หักร้านค้าภายในอาคาร'!W98</f>
        <v>#REF!</v>
      </c>
      <c r="U33" s="46">
        <f>'2563-อาคาร-หักร้านค้าภายในอาคาร'!X98</f>
        <v>12564.61</v>
      </c>
      <c r="V33" s="58" t="e">
        <f>'2563-อาคาร-หักร้านค้าภายในอาคาร'!Y98</f>
        <v>#REF!</v>
      </c>
      <c r="W33" s="46">
        <f>'2563-อาคาร-หักร้านค้าภายในอาคาร'!Z98</f>
        <v>11380.62</v>
      </c>
      <c r="X33" s="58" t="e">
        <f>'2563-อาคาร-หักร้านค้าภายในอาคาร'!AA98</f>
        <v>#REF!</v>
      </c>
      <c r="Y33" s="46">
        <f>'2563-อาคาร-หักร้านค้าภายในอาคาร'!AB98</f>
        <v>9340.91</v>
      </c>
      <c r="Z33" s="58" t="e">
        <f>'2563-อาคาร-หักร้านค้าภายในอาคาร'!AC98</f>
        <v>#REF!</v>
      </c>
      <c r="AA33" s="37">
        <f>SUM(C33+E33+G33+I33+K33+M33+O33+Q33+S33+U33+W33+Y33)</f>
        <v>144968.89000000001</v>
      </c>
      <c r="AB33" s="155" t="e">
        <f>SUM(D33+F33+H33+J33+L33+N33+P33+R33+T33+V33+X33+Z33)</f>
        <v>#REF!</v>
      </c>
      <c r="AE33" s="5"/>
      <c r="AF33" s="5"/>
      <c r="AG33" s="5"/>
      <c r="AH33" s="69"/>
      <c r="AI33" s="69"/>
      <c r="AJ33" s="69"/>
      <c r="AK33" s="69"/>
      <c r="AL33" s="69"/>
      <c r="AM33" s="69"/>
      <c r="AN33" s="69"/>
      <c r="AO33" s="69"/>
      <c r="AP33" s="69"/>
      <c r="AQ33" s="69"/>
    </row>
    <row r="34" spans="1:43" x14ac:dyDescent="0.55000000000000004">
      <c r="A34" s="40" t="str">
        <f>'2563-อาคาร-หักร้านค้าภายในอาคาร'!A99</f>
        <v>คณะผลิตกรรมการเกษตร</v>
      </c>
      <c r="B34" s="25"/>
      <c r="C34" s="41"/>
      <c r="D34" s="42"/>
      <c r="E34" s="41"/>
      <c r="F34" s="42"/>
      <c r="G34" s="41"/>
      <c r="H34" s="42"/>
      <c r="I34" s="41"/>
      <c r="J34" s="42"/>
      <c r="K34" s="41"/>
      <c r="L34" s="42"/>
      <c r="M34" s="64"/>
      <c r="N34" s="42"/>
      <c r="O34" s="64"/>
      <c r="P34" s="42"/>
      <c r="Q34" s="64"/>
      <c r="R34" s="42"/>
      <c r="S34" s="64"/>
      <c r="T34" s="42"/>
      <c r="U34" s="64"/>
      <c r="V34" s="42"/>
      <c r="W34" s="64"/>
      <c r="X34" s="42"/>
      <c r="Y34" s="64"/>
      <c r="Z34" s="42"/>
      <c r="AA34" s="64"/>
      <c r="AB34" s="42"/>
      <c r="AE34" s="71" t="s">
        <v>53</v>
      </c>
      <c r="AF34" s="138" t="str">
        <f>A8</f>
        <v>สระว่ายน้ำ</v>
      </c>
      <c r="AG34" s="139"/>
      <c r="AH34" s="69"/>
      <c r="AI34" s="69"/>
      <c r="AJ34" s="69"/>
      <c r="AK34" s="69"/>
      <c r="AL34" s="69"/>
      <c r="AM34" s="69"/>
      <c r="AN34" s="69"/>
      <c r="AO34" s="69"/>
      <c r="AP34" s="69"/>
      <c r="AQ34" s="69"/>
    </row>
    <row r="35" spans="1:43" ht="22.2" x14ac:dyDescent="0.55000000000000004">
      <c r="A35" s="43">
        <v>1</v>
      </c>
      <c r="B35" s="57" t="str">
        <f>'2563-อาคาร-หักร้านค้าภายในอาคาร'!A99</f>
        <v>คณะผลิตกรรมการเกษตร</v>
      </c>
      <c r="C35" s="46">
        <f>'2563-อาคาร-หักร้านค้าภายในอาคาร'!F130</f>
        <v>45385.47</v>
      </c>
      <c r="D35" s="58" t="e">
        <f>'2563-อาคาร-หักร้านค้าภายในอาคาร'!G130</f>
        <v>#REF!</v>
      </c>
      <c r="E35" s="46">
        <f>'2563-อาคาร-หักร้านค้าภายในอาคาร'!H130</f>
        <v>51210.86</v>
      </c>
      <c r="F35" s="58" t="e">
        <f>'2563-อาคาร-หักร้านค้าภายในอาคาร'!I130</f>
        <v>#REF!</v>
      </c>
      <c r="G35" s="46">
        <f>'2563-อาคาร-หักร้านค้าภายในอาคาร'!J130</f>
        <v>57902.54</v>
      </c>
      <c r="H35" s="58" t="e">
        <f>'2563-อาคาร-หักร้านค้าภายในอาคาร'!K130</f>
        <v>#REF!</v>
      </c>
      <c r="I35" s="46">
        <f>'2563-อาคาร-หักร้านค้าภายในอาคาร'!L130</f>
        <v>73176.19</v>
      </c>
      <c r="J35" s="58" t="e">
        <f>'2563-อาคาร-หักร้านค้าภายในอาคาร'!M130</f>
        <v>#REF!</v>
      </c>
      <c r="K35" s="46">
        <f>'2563-อาคาร-หักร้านค้าภายในอาคาร'!N130</f>
        <v>71171.86</v>
      </c>
      <c r="L35" s="58" t="e">
        <f>'2563-อาคาร-หักร้านค้าภายในอาคาร'!O130</f>
        <v>#REF!</v>
      </c>
      <c r="M35" s="46">
        <f>'2563-อาคาร-หักร้านค้าภายในอาคาร'!P130</f>
        <v>57095.95</v>
      </c>
      <c r="N35" s="58" t="e">
        <f>'2563-อาคาร-หักร้านค้าภายในอาคาร'!Q130</f>
        <v>#REF!</v>
      </c>
      <c r="O35" s="46">
        <f>'2563-อาคาร-หักร้านค้าภายในอาคาร'!R130</f>
        <v>65437.969999999965</v>
      </c>
      <c r="P35" s="58" t="e">
        <f>'2563-อาคาร-หักร้านค้าภายในอาคาร'!S130</f>
        <v>#REF!</v>
      </c>
      <c r="Q35" s="46">
        <f>'2563-อาคาร-หักร้านค้าภายในอาคาร'!T130</f>
        <v>61173.190000000031</v>
      </c>
      <c r="R35" s="58" t="e">
        <f>'2563-อาคาร-หักร้านค้าภายในอาคาร'!U130</f>
        <v>#REF!</v>
      </c>
      <c r="S35" s="46">
        <f>'2563-อาคาร-หักร้านค้าภายในอาคาร'!V130</f>
        <v>66189.679999999978</v>
      </c>
      <c r="T35" s="58" t="e">
        <f>'2563-อาคาร-หักร้านค้าภายในอาคาร'!W130</f>
        <v>#REF!</v>
      </c>
      <c r="U35" s="46">
        <f>'2563-อาคาร-หักร้านค้าภายในอาคาร'!X130</f>
        <v>61082.10000000002</v>
      </c>
      <c r="V35" s="58" t="e">
        <f>'2563-อาคาร-หักร้านค้าภายในอาคาร'!Y130</f>
        <v>#REF!</v>
      </c>
      <c r="W35" s="46">
        <f>'2563-อาคาร-หักร้านค้าภายในอาคาร'!Z130</f>
        <v>54344.22</v>
      </c>
      <c r="X35" s="58" t="e">
        <f>'2563-อาคาร-หักร้านค้าภายในอาคาร'!AA130</f>
        <v>#REF!</v>
      </c>
      <c r="Y35" s="46">
        <f>'2563-อาคาร-หักร้านค้าภายในอาคาร'!AB130</f>
        <v>55954.91</v>
      </c>
      <c r="Z35" s="58" t="e">
        <f>'2563-อาคาร-หักร้านค้าภายในอาคาร'!AC130</f>
        <v>#REF!</v>
      </c>
      <c r="AA35" s="37">
        <f>SUM(C35+E35+G35+I35+K35+M35+O35+Q35+S35+U35+W35+Y35)</f>
        <v>720124.94</v>
      </c>
      <c r="AB35" s="155" t="e">
        <f>SUM(D35+F35+H35+J35+L35+N35+P35+R35+T35+V35+X35+Z35)</f>
        <v>#REF!</v>
      </c>
      <c r="AE35" s="76"/>
      <c r="AF35" s="72" t="s">
        <v>55</v>
      </c>
      <c r="AG35" s="72" t="s">
        <v>54</v>
      </c>
      <c r="AH35" s="69"/>
      <c r="AI35" s="69"/>
      <c r="AJ35" s="69"/>
      <c r="AK35" s="69"/>
      <c r="AL35" s="69"/>
      <c r="AM35" s="69"/>
      <c r="AN35" s="69"/>
      <c r="AO35" s="69"/>
      <c r="AP35" s="69"/>
      <c r="AQ35" s="69"/>
    </row>
    <row r="36" spans="1:43" x14ac:dyDescent="0.55000000000000004">
      <c r="A36" s="40" t="str">
        <f>'2563-อาคาร-หักร้านค้าภายในอาคาร'!A131</f>
        <v>สำนักวิจัยและส่งเสริมการเกษตร</v>
      </c>
      <c r="B36" s="25"/>
      <c r="C36" s="41"/>
      <c r="D36" s="42"/>
      <c r="E36" s="41"/>
      <c r="F36" s="42"/>
      <c r="G36" s="41"/>
      <c r="H36" s="42"/>
      <c r="I36" s="41"/>
      <c r="J36" s="42"/>
      <c r="K36" s="41"/>
      <c r="L36" s="42"/>
      <c r="M36" s="64"/>
      <c r="N36" s="42"/>
      <c r="O36" s="64"/>
      <c r="P36" s="42"/>
      <c r="Q36" s="64"/>
      <c r="R36" s="42"/>
      <c r="S36" s="64"/>
      <c r="T36" s="42"/>
      <c r="U36" s="64"/>
      <c r="V36" s="42"/>
      <c r="W36" s="64"/>
      <c r="X36" s="42"/>
      <c r="Y36" s="64"/>
      <c r="Z36" s="42"/>
      <c r="AA36" s="64"/>
      <c r="AB36" s="42"/>
      <c r="AE36" s="73">
        <v>23012</v>
      </c>
      <c r="AF36" s="74">
        <f>C9</f>
        <v>5368</v>
      </c>
      <c r="AG36" s="74" t="e">
        <f>D9</f>
        <v>#REF!</v>
      </c>
      <c r="AH36" s="69"/>
      <c r="AI36" s="69"/>
      <c r="AJ36" s="69"/>
      <c r="AK36" s="69"/>
      <c r="AL36" s="69"/>
      <c r="AM36" s="69"/>
      <c r="AN36" s="69"/>
      <c r="AO36" s="69"/>
      <c r="AP36" s="69"/>
      <c r="AQ36" s="69"/>
    </row>
    <row r="37" spans="1:43" x14ac:dyDescent="0.55000000000000004">
      <c r="A37" s="43">
        <v>1</v>
      </c>
      <c r="B37" s="57" t="str">
        <f>'2563-อาคาร-หักร้านค้าภายในอาคาร'!A131</f>
        <v>สำนักวิจัยและส่งเสริมการเกษตร</v>
      </c>
      <c r="C37" s="46">
        <f>'2563-อาคาร-หักร้านค้าภายในอาคาร'!F137</f>
        <v>3259</v>
      </c>
      <c r="D37" s="58">
        <f>'2563-อาคาร-หักร้านค้าภายในอาคาร'!G137</f>
        <v>12286.43</v>
      </c>
      <c r="E37" s="46">
        <f>'2563-อาคาร-หักร้านค้าภายในอาคาร'!H137</f>
        <v>4005</v>
      </c>
      <c r="F37" s="58">
        <f>'2563-อาคาร-หักร้านค้าภายในอาคาร'!I137</f>
        <v>15098.85</v>
      </c>
      <c r="G37" s="46">
        <f>'2563-อาคาร-หักร้านค้าภายในอาคาร'!J137</f>
        <v>4503</v>
      </c>
      <c r="H37" s="58">
        <f>'2563-อาคาร-หักร้านค้าภายในอาคาร'!K137</f>
        <v>12428.279999999999</v>
      </c>
      <c r="I37" s="46">
        <f>'2563-อาคาร-หักร้านค้าภายในอาคาร'!L137</f>
        <v>9520</v>
      </c>
      <c r="J37" s="58">
        <f>'2563-อาคาร-หักร้านค้าภายในอาคาร'!M137</f>
        <v>35319.200000000004</v>
      </c>
      <c r="K37" s="46">
        <f>'2563-อาคาร-หักร้านค้าภายในอาคาร'!N137</f>
        <v>8702</v>
      </c>
      <c r="L37" s="58">
        <f>'2563-อาคาร-หักร้านค้าภายในอาคาร'!O137</f>
        <v>31849.32</v>
      </c>
      <c r="M37" s="46">
        <f>'2563-อาคาร-หักร้านค้าภายในอาคาร'!P137</f>
        <v>7308.9999999999864</v>
      </c>
      <c r="N37" s="58">
        <f>'2563-อาคาร-หักร้านค้าภายในอาคาร'!Q137</f>
        <v>27408.749999999949</v>
      </c>
      <c r="O37" s="46">
        <f>'2563-อาคาร-หักร้านค้าภายในอาคาร'!R137</f>
        <v>9372.9999999999982</v>
      </c>
      <c r="P37" s="58">
        <f>'2563-อาคาร-หักร้านค้าภายในอาคาร'!S137</f>
        <v>35898.589999999989</v>
      </c>
      <c r="Q37" s="46">
        <f>'2563-อาคาร-หักร้านค้าภายในอาคาร'!T137</f>
        <v>6954.0000000000155</v>
      </c>
      <c r="R37" s="58">
        <f>'2563-อาคาร-หักร้านค้าภายในอาคาร'!U137</f>
        <v>26147.040000000059</v>
      </c>
      <c r="S37" s="46">
        <f>'2563-อาคาร-หักร้านค้าภายในอาคาร'!V137</f>
        <v>7923.2</v>
      </c>
      <c r="T37" s="58">
        <f>'2563-อาคาร-หักร้านค้าภายในอาคาร'!W137</f>
        <v>30266.623999999996</v>
      </c>
      <c r="U37" s="46">
        <f>'2563-อาคาร-หักร้านค้าภายในอาคาร'!X137</f>
        <v>5614.8</v>
      </c>
      <c r="V37" s="58">
        <f>'2563-อาคาร-หักร้านค้าภายในอาคาร'!Y137</f>
        <v>21167.796000000002</v>
      </c>
      <c r="W37" s="46">
        <f>'2563-อาคาร-หักร้านค้าภายในอาคาร'!Z137</f>
        <v>4720.7</v>
      </c>
      <c r="X37" s="58">
        <f>'2563-อาคาร-หักร้านค้าภายในอาคาร'!AA137</f>
        <v>17419.383000000002</v>
      </c>
      <c r="Y37" s="46">
        <f>'2563-อาคาร-หักร้านค้าภายในอาคาร'!AB137</f>
        <v>4031.3</v>
      </c>
      <c r="Z37" s="58">
        <f>'2563-อาคาร-หักร้านค้าภายในอาคาร'!AC137</f>
        <v>14754.558000000001</v>
      </c>
      <c r="AA37" s="37">
        <f>SUM(C37+E37+G37+I37+K37+M37+O37+Q37+S37+U37+W37+Y37)</f>
        <v>75915</v>
      </c>
      <c r="AB37" s="155">
        <f>SUM(D37+F37+H37+J37+L37+N37+P37+R37+T37+V37+X37+Z37)</f>
        <v>280044.82100000005</v>
      </c>
      <c r="AE37" s="73">
        <v>23043</v>
      </c>
      <c r="AF37" s="74">
        <f>E9</f>
        <v>6113</v>
      </c>
      <c r="AG37" s="74" t="e">
        <f>F9</f>
        <v>#REF!</v>
      </c>
      <c r="AH37" s="69"/>
      <c r="AI37" s="69"/>
      <c r="AJ37" s="69"/>
      <c r="AK37" s="69"/>
      <c r="AL37" s="69"/>
      <c r="AM37" s="69"/>
      <c r="AN37" s="69"/>
      <c r="AO37" s="69"/>
      <c r="AP37" s="69"/>
      <c r="AQ37" s="69"/>
    </row>
    <row r="38" spans="1:43" x14ac:dyDescent="0.55000000000000004">
      <c r="A38" s="40" t="str">
        <f>'2563-อาคาร-หักร้านค้าภายในอาคาร'!A138</f>
        <v>ศูนย์วิจัยพลังงาน</v>
      </c>
      <c r="B38" s="25"/>
      <c r="C38" s="41"/>
      <c r="D38" s="42"/>
      <c r="E38" s="41"/>
      <c r="F38" s="42"/>
      <c r="G38" s="41"/>
      <c r="H38" s="42"/>
      <c r="I38" s="41"/>
      <c r="J38" s="42"/>
      <c r="K38" s="41"/>
      <c r="L38" s="42"/>
      <c r="M38" s="64"/>
      <c r="N38" s="42"/>
      <c r="O38" s="64"/>
      <c r="P38" s="42"/>
      <c r="Q38" s="64"/>
      <c r="R38" s="42"/>
      <c r="S38" s="64"/>
      <c r="T38" s="42"/>
      <c r="U38" s="64"/>
      <c r="V38" s="42"/>
      <c r="W38" s="64"/>
      <c r="X38" s="42"/>
      <c r="Y38" s="64"/>
      <c r="Z38" s="42"/>
      <c r="AA38" s="64"/>
      <c r="AB38" s="42"/>
      <c r="AE38" s="73">
        <v>23071</v>
      </c>
      <c r="AF38" s="74">
        <f>G9</f>
        <v>6500</v>
      </c>
      <c r="AG38" s="74" t="e">
        <f>H9</f>
        <v>#REF!</v>
      </c>
      <c r="AH38" s="69"/>
      <c r="AI38" s="69"/>
      <c r="AJ38" s="69"/>
      <c r="AK38" s="69"/>
      <c r="AL38" s="69"/>
      <c r="AM38" s="69"/>
      <c r="AN38" s="69"/>
      <c r="AO38" s="69"/>
      <c r="AP38" s="69"/>
      <c r="AQ38" s="69"/>
    </row>
    <row r="39" spans="1:43" x14ac:dyDescent="0.55000000000000004">
      <c r="A39" s="43">
        <v>1</v>
      </c>
      <c r="B39" s="57" t="str">
        <f>'2563-อาคาร-หักร้านค้าภายในอาคาร'!A138</f>
        <v>ศูนย์วิจัยพลังงาน</v>
      </c>
      <c r="C39" s="46">
        <f>'2563-อาคาร-หักร้านค้าภายในอาคาร'!F139</f>
        <v>74.200000000000045</v>
      </c>
      <c r="D39" s="58">
        <f>'2563-อาคาร-หักร้านค้าภายในอาคาร'!G139</f>
        <v>279.73400000000015</v>
      </c>
      <c r="E39" s="46">
        <f>'2563-อาคาร-หักร้านค้าภายในอาคาร'!H139</f>
        <v>92.799999999999955</v>
      </c>
      <c r="F39" s="58">
        <f>'2563-อาคาร-หักร้านค้าภายในอาคาร'!I139</f>
        <v>349.85599999999982</v>
      </c>
      <c r="G39" s="46">
        <f>'2563-อาคาร-หักร้านค้าภายในอาคาร'!J139</f>
        <v>110.40000000000009</v>
      </c>
      <c r="H39" s="58">
        <f>'2563-อาคาร-หักร้านค้าภายในอาคาร'!K139</f>
        <v>304.70400000000024</v>
      </c>
      <c r="I39" s="46">
        <f>'2563-อาคาร-หักร้านค้าภายในอาคาร'!L139</f>
        <v>177.5</v>
      </c>
      <c r="J39" s="58">
        <f>'2563-อาคาร-หักร้านค้าภายในอาคาร'!M139</f>
        <v>658.52499999999998</v>
      </c>
      <c r="K39" s="46">
        <f>'2563-อาคาร-หักร้านค้าภายในอาคาร'!N139</f>
        <v>148.5</v>
      </c>
      <c r="L39" s="58">
        <f>'2563-อาคาร-หักร้านค้าภายในอาคาร'!O139</f>
        <v>543.51</v>
      </c>
      <c r="M39" s="46">
        <f>'2563-อาคาร-หักร้านค้าภายในอาคาร'!P139</f>
        <v>81.199999999999818</v>
      </c>
      <c r="N39" s="58">
        <f>'2563-อาคาร-หักร้านค้าภายในอาคาร'!Q139</f>
        <v>304.49999999999932</v>
      </c>
      <c r="O39" s="46">
        <f>'2563-อาคาร-หักร้านค้าภายในอาคาร'!R139</f>
        <v>78.099999999999909</v>
      </c>
      <c r="P39" s="58">
        <f>'2563-อาคาร-หักร้านค้าภายในอาคาร'!S139</f>
        <v>299.12299999999965</v>
      </c>
      <c r="Q39" s="46">
        <f>'2563-อาคาร-หักร้านค้าภายในอาคาร'!T139</f>
        <v>75.800000000000182</v>
      </c>
      <c r="R39" s="58">
        <f>'2563-อาคาร-หักร้านค้าภายในอาคาร'!U139</f>
        <v>285.00800000000066</v>
      </c>
      <c r="S39" s="46">
        <f>'2563-อาคาร-หักร้านค้าภายในอาคาร'!V139</f>
        <v>92.699999999999818</v>
      </c>
      <c r="T39" s="58">
        <f>'2563-อาคาร-หักร้านค้าภายในอาคาร'!W139</f>
        <v>354.11399999999929</v>
      </c>
      <c r="U39" s="46">
        <f>'2563-อาคาร-หักร้านค้าภายในอาคาร'!X139</f>
        <v>62.800000000000182</v>
      </c>
      <c r="V39" s="58">
        <f>'2563-อาคาร-หักร้านค้าภายในอาคาร'!Y139</f>
        <v>236.75600000000068</v>
      </c>
      <c r="W39" s="46">
        <f>'2563-อาคาร-หักร้านค้าภายในอาคาร'!Z139</f>
        <v>44.099999999999909</v>
      </c>
      <c r="X39" s="58">
        <f>'2563-อาคาร-หักร้านค้าภายในอาคาร'!AA139</f>
        <v>162.72899999999967</v>
      </c>
      <c r="Y39" s="46">
        <f>'2563-อาคาร-หักร้านค้าภายในอาคาร'!AB139</f>
        <v>71.900000000000091</v>
      </c>
      <c r="Z39" s="58">
        <f>'2563-อาคาร-หักร้านค้าภายในอาคาร'!AC139</f>
        <v>263.15400000000034</v>
      </c>
      <c r="AA39" s="37">
        <f>SUM(C39+E39+G39+I39+K39+M39+O39+Q39+S39+U39+W39+Y39)</f>
        <v>1110</v>
      </c>
      <c r="AB39" s="155">
        <f>SUM(D39+F39+H39+J39+L39+N39+P39+R39+T39+V39+X39+Z39)</f>
        <v>4041.7129999999993</v>
      </c>
      <c r="AE39" s="73">
        <v>23102</v>
      </c>
      <c r="AF39" s="74">
        <f>I9</f>
        <v>10515.000000000009</v>
      </c>
      <c r="AG39" s="74" t="e">
        <f>J9</f>
        <v>#REF!</v>
      </c>
      <c r="AH39" s="69"/>
      <c r="AI39" s="69"/>
      <c r="AJ39" s="69"/>
      <c r="AK39" s="69"/>
      <c r="AL39" s="69"/>
      <c r="AM39" s="69"/>
      <c r="AN39" s="69"/>
      <c r="AO39" s="69"/>
      <c r="AP39" s="69"/>
      <c r="AQ39" s="69"/>
    </row>
    <row r="40" spans="1:43" x14ac:dyDescent="0.55000000000000004">
      <c r="A40" s="40" t="str">
        <f>'2563-อาคาร-หักร้านค้าภายในอาคาร'!A140</f>
        <v>ศูนย์อาคารที่พัก</v>
      </c>
      <c r="B40" s="25"/>
      <c r="C40" s="41"/>
      <c r="D40" s="42"/>
      <c r="E40" s="41"/>
      <c r="F40" s="42"/>
      <c r="G40" s="41"/>
      <c r="H40" s="42"/>
      <c r="I40" s="41"/>
      <c r="J40" s="42"/>
      <c r="K40" s="41"/>
      <c r="L40" s="42"/>
      <c r="M40" s="64"/>
      <c r="N40" s="42"/>
      <c r="O40" s="64"/>
      <c r="P40" s="42"/>
      <c r="Q40" s="64"/>
      <c r="R40" s="42"/>
      <c r="S40" s="64"/>
      <c r="T40" s="42"/>
      <c r="U40" s="64"/>
      <c r="V40" s="42"/>
      <c r="W40" s="64"/>
      <c r="X40" s="42"/>
      <c r="Y40" s="64"/>
      <c r="Z40" s="42"/>
      <c r="AA40" s="64"/>
      <c r="AB40" s="42"/>
      <c r="AE40" s="73">
        <v>23132</v>
      </c>
      <c r="AF40" s="74">
        <f>K9</f>
        <v>9484.9999999999909</v>
      </c>
      <c r="AG40" s="74" t="e">
        <f>L9</f>
        <v>#REF!</v>
      </c>
      <c r="AH40" s="69"/>
      <c r="AI40" s="69"/>
      <c r="AJ40" s="69"/>
      <c r="AK40" s="69"/>
      <c r="AL40" s="69"/>
      <c r="AM40" s="69"/>
      <c r="AN40" s="69"/>
      <c r="AO40" s="69"/>
      <c r="AP40" s="69"/>
      <c r="AQ40" s="69"/>
    </row>
    <row r="41" spans="1:43" x14ac:dyDescent="0.55000000000000004">
      <c r="A41" s="43">
        <v>1</v>
      </c>
      <c r="B41" s="57" t="str">
        <f>'2563-อาคาร-หักร้านค้าภายในอาคาร'!A140</f>
        <v>ศูนย์อาคารที่พัก</v>
      </c>
      <c r="C41" s="46">
        <f>'2563-อาคาร-หักร้านค้าภายในอาคาร'!F141</f>
        <v>13305.48</v>
      </c>
      <c r="D41" s="58">
        <f>'2563-อาคาร-หักร้านค้าภายในอาคาร'!G141</f>
        <v>50161.659599999999</v>
      </c>
      <c r="E41" s="46">
        <f>'2563-อาคาร-หักร้านค้าภายในอาคาร'!H141</f>
        <v>11320.53</v>
      </c>
      <c r="F41" s="58">
        <f>'2563-อาคาร-หักร้านค้าภายในอาคาร'!I141</f>
        <v>42678.398100000006</v>
      </c>
      <c r="G41" s="46">
        <f>'2563-อาคาร-หักร้านค้าภายในอาคาร'!J141</f>
        <v>12687.47</v>
      </c>
      <c r="H41" s="58">
        <f>'2563-อาคาร-หักร้านค้าภายในอาคาร'!K141</f>
        <v>35017.417199999996</v>
      </c>
      <c r="I41" s="46">
        <f>'2563-อาคาร-หักร้านค้าภายในอาคาร'!L141</f>
        <v>11709.81</v>
      </c>
      <c r="J41" s="58">
        <f>'2563-อาคาร-หักร้านค้าภายในอาคาร'!M141</f>
        <v>43443.395099999994</v>
      </c>
      <c r="K41" s="46">
        <f>'2563-อาคาร-หักร้านค้าภายในอาคาร'!N141</f>
        <v>11864.69</v>
      </c>
      <c r="L41" s="58">
        <f>'2563-อาคาร-หักร้านค้าภายในอาคาร'!O141</f>
        <v>43424.765400000004</v>
      </c>
      <c r="M41" s="46">
        <f>'2563-อาคาร-หักร้านค้าภายในอาคาร'!P141</f>
        <v>13271.68</v>
      </c>
      <c r="N41" s="58">
        <f>'2563-อาคาร-หักร้านค้าภายในอาคาร'!Q141</f>
        <v>49768.800000000003</v>
      </c>
      <c r="O41" s="46">
        <f>'2563-อาคาร-หักร้านค้าภายในอาคาร'!R141</f>
        <v>12699.06</v>
      </c>
      <c r="P41" s="58">
        <f>'2563-อาคาร-หักร้านค้าภายในอาคาร'!S141</f>
        <v>48637.399799999999</v>
      </c>
      <c r="Q41" s="46">
        <f>'2563-อาคาร-หักร้านค้าภายในอาคาร'!T141</f>
        <v>28325.33</v>
      </c>
      <c r="R41" s="58">
        <f>'2563-อาคาร-หักร้านค้าภายในอาคาร'!U141</f>
        <v>106503.2408</v>
      </c>
      <c r="S41" s="46">
        <f>'2563-อาคาร-หักร้านค้าภายในอาคาร'!V141</f>
        <v>24235.21</v>
      </c>
      <c r="T41" s="58">
        <f>'2563-อาคาร-หักร้านค้าภายในอาคาร'!W141</f>
        <v>92578.502199999988</v>
      </c>
      <c r="U41" s="46">
        <f>'2563-อาคาร-หักร้านค้าภายในอาคาร'!X141</f>
        <v>14498.27</v>
      </c>
      <c r="V41" s="58">
        <f>'2563-อาคาร-หักร้านค้าภายในอาคาร'!Y141</f>
        <v>54658.477900000005</v>
      </c>
      <c r="W41" s="46">
        <f>'2563-อาคาร-หักร้านค้าภายในอาคาร'!Z141</f>
        <v>23584.99</v>
      </c>
      <c r="X41" s="58">
        <f>'2563-อาคาร-หักร้านค้าภายในอาคาร'!AA141</f>
        <v>87028.613100000002</v>
      </c>
      <c r="Y41" s="46">
        <f>'2563-อาคาร-หักร้านค้าภายในอาคาร'!AB141</f>
        <v>13287.04</v>
      </c>
      <c r="Z41" s="58">
        <f>'2563-อาคาร-หักร้านค้าภายในอาคาร'!AC141</f>
        <v>48630.566400000003</v>
      </c>
      <c r="AA41" s="37">
        <f>SUM(C41+E41+G41+I41+K41+M41+O41+Q41+S41+U41+W41+Y41)</f>
        <v>190789.56</v>
      </c>
      <c r="AB41" s="155">
        <f>SUM(D41+F41+H41+J41+L41+N41+P41+R41+T41+V41+X41+Z41)</f>
        <v>702531.23560000001</v>
      </c>
      <c r="AE41" s="73">
        <v>23163</v>
      </c>
      <c r="AF41" s="74">
        <f>M9</f>
        <v>6241.0000000000091</v>
      </c>
      <c r="AG41" s="74" t="e">
        <f>N9</f>
        <v>#REF!</v>
      </c>
      <c r="AH41" s="69"/>
      <c r="AI41" s="69"/>
      <c r="AJ41" s="69"/>
      <c r="AK41" s="69"/>
      <c r="AL41" s="69"/>
      <c r="AM41" s="69"/>
      <c r="AN41" s="69"/>
      <c r="AO41" s="69"/>
      <c r="AP41" s="69"/>
      <c r="AQ41" s="69"/>
    </row>
    <row r="42" spans="1:43" x14ac:dyDescent="0.55000000000000004">
      <c r="A42" s="40" t="str">
        <f>'2563-อาคาร-หักร้านค้าภายในอาคาร'!A142</f>
        <v>คณะวิศวกรรมศาสตร์</v>
      </c>
      <c r="B42" s="25"/>
      <c r="C42" s="41"/>
      <c r="D42" s="42"/>
      <c r="E42" s="41"/>
      <c r="F42" s="42"/>
      <c r="G42" s="41"/>
      <c r="H42" s="42"/>
      <c r="I42" s="41"/>
      <c r="J42" s="42"/>
      <c r="K42" s="41"/>
      <c r="L42" s="42"/>
      <c r="M42" s="64"/>
      <c r="N42" s="42"/>
      <c r="O42" s="64"/>
      <c r="P42" s="42"/>
      <c r="Q42" s="64"/>
      <c r="R42" s="42"/>
      <c r="S42" s="64"/>
      <c r="T42" s="42"/>
      <c r="U42" s="64"/>
      <c r="V42" s="42"/>
      <c r="W42" s="64"/>
      <c r="X42" s="42"/>
      <c r="Y42" s="64"/>
      <c r="Z42" s="42"/>
      <c r="AA42" s="64"/>
      <c r="AB42" s="42"/>
      <c r="AE42" s="73">
        <v>23193</v>
      </c>
      <c r="AF42" s="74">
        <f>O9</f>
        <v>9258.9999999999727</v>
      </c>
      <c r="AG42" s="74" t="e">
        <f>P9</f>
        <v>#REF!</v>
      </c>
      <c r="AH42" s="69"/>
      <c r="AI42" s="69"/>
      <c r="AJ42" s="69"/>
      <c r="AK42" s="69"/>
      <c r="AL42" s="69"/>
      <c r="AM42" s="69"/>
      <c r="AN42" s="69"/>
      <c r="AO42" s="69"/>
      <c r="AP42" s="69"/>
      <c r="AQ42" s="69"/>
    </row>
    <row r="43" spans="1:43" x14ac:dyDescent="0.55000000000000004">
      <c r="A43" s="43">
        <v>1</v>
      </c>
      <c r="B43" s="57" t="str">
        <f>'2563-อาคาร-หักร้านค้าภายในอาคาร'!A142</f>
        <v>คณะวิศวกรรมศาสตร์</v>
      </c>
      <c r="C43" s="46">
        <f>'2563-อาคาร-หักร้านค้าภายในอาคาร'!F149</f>
        <v>32341.83</v>
      </c>
      <c r="D43" s="58" t="e">
        <f>'2563-อาคาร-หักร้านค้าภายในอาคาร'!G149</f>
        <v>#REF!</v>
      </c>
      <c r="E43" s="46">
        <f>'2563-อาคาร-หักร้านค้าภายในอาคาร'!H149</f>
        <v>33944.009999999995</v>
      </c>
      <c r="F43" s="58" t="e">
        <f>'2563-อาคาร-หักร้านค้าภายในอาคาร'!I149</f>
        <v>#REF!</v>
      </c>
      <c r="G43" s="46">
        <f>'2563-อาคาร-หักร้านค้าภายในอาคาร'!J149</f>
        <v>39699.440000000002</v>
      </c>
      <c r="H43" s="58" t="e">
        <f>'2563-อาคาร-หักร้านค้าภายในอาคาร'!K149</f>
        <v>#REF!</v>
      </c>
      <c r="I43" s="46">
        <f>'2563-อาคาร-หักร้านค้าภายในอาคาร'!L149</f>
        <v>37876.479999999996</v>
      </c>
      <c r="J43" s="58" t="e">
        <f>'2563-อาคาร-หักร้านค้าภายในอาคาร'!M149</f>
        <v>#REF!</v>
      </c>
      <c r="K43" s="46">
        <f>'2563-อาคาร-หักร้านค้าภายในอาคาร'!N149</f>
        <v>42128.4</v>
      </c>
      <c r="L43" s="58" t="e">
        <f>'2563-อาคาร-หักร้านค้าภายในอาคาร'!O149</f>
        <v>#REF!</v>
      </c>
      <c r="M43" s="46">
        <f>'2563-อาคาร-หักร้านค้าภายในอาคาร'!P149</f>
        <v>42633.020000000011</v>
      </c>
      <c r="N43" s="58" t="e">
        <f>'2563-อาคาร-หักร้านค้าภายในอาคาร'!Q149</f>
        <v>#REF!</v>
      </c>
      <c r="O43" s="46">
        <f>'2563-อาคาร-หักร้านค้าภายในอาคาร'!R149</f>
        <v>44286.419999999955</v>
      </c>
      <c r="P43" s="58" t="e">
        <f>'2563-อาคาร-หักร้านค้าภายในอาคาร'!S149</f>
        <v>#REF!</v>
      </c>
      <c r="Q43" s="46">
        <f>'2563-อาคาร-หักร้านค้าภายในอาคาร'!T149</f>
        <v>48225.639999999985</v>
      </c>
      <c r="R43" s="58" t="e">
        <f>'2563-อาคาร-หักร้านค้าภายในอาคาร'!U149</f>
        <v>#REF!</v>
      </c>
      <c r="S43" s="46">
        <f>'2563-อาคาร-หักร้านค้าภายในอาคาร'!V149</f>
        <v>50825.030000000006</v>
      </c>
      <c r="T43" s="58" t="e">
        <f>'2563-อาคาร-หักร้านค้าภายในอาคาร'!W149</f>
        <v>#REF!</v>
      </c>
      <c r="U43" s="46">
        <f>'2563-อาคาร-หักร้านค้าภายในอาคาร'!X149</f>
        <v>42140.170000000042</v>
      </c>
      <c r="V43" s="58" t="e">
        <f>'2563-อาคาร-หักร้านค้าภายในอาคาร'!Y149</f>
        <v>#REF!</v>
      </c>
      <c r="W43" s="46">
        <f>'2563-อาคาร-หักร้านค้าภายในอาคาร'!Z149</f>
        <v>37745.229999999996</v>
      </c>
      <c r="X43" s="58" t="e">
        <f>'2563-อาคาร-หักร้านค้าภายในอาคาร'!AA149</f>
        <v>#REF!</v>
      </c>
      <c r="Y43" s="46">
        <f>'2563-อาคาร-หักร้านค้าภายในอาคาร'!AB149</f>
        <v>34688.76</v>
      </c>
      <c r="Z43" s="58" t="e">
        <f>'2563-อาคาร-หักร้านค้าภายในอาคาร'!AC149</f>
        <v>#REF!</v>
      </c>
      <c r="AA43" s="37">
        <f>SUM(C43+E43+G43+I43+K43+M43+O43+Q43+S43+U43+W43+Y43)</f>
        <v>486534.43000000005</v>
      </c>
      <c r="AB43" s="155" t="e">
        <f>SUM(D43+F43+H43+J43+L43+N43+P43+R43+T43+V43+X43+Z43)</f>
        <v>#REF!</v>
      </c>
      <c r="AE43" s="73">
        <v>23224</v>
      </c>
      <c r="AF43" s="74">
        <f>Q9</f>
        <v>7678.0000000000182</v>
      </c>
      <c r="AG43" s="74" t="e">
        <f>R9</f>
        <v>#REF!</v>
      </c>
      <c r="AH43" s="69"/>
      <c r="AI43" s="69"/>
      <c r="AJ43" s="69"/>
      <c r="AK43" s="69"/>
      <c r="AL43" s="69"/>
      <c r="AM43" s="69"/>
      <c r="AN43" s="69"/>
      <c r="AO43" s="69"/>
      <c r="AP43" s="69"/>
      <c r="AQ43" s="69"/>
    </row>
    <row r="44" spans="1:43" x14ac:dyDescent="0.55000000000000004">
      <c r="A44" s="40" t="str">
        <f>'2563-อาคาร-หักร้านค้าภายในอาคาร'!A150</f>
        <v>คณะเทคโนโลยีการประมง</v>
      </c>
      <c r="B44" s="25"/>
      <c r="C44" s="41"/>
      <c r="D44" s="42"/>
      <c r="E44" s="41"/>
      <c r="F44" s="42"/>
      <c r="G44" s="41"/>
      <c r="H44" s="42"/>
      <c r="I44" s="41"/>
      <c r="J44" s="42"/>
      <c r="K44" s="41"/>
      <c r="L44" s="42"/>
      <c r="M44" s="64"/>
      <c r="N44" s="42"/>
      <c r="O44" s="64"/>
      <c r="P44" s="42"/>
      <c r="Q44" s="64"/>
      <c r="R44" s="42"/>
      <c r="S44" s="64"/>
      <c r="T44" s="42"/>
      <c r="U44" s="64"/>
      <c r="V44" s="42"/>
      <c r="W44" s="64"/>
      <c r="X44" s="42"/>
      <c r="Y44" s="64"/>
      <c r="Z44" s="42"/>
      <c r="AA44" s="64"/>
      <c r="AB44" s="42"/>
      <c r="AE44" s="73">
        <v>23255</v>
      </c>
      <c r="AF44" s="74">
        <f>S9</f>
        <v>7588</v>
      </c>
      <c r="AG44" s="74" t="e">
        <f>T9</f>
        <v>#REF!</v>
      </c>
      <c r="AH44" s="69"/>
      <c r="AI44" s="69"/>
      <c r="AJ44" s="69"/>
      <c r="AK44" s="69"/>
      <c r="AL44" s="69"/>
      <c r="AM44" s="69"/>
      <c r="AN44" s="69"/>
      <c r="AO44" s="69"/>
      <c r="AP44" s="69"/>
      <c r="AQ44" s="69"/>
    </row>
    <row r="45" spans="1:43" x14ac:dyDescent="0.55000000000000004">
      <c r="A45" s="43">
        <v>1</v>
      </c>
      <c r="B45" s="57" t="str">
        <f>'2563-อาคาร-หักร้านค้าภายในอาคาร'!A150</f>
        <v>คณะเทคโนโลยีการประมง</v>
      </c>
      <c r="C45" s="46">
        <f>'2563-อาคาร-หักร้านค้าภายในอาคาร'!F154</f>
        <v>13660</v>
      </c>
      <c r="D45" s="58" t="e">
        <f>'2563-อาคาร-หักร้านค้าภายในอาคาร'!G154</f>
        <v>#REF!</v>
      </c>
      <c r="E45" s="46">
        <f>'2563-อาคาร-หักร้านค้าภายในอาคาร'!H154</f>
        <v>13789</v>
      </c>
      <c r="F45" s="58" t="e">
        <f>'2563-อาคาร-หักร้านค้าภายในอาคาร'!I154</f>
        <v>#REF!</v>
      </c>
      <c r="G45" s="46">
        <f>'2563-อาคาร-หักร้านค้าภายในอาคาร'!J154</f>
        <v>17280</v>
      </c>
      <c r="H45" s="58" t="e">
        <f>'2563-อาคาร-หักร้านค้าภายในอาคาร'!K154</f>
        <v>#REF!</v>
      </c>
      <c r="I45" s="46">
        <f>'2563-อาคาร-หักร้านค้าภายในอาคาร'!L154</f>
        <v>22939</v>
      </c>
      <c r="J45" s="58" t="e">
        <f>'2563-อาคาร-หักร้านค้าภายในอาคาร'!M154</f>
        <v>#REF!</v>
      </c>
      <c r="K45" s="46">
        <f>'2563-อาคาร-หักร้านค้าภายในอาคาร'!N154</f>
        <v>17945.400000000001</v>
      </c>
      <c r="L45" s="58" t="e">
        <f>'2563-อาคาร-หักร้านค้าภายในอาคาร'!O154</f>
        <v>#REF!</v>
      </c>
      <c r="M45" s="46">
        <f>'2563-อาคาร-หักร้านค้าภายในอาคาร'!P154</f>
        <v>14972.6</v>
      </c>
      <c r="N45" s="58" t="e">
        <f>'2563-อาคาร-หักร้านค้าภายในอาคาร'!Q154</f>
        <v>#REF!</v>
      </c>
      <c r="O45" s="46">
        <f>'2563-อาคาร-หักร้านค้าภายในอาคาร'!R154</f>
        <v>8240.0000000000291</v>
      </c>
      <c r="P45" s="58" t="e">
        <f>'2563-อาคาร-หักร้านค้าภายในอาคาร'!S154</f>
        <v>#REF!</v>
      </c>
      <c r="Q45" s="46">
        <f>'2563-อาคาร-หักร้านค้าภายในอาคาร'!T154</f>
        <v>7680.7000000000289</v>
      </c>
      <c r="R45" s="58" t="e">
        <f>'2563-อาคาร-หักร้านค้าภายในอาคาร'!U154</f>
        <v>#REF!</v>
      </c>
      <c r="S45" s="46">
        <f>'2563-อาคาร-หักร้านค้าภายในอาคาร'!V154</f>
        <v>8442.0999999999713</v>
      </c>
      <c r="T45" s="58" t="e">
        <f>'2563-อาคาร-หักร้านค้าภายในอาคาร'!W154</f>
        <v>#REF!</v>
      </c>
      <c r="U45" s="46">
        <f>'2563-อาคาร-หักร้านค้าภายในอาคาร'!X154</f>
        <v>8265.2000000000007</v>
      </c>
      <c r="V45" s="58" t="e">
        <f>'2563-อาคาร-หักร้านค้าภายในอาคาร'!Y154</f>
        <v>#REF!</v>
      </c>
      <c r="W45" s="46">
        <f>'2563-อาคาร-หักร้านค้าภายในอาคาร'!Z154</f>
        <v>6855</v>
      </c>
      <c r="X45" s="58" t="e">
        <f>'2563-อาคาร-หักร้านค้าภายในอาคาร'!AA154</f>
        <v>#REF!</v>
      </c>
      <c r="Y45" s="46">
        <f>'2563-อาคาร-หักร้านค้าภายในอาคาร'!AB154</f>
        <v>6598.7</v>
      </c>
      <c r="Z45" s="58" t="e">
        <f>'2563-อาคาร-หักร้านค้าภายในอาคาร'!AC154</f>
        <v>#REF!</v>
      </c>
      <c r="AA45" s="37">
        <f>SUM(C45+E45+G45+I45+K45+M45+O45+Q45+S45+U45+W45+Y45)</f>
        <v>146667.70000000004</v>
      </c>
      <c r="AB45" s="155" t="e">
        <f>SUM(D45+F45+H45+J45+L45+N45+P45+R45+T45+V45+X45+Z45)</f>
        <v>#REF!</v>
      </c>
      <c r="AE45" s="73">
        <v>23285</v>
      </c>
      <c r="AF45" s="74">
        <f>U9</f>
        <v>7707</v>
      </c>
      <c r="AG45" s="74" t="e">
        <f>V9</f>
        <v>#REF!</v>
      </c>
      <c r="AH45" s="69"/>
      <c r="AI45" s="69"/>
      <c r="AJ45" s="69"/>
      <c r="AK45" s="69"/>
      <c r="AL45" s="69"/>
      <c r="AM45" s="69"/>
      <c r="AN45" s="69"/>
      <c r="AO45" s="69"/>
      <c r="AP45" s="69"/>
      <c r="AQ45" s="69"/>
    </row>
    <row r="46" spans="1:43" x14ac:dyDescent="0.55000000000000004">
      <c r="A46" s="40" t="s">
        <v>21</v>
      </c>
      <c r="B46" s="25"/>
      <c r="C46" s="66"/>
      <c r="D46" s="59"/>
      <c r="E46" s="66"/>
      <c r="F46" s="59"/>
      <c r="G46" s="66"/>
      <c r="H46" s="59"/>
      <c r="I46" s="66"/>
      <c r="J46" s="59"/>
      <c r="K46" s="66"/>
      <c r="L46" s="59"/>
      <c r="M46" s="65"/>
      <c r="N46" s="59"/>
      <c r="O46" s="65"/>
      <c r="P46" s="59"/>
      <c r="Q46" s="65"/>
      <c r="R46" s="59"/>
      <c r="S46" s="65"/>
      <c r="T46" s="59"/>
      <c r="U46" s="65"/>
      <c r="V46" s="59"/>
      <c r="W46" s="65"/>
      <c r="X46" s="59"/>
      <c r="Y46" s="65"/>
      <c r="Z46" s="59"/>
      <c r="AA46" s="65"/>
      <c r="AB46" s="59"/>
      <c r="AE46" s="73">
        <v>23316</v>
      </c>
      <c r="AF46" s="74">
        <f>W9</f>
        <v>5723</v>
      </c>
      <c r="AG46" s="74" t="e">
        <f>X9</f>
        <v>#REF!</v>
      </c>
      <c r="AH46" s="69"/>
      <c r="AI46" s="69"/>
      <c r="AJ46" s="69"/>
      <c r="AK46" s="69"/>
      <c r="AL46" s="69"/>
      <c r="AM46" s="69"/>
      <c r="AN46" s="69"/>
      <c r="AO46" s="69"/>
      <c r="AP46" s="69"/>
      <c r="AQ46" s="69"/>
    </row>
    <row r="47" spans="1:43" x14ac:dyDescent="0.55000000000000004">
      <c r="A47" s="43">
        <v>1</v>
      </c>
      <c r="B47" s="57" t="s">
        <v>11</v>
      </c>
      <c r="C47" s="46" t="e">
        <f>#REF!</f>
        <v>#REF!</v>
      </c>
      <c r="D47" s="58" t="e">
        <f>#REF!</f>
        <v>#REF!</v>
      </c>
      <c r="E47" s="46" t="e">
        <f>#REF!</f>
        <v>#REF!</v>
      </c>
      <c r="F47" s="58" t="e">
        <f>#REF!</f>
        <v>#REF!</v>
      </c>
      <c r="G47" s="46" t="e">
        <f>#REF!</f>
        <v>#REF!</v>
      </c>
      <c r="H47" s="58" t="e">
        <f>#REF!</f>
        <v>#REF!</v>
      </c>
      <c r="I47" s="46" t="e">
        <f>#REF!</f>
        <v>#REF!</v>
      </c>
      <c r="J47" s="58" t="e">
        <f>#REF!</f>
        <v>#REF!</v>
      </c>
      <c r="K47" s="46" t="e">
        <f>#REF!</f>
        <v>#REF!</v>
      </c>
      <c r="L47" s="58" t="e">
        <f>#REF!</f>
        <v>#REF!</v>
      </c>
      <c r="M47" s="46" t="e">
        <f>#REF!</f>
        <v>#REF!</v>
      </c>
      <c r="N47" s="58" t="e">
        <f>#REF!</f>
        <v>#REF!</v>
      </c>
      <c r="O47" s="46" t="e">
        <f>#REF!</f>
        <v>#REF!</v>
      </c>
      <c r="P47" s="58" t="e">
        <f>#REF!</f>
        <v>#REF!</v>
      </c>
      <c r="Q47" s="46" t="e">
        <f>#REF!</f>
        <v>#REF!</v>
      </c>
      <c r="R47" s="58" t="e">
        <f>#REF!</f>
        <v>#REF!</v>
      </c>
      <c r="S47" s="46" t="e">
        <f>#REF!</f>
        <v>#REF!</v>
      </c>
      <c r="T47" s="58" t="e">
        <f>#REF!</f>
        <v>#REF!</v>
      </c>
      <c r="U47" s="46" t="e">
        <f>#REF!</f>
        <v>#REF!</v>
      </c>
      <c r="V47" s="58" t="e">
        <f>#REF!</f>
        <v>#REF!</v>
      </c>
      <c r="W47" s="46" t="e">
        <f>#REF!</f>
        <v>#REF!</v>
      </c>
      <c r="X47" s="58" t="e">
        <f>#REF!</f>
        <v>#REF!</v>
      </c>
      <c r="Y47" s="46" t="e">
        <f>#REF!</f>
        <v>#REF!</v>
      </c>
      <c r="Z47" s="58" t="e">
        <f>#REF!</f>
        <v>#REF!</v>
      </c>
      <c r="AA47" s="37" t="e">
        <f>SUM(C47+E47+G47+I47+K47+M47+O47+Q47+S47+U47+W47+Y47)</f>
        <v>#REF!</v>
      </c>
      <c r="AB47" s="155" t="e">
        <f>SUM(D47+F47+H47+J47+L47+N47+P47+R47+T47+V47+X47+Z47)</f>
        <v>#REF!</v>
      </c>
      <c r="AE47" s="73">
        <v>23346</v>
      </c>
      <c r="AF47" s="74">
        <f>Y9</f>
        <v>7504</v>
      </c>
      <c r="AG47" s="74" t="e">
        <f>Z9</f>
        <v>#REF!</v>
      </c>
      <c r="AH47" s="69"/>
      <c r="AI47" s="69"/>
      <c r="AJ47" s="69"/>
      <c r="AK47" s="69"/>
      <c r="AL47" s="69"/>
      <c r="AM47" s="69"/>
      <c r="AN47" s="69"/>
      <c r="AO47" s="69"/>
      <c r="AP47" s="69"/>
      <c r="AQ47" s="69"/>
    </row>
    <row r="48" spans="1:43" x14ac:dyDescent="0.55000000000000004">
      <c r="A48" s="40" t="s">
        <v>13</v>
      </c>
      <c r="B48" s="50"/>
      <c r="C48" s="66"/>
      <c r="D48" s="62"/>
      <c r="E48" s="66"/>
      <c r="F48" s="62"/>
      <c r="G48" s="66"/>
      <c r="H48" s="62"/>
      <c r="I48" s="66"/>
      <c r="J48" s="62"/>
      <c r="K48" s="66"/>
      <c r="L48" s="59"/>
      <c r="M48" s="66"/>
      <c r="N48" s="59"/>
      <c r="O48" s="66"/>
      <c r="P48" s="59"/>
      <c r="Q48" s="66"/>
      <c r="R48" s="59"/>
      <c r="S48" s="66"/>
      <c r="T48" s="59"/>
      <c r="U48" s="66"/>
      <c r="V48" s="59"/>
      <c r="W48" s="66"/>
      <c r="X48" s="59"/>
      <c r="Y48" s="66"/>
      <c r="Z48" s="59"/>
      <c r="AA48" s="66"/>
      <c r="AB48" s="59"/>
      <c r="AE48" s="6"/>
      <c r="AF48" s="6"/>
      <c r="AG48" s="6"/>
      <c r="AH48" s="69"/>
      <c r="AI48" s="69"/>
      <c r="AJ48" s="69"/>
      <c r="AK48" s="69"/>
      <c r="AL48" s="69"/>
      <c r="AM48" s="69"/>
      <c r="AN48" s="69"/>
      <c r="AO48" s="69"/>
      <c r="AP48" s="69"/>
      <c r="AQ48" s="69"/>
    </row>
    <row r="49" spans="1:43" x14ac:dyDescent="0.55000000000000004">
      <c r="A49" s="43">
        <v>1</v>
      </c>
      <c r="B49" s="57" t="s">
        <v>13</v>
      </c>
      <c r="C49" s="46" t="e">
        <f>#REF!</f>
        <v>#REF!</v>
      </c>
      <c r="D49" s="58" t="e">
        <f>#REF!</f>
        <v>#REF!</v>
      </c>
      <c r="E49" s="46" t="e">
        <f>#REF!</f>
        <v>#REF!</v>
      </c>
      <c r="F49" s="58" t="e">
        <f>#REF!</f>
        <v>#REF!</v>
      </c>
      <c r="G49" s="46" t="e">
        <f>#REF!</f>
        <v>#REF!</v>
      </c>
      <c r="H49" s="58" t="e">
        <f>#REF!</f>
        <v>#REF!</v>
      </c>
      <c r="I49" s="46" t="e">
        <f>#REF!</f>
        <v>#REF!</v>
      </c>
      <c r="J49" s="58" t="e">
        <f>#REF!</f>
        <v>#REF!</v>
      </c>
      <c r="K49" s="46" t="e">
        <f>#REF!</f>
        <v>#REF!</v>
      </c>
      <c r="L49" s="58" t="e">
        <f>#REF!</f>
        <v>#REF!</v>
      </c>
      <c r="M49" s="46" t="e">
        <f>#REF!</f>
        <v>#REF!</v>
      </c>
      <c r="N49" s="58" t="e">
        <f>#REF!</f>
        <v>#REF!</v>
      </c>
      <c r="O49" s="46" t="e">
        <f>#REF!</f>
        <v>#REF!</v>
      </c>
      <c r="P49" s="58" t="e">
        <f>#REF!</f>
        <v>#REF!</v>
      </c>
      <c r="Q49" s="46" t="e">
        <f>#REF!</f>
        <v>#REF!</v>
      </c>
      <c r="R49" s="58" t="e">
        <f>#REF!</f>
        <v>#REF!</v>
      </c>
      <c r="S49" s="46" t="e">
        <f>#REF!</f>
        <v>#REF!</v>
      </c>
      <c r="T49" s="58" t="e">
        <f>#REF!</f>
        <v>#REF!</v>
      </c>
      <c r="U49" s="46" t="e">
        <f>#REF!</f>
        <v>#REF!</v>
      </c>
      <c r="V49" s="58" t="e">
        <f>#REF!</f>
        <v>#REF!</v>
      </c>
      <c r="W49" s="46" t="e">
        <f>#REF!</f>
        <v>#REF!</v>
      </c>
      <c r="X49" s="58" t="e">
        <f>#REF!</f>
        <v>#REF!</v>
      </c>
      <c r="Y49" s="46" t="e">
        <f>#REF!</f>
        <v>#REF!</v>
      </c>
      <c r="Z49" s="58" t="e">
        <f>#REF!</f>
        <v>#REF!</v>
      </c>
      <c r="AA49" s="37" t="e">
        <f>SUM(C49+E49+G49+I49+K49+M49+O49+Q49+S49+U49+W49+Y49)</f>
        <v>#REF!</v>
      </c>
      <c r="AB49" s="155" t="e">
        <f>SUM(D49+F49+H49+J49+L49+N49+P49+R49+T49+V49+X49+Z49)</f>
        <v>#REF!</v>
      </c>
      <c r="AE49" s="5"/>
      <c r="AF49" s="5"/>
      <c r="AG49" s="5"/>
      <c r="AH49" s="69"/>
      <c r="AI49" s="69"/>
      <c r="AJ49" s="69"/>
      <c r="AK49" s="69"/>
      <c r="AL49" s="69"/>
      <c r="AM49" s="69"/>
      <c r="AN49" s="69"/>
      <c r="AO49" s="69"/>
      <c r="AP49" s="69"/>
      <c r="AQ49" s="69"/>
    </row>
    <row r="50" spans="1:43" x14ac:dyDescent="0.55000000000000004">
      <c r="A50" s="40" t="s">
        <v>18</v>
      </c>
      <c r="B50" s="25"/>
      <c r="C50" s="41"/>
      <c r="D50" s="63"/>
      <c r="E50" s="41"/>
      <c r="F50" s="63"/>
      <c r="G50" s="41"/>
      <c r="H50" s="63"/>
      <c r="I50" s="41"/>
      <c r="J50" s="63"/>
      <c r="K50" s="41"/>
      <c r="L50" s="49"/>
      <c r="M50" s="41"/>
      <c r="N50" s="49"/>
      <c r="O50" s="41"/>
      <c r="P50" s="49"/>
      <c r="Q50" s="41"/>
      <c r="R50" s="49"/>
      <c r="S50" s="41"/>
      <c r="T50" s="49"/>
      <c r="U50" s="41"/>
      <c r="V50" s="49"/>
      <c r="W50" s="41"/>
      <c r="X50" s="49"/>
      <c r="Y50" s="41"/>
      <c r="Z50" s="49"/>
      <c r="AA50" s="41"/>
      <c r="AB50" s="49"/>
      <c r="AE50" s="71" t="s">
        <v>53</v>
      </c>
      <c r="AF50" s="138" t="str">
        <f>A10</f>
        <v>โรงอาหาร</v>
      </c>
      <c r="AG50" s="139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22.2" x14ac:dyDescent="0.55000000000000004">
      <c r="A51" s="43">
        <v>1</v>
      </c>
      <c r="B51" s="57" t="s">
        <v>18</v>
      </c>
      <c r="C51" s="46" t="e">
        <f>#REF!</f>
        <v>#REF!</v>
      </c>
      <c r="D51" s="58" t="e">
        <f>#REF!</f>
        <v>#REF!</v>
      </c>
      <c r="E51" s="46" t="e">
        <f>#REF!</f>
        <v>#REF!</v>
      </c>
      <c r="F51" s="58" t="e">
        <f>#REF!</f>
        <v>#REF!</v>
      </c>
      <c r="G51" s="46" t="e">
        <f>#REF!</f>
        <v>#REF!</v>
      </c>
      <c r="H51" s="58" t="e">
        <f>#REF!</f>
        <v>#REF!</v>
      </c>
      <c r="I51" s="46" t="e">
        <f>#REF!</f>
        <v>#REF!</v>
      </c>
      <c r="J51" s="58" t="e">
        <f>#REF!</f>
        <v>#REF!</v>
      </c>
      <c r="K51" s="46" t="e">
        <f>#REF!</f>
        <v>#REF!</v>
      </c>
      <c r="L51" s="58" t="e">
        <f>#REF!</f>
        <v>#REF!</v>
      </c>
      <c r="M51" s="46" t="e">
        <f>#REF!</f>
        <v>#REF!</v>
      </c>
      <c r="N51" s="58" t="e">
        <f>#REF!</f>
        <v>#REF!</v>
      </c>
      <c r="O51" s="46" t="e">
        <f>#REF!</f>
        <v>#REF!</v>
      </c>
      <c r="P51" s="58" t="e">
        <f>#REF!</f>
        <v>#REF!</v>
      </c>
      <c r="Q51" s="46" t="e">
        <f>#REF!</f>
        <v>#REF!</v>
      </c>
      <c r="R51" s="58" t="e">
        <f>#REF!</f>
        <v>#REF!</v>
      </c>
      <c r="S51" s="46" t="e">
        <f>#REF!</f>
        <v>#REF!</v>
      </c>
      <c r="T51" s="58" t="e">
        <f>#REF!</f>
        <v>#REF!</v>
      </c>
      <c r="U51" s="46" t="e">
        <f>#REF!</f>
        <v>#REF!</v>
      </c>
      <c r="V51" s="58" t="e">
        <f>#REF!</f>
        <v>#REF!</v>
      </c>
      <c r="W51" s="46" t="e">
        <f>#REF!</f>
        <v>#REF!</v>
      </c>
      <c r="X51" s="58" t="e">
        <f>#REF!</f>
        <v>#REF!</v>
      </c>
      <c r="Y51" s="46" t="e">
        <f>#REF!</f>
        <v>#REF!</v>
      </c>
      <c r="Z51" s="58" t="e">
        <f>#REF!</f>
        <v>#REF!</v>
      </c>
      <c r="AA51" s="37" t="e">
        <f>SUM(C51+E51+G51+I51+K51+M51+O51+Q51+S51+U51+W51+Y51)</f>
        <v>#REF!</v>
      </c>
      <c r="AB51" s="155" t="e">
        <f>SUM(D51+F51+H51+J51+L51+N51+P51+R51+T51+V51+X51+Z51)</f>
        <v>#REF!</v>
      </c>
      <c r="AE51" s="76"/>
      <c r="AF51" s="72" t="s">
        <v>55</v>
      </c>
      <c r="AG51" s="72" t="s">
        <v>54</v>
      </c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x14ac:dyDescent="0.55000000000000004">
      <c r="A52" s="40" t="s">
        <v>29</v>
      </c>
      <c r="B52" s="25"/>
      <c r="C52" s="66"/>
      <c r="D52" s="62"/>
      <c r="E52" s="66"/>
      <c r="F52" s="62"/>
      <c r="G52" s="66"/>
      <c r="H52" s="62"/>
      <c r="I52" s="66"/>
      <c r="J52" s="62"/>
      <c r="K52" s="66"/>
      <c r="L52" s="59"/>
      <c r="M52" s="66"/>
      <c r="N52" s="59"/>
      <c r="O52" s="66"/>
      <c r="P52" s="59"/>
      <c r="Q52" s="66"/>
      <c r="R52" s="59"/>
      <c r="S52" s="66"/>
      <c r="T52" s="59"/>
      <c r="U52" s="66"/>
      <c r="V52" s="59"/>
      <c r="W52" s="66"/>
      <c r="X52" s="59"/>
      <c r="Y52" s="66"/>
      <c r="Z52" s="59"/>
      <c r="AA52" s="66"/>
      <c r="AB52" s="59"/>
      <c r="AE52" s="73">
        <v>23012</v>
      </c>
      <c r="AF52" s="74">
        <f>C11</f>
        <v>4214</v>
      </c>
      <c r="AG52" s="74" t="e">
        <f>D11</f>
        <v>#REF!</v>
      </c>
      <c r="AH52" s="69"/>
      <c r="AI52" s="69"/>
      <c r="AJ52" s="69"/>
      <c r="AK52" s="69"/>
      <c r="AL52" s="69"/>
      <c r="AM52" s="69"/>
      <c r="AN52" s="69"/>
      <c r="AO52" s="69"/>
      <c r="AP52" s="69"/>
      <c r="AQ52" s="69"/>
    </row>
    <row r="53" spans="1:43" x14ac:dyDescent="0.55000000000000004">
      <c r="A53" s="45">
        <v>1</v>
      </c>
      <c r="B53" s="44" t="s">
        <v>29</v>
      </c>
      <c r="C53" s="48" t="e">
        <f>#REF!</f>
        <v>#REF!</v>
      </c>
      <c r="D53" s="58" t="e">
        <f>#REF!</f>
        <v>#REF!</v>
      </c>
      <c r="E53" s="46" t="e">
        <f>#REF!</f>
        <v>#REF!</v>
      </c>
      <c r="F53" s="58" t="e">
        <f>#REF!</f>
        <v>#REF!</v>
      </c>
      <c r="G53" s="46" t="e">
        <f>#REF!</f>
        <v>#REF!</v>
      </c>
      <c r="H53" s="58" t="e">
        <f>#REF!</f>
        <v>#REF!</v>
      </c>
      <c r="I53" s="46" t="e">
        <f>#REF!</f>
        <v>#REF!</v>
      </c>
      <c r="J53" s="58" t="e">
        <f>#REF!</f>
        <v>#REF!</v>
      </c>
      <c r="K53" s="46" t="e">
        <f>#REF!</f>
        <v>#REF!</v>
      </c>
      <c r="L53" s="58" t="e">
        <f>#REF!</f>
        <v>#REF!</v>
      </c>
      <c r="M53" s="46" t="e">
        <f>#REF!</f>
        <v>#REF!</v>
      </c>
      <c r="N53" s="58" t="e">
        <f>#REF!</f>
        <v>#REF!</v>
      </c>
      <c r="O53" s="46" t="e">
        <f>#REF!</f>
        <v>#REF!</v>
      </c>
      <c r="P53" s="58" t="e">
        <f>#REF!</f>
        <v>#REF!</v>
      </c>
      <c r="Q53" s="46" t="e">
        <f>#REF!</f>
        <v>#REF!</v>
      </c>
      <c r="R53" s="58" t="e">
        <f>#REF!</f>
        <v>#REF!</v>
      </c>
      <c r="S53" s="46" t="e">
        <f>#REF!</f>
        <v>#REF!</v>
      </c>
      <c r="T53" s="58" t="e">
        <f>#REF!</f>
        <v>#REF!</v>
      </c>
      <c r="U53" s="46" t="e">
        <f>#REF!</f>
        <v>#REF!</v>
      </c>
      <c r="V53" s="58" t="e">
        <f>#REF!</f>
        <v>#REF!</v>
      </c>
      <c r="W53" s="46" t="e">
        <f>#REF!</f>
        <v>#REF!</v>
      </c>
      <c r="X53" s="58" t="e">
        <f>#REF!</f>
        <v>#REF!</v>
      </c>
      <c r="Y53" s="46" t="e">
        <f>#REF!</f>
        <v>#REF!</v>
      </c>
      <c r="Z53" s="58" t="e">
        <f>#REF!</f>
        <v>#REF!</v>
      </c>
      <c r="AA53" s="37" t="e">
        <f>SUM(C53+E53+G53+I53+K53+M53+O53+Q53+S53+U53+W53+Y53)</f>
        <v>#REF!</v>
      </c>
      <c r="AB53" s="155" t="e">
        <f>SUM(D53+F53+H53+J53+L53+N53+P53+R53+T53+V53+X53+Z53)</f>
        <v>#REF!</v>
      </c>
      <c r="AE53" s="73">
        <v>23043</v>
      </c>
      <c r="AF53" s="74">
        <f>E11</f>
        <v>1779</v>
      </c>
      <c r="AG53" s="74" t="e">
        <f>F11</f>
        <v>#REF!</v>
      </c>
      <c r="AH53" s="69"/>
      <c r="AI53" s="69"/>
      <c r="AJ53" s="69"/>
      <c r="AK53" s="69"/>
      <c r="AL53" s="69"/>
      <c r="AM53" s="69"/>
      <c r="AN53" s="69"/>
      <c r="AO53" s="69"/>
      <c r="AP53" s="69"/>
      <c r="AQ53" s="69"/>
    </row>
    <row r="54" spans="1:43" x14ac:dyDescent="0.55000000000000004">
      <c r="A54" s="40" t="s">
        <v>30</v>
      </c>
      <c r="B54" s="25"/>
      <c r="C54" s="66"/>
      <c r="D54" s="62"/>
      <c r="E54" s="66"/>
      <c r="F54" s="62"/>
      <c r="G54" s="66"/>
      <c r="H54" s="62"/>
      <c r="I54" s="66"/>
      <c r="J54" s="62"/>
      <c r="K54" s="66"/>
      <c r="L54" s="59"/>
      <c r="M54" s="66"/>
      <c r="N54" s="59"/>
      <c r="O54" s="66"/>
      <c r="P54" s="59"/>
      <c r="Q54" s="66"/>
      <c r="R54" s="59"/>
      <c r="S54" s="66"/>
      <c r="T54" s="59"/>
      <c r="U54" s="66"/>
      <c r="V54" s="59"/>
      <c r="W54" s="66"/>
      <c r="X54" s="59"/>
      <c r="Y54" s="66"/>
      <c r="Z54" s="59"/>
      <c r="AA54" s="66"/>
      <c r="AB54" s="59"/>
      <c r="AE54" s="73">
        <v>23071</v>
      </c>
      <c r="AF54" s="74">
        <f>G11</f>
        <v>3449</v>
      </c>
      <c r="AG54" s="74" t="e">
        <f>H11</f>
        <v>#REF!</v>
      </c>
      <c r="AH54" s="69"/>
      <c r="AI54" s="69"/>
      <c r="AJ54" s="69"/>
      <c r="AK54" s="69"/>
      <c r="AL54" s="69"/>
      <c r="AM54" s="69"/>
      <c r="AN54" s="69"/>
      <c r="AO54" s="69"/>
      <c r="AP54" s="69"/>
      <c r="AQ54" s="69"/>
    </row>
    <row r="55" spans="1:43" x14ac:dyDescent="0.55000000000000004">
      <c r="A55" s="45">
        <v>1</v>
      </c>
      <c r="B55" s="44" t="s">
        <v>30</v>
      </c>
      <c r="C55" s="48" t="e">
        <f>#REF!</f>
        <v>#REF!</v>
      </c>
      <c r="D55" s="47" t="e">
        <f>#REF!</f>
        <v>#REF!</v>
      </c>
      <c r="E55" s="48" t="e">
        <f>#REF!</f>
        <v>#REF!</v>
      </c>
      <c r="F55" s="47" t="e">
        <f>#REF!</f>
        <v>#REF!</v>
      </c>
      <c r="G55" s="48" t="e">
        <f>#REF!</f>
        <v>#REF!</v>
      </c>
      <c r="H55" s="47" t="e">
        <f>#REF!</f>
        <v>#REF!</v>
      </c>
      <c r="I55" s="48" t="e">
        <f>#REF!</f>
        <v>#REF!</v>
      </c>
      <c r="J55" s="47" t="e">
        <f>#REF!</f>
        <v>#REF!</v>
      </c>
      <c r="K55" s="48" t="e">
        <f>#REF!</f>
        <v>#REF!</v>
      </c>
      <c r="L55" s="47" t="e">
        <f>#REF!</f>
        <v>#REF!</v>
      </c>
      <c r="M55" s="46" t="e">
        <f>#REF!</f>
        <v>#REF!</v>
      </c>
      <c r="N55" s="47" t="e">
        <f>#REF!</f>
        <v>#REF!</v>
      </c>
      <c r="O55" s="46" t="e">
        <f>#REF!</f>
        <v>#REF!</v>
      </c>
      <c r="P55" s="47" t="e">
        <f>#REF!</f>
        <v>#REF!</v>
      </c>
      <c r="Q55" s="46" t="e">
        <f>#REF!</f>
        <v>#REF!</v>
      </c>
      <c r="R55" s="47" t="e">
        <f>#REF!</f>
        <v>#REF!</v>
      </c>
      <c r="S55" s="46" t="e">
        <f>#REF!</f>
        <v>#REF!</v>
      </c>
      <c r="T55" s="47" t="e">
        <f>#REF!</f>
        <v>#REF!</v>
      </c>
      <c r="U55" s="46" t="e">
        <f>#REF!</f>
        <v>#REF!</v>
      </c>
      <c r="V55" s="47" t="e">
        <f>#REF!</f>
        <v>#REF!</v>
      </c>
      <c r="W55" s="46" t="e">
        <f>#REF!</f>
        <v>#REF!</v>
      </c>
      <c r="X55" s="47" t="e">
        <f>#REF!</f>
        <v>#REF!</v>
      </c>
      <c r="Y55" s="46" t="e">
        <f>#REF!</f>
        <v>#REF!</v>
      </c>
      <c r="Z55" s="47" t="e">
        <f>#REF!</f>
        <v>#REF!</v>
      </c>
      <c r="AA55" s="37" t="e">
        <f>SUM(C55+E55+G55+I55+K55+M55+O55+Q55+S55+U55+W55+Y55)</f>
        <v>#REF!</v>
      </c>
      <c r="AB55" s="155" t="e">
        <f>SUM(D55+F55+H55+J55+L55+N55+P55+R55+T55+V55+X55+Z55)</f>
        <v>#REF!</v>
      </c>
      <c r="AE55" s="73">
        <v>23102</v>
      </c>
      <c r="AF55" s="74">
        <f>I11</f>
        <v>2250</v>
      </c>
      <c r="AG55" s="74" t="e">
        <f>J11</f>
        <v>#REF!</v>
      </c>
      <c r="AH55" s="69"/>
      <c r="AI55" s="69"/>
      <c r="AJ55" s="69"/>
      <c r="AK55" s="69"/>
      <c r="AL55" s="69"/>
      <c r="AM55" s="69"/>
      <c r="AN55" s="69"/>
      <c r="AO55" s="69"/>
      <c r="AP55" s="69"/>
      <c r="AQ55" s="69"/>
    </row>
    <row r="56" spans="1:43" x14ac:dyDescent="0.55000000000000004">
      <c r="A56" s="40" t="s">
        <v>31</v>
      </c>
      <c r="B56" s="25"/>
      <c r="C56" s="66"/>
      <c r="D56" s="62"/>
      <c r="E56" s="66"/>
      <c r="F56" s="62"/>
      <c r="G56" s="66"/>
      <c r="H56" s="62"/>
      <c r="I56" s="66"/>
      <c r="J56" s="62"/>
      <c r="K56" s="66"/>
      <c r="L56" s="59"/>
      <c r="M56" s="66"/>
      <c r="N56" s="59"/>
      <c r="O56" s="66"/>
      <c r="P56" s="59"/>
      <c r="Q56" s="66"/>
      <c r="R56" s="59"/>
      <c r="S56" s="66"/>
      <c r="T56" s="59"/>
      <c r="U56" s="66"/>
      <c r="V56" s="59"/>
      <c r="W56" s="66"/>
      <c r="X56" s="59"/>
      <c r="Y56" s="66"/>
      <c r="Z56" s="59"/>
      <c r="AA56" s="66"/>
      <c r="AB56" s="59"/>
      <c r="AE56" s="73">
        <v>23132</v>
      </c>
      <c r="AF56" s="74">
        <f>K11</f>
        <v>848</v>
      </c>
      <c r="AG56" s="74" t="e">
        <f>L11</f>
        <v>#REF!</v>
      </c>
      <c r="AH56" s="69"/>
      <c r="AI56" s="69"/>
      <c r="AJ56" s="69"/>
      <c r="AK56" s="69"/>
      <c r="AL56" s="69"/>
      <c r="AM56" s="69"/>
      <c r="AN56" s="69"/>
      <c r="AO56" s="69"/>
      <c r="AP56" s="69"/>
      <c r="AQ56" s="69"/>
    </row>
    <row r="57" spans="1:43" x14ac:dyDescent="0.55000000000000004">
      <c r="A57" s="45">
        <v>1</v>
      </c>
      <c r="B57" s="44" t="s">
        <v>31</v>
      </c>
      <c r="C57" s="48" t="e">
        <f>#REF!</f>
        <v>#REF!</v>
      </c>
      <c r="D57" s="47" t="e">
        <f>#REF!</f>
        <v>#REF!</v>
      </c>
      <c r="E57" s="48" t="e">
        <f>#REF!</f>
        <v>#REF!</v>
      </c>
      <c r="F57" s="47" t="e">
        <f>#REF!</f>
        <v>#REF!</v>
      </c>
      <c r="G57" s="48" t="e">
        <f>#REF!</f>
        <v>#REF!</v>
      </c>
      <c r="H57" s="47" t="e">
        <f>#REF!</f>
        <v>#REF!</v>
      </c>
      <c r="I57" s="48" t="e">
        <f>#REF!</f>
        <v>#REF!</v>
      </c>
      <c r="J57" s="47" t="e">
        <f>#REF!</f>
        <v>#REF!</v>
      </c>
      <c r="K57" s="48" t="e">
        <f>#REF!</f>
        <v>#REF!</v>
      </c>
      <c r="L57" s="47" t="e">
        <f>#REF!</f>
        <v>#REF!</v>
      </c>
      <c r="M57" s="46" t="e">
        <f>#REF!</f>
        <v>#REF!</v>
      </c>
      <c r="N57" s="47" t="e">
        <f>#REF!</f>
        <v>#REF!</v>
      </c>
      <c r="O57" s="46" t="e">
        <f>#REF!</f>
        <v>#REF!</v>
      </c>
      <c r="P57" s="47" t="e">
        <f>#REF!</f>
        <v>#REF!</v>
      </c>
      <c r="Q57" s="46" t="e">
        <f>#REF!</f>
        <v>#REF!</v>
      </c>
      <c r="R57" s="47" t="e">
        <f>#REF!</f>
        <v>#REF!</v>
      </c>
      <c r="S57" s="46" t="e">
        <f>#REF!</f>
        <v>#REF!</v>
      </c>
      <c r="T57" s="47" t="e">
        <f>#REF!</f>
        <v>#REF!</v>
      </c>
      <c r="U57" s="46" t="e">
        <f>#REF!</f>
        <v>#REF!</v>
      </c>
      <c r="V57" s="47" t="e">
        <f>#REF!</f>
        <v>#REF!</v>
      </c>
      <c r="W57" s="46" t="e">
        <f>#REF!</f>
        <v>#REF!</v>
      </c>
      <c r="X57" s="47" t="e">
        <f>#REF!</f>
        <v>#REF!</v>
      </c>
      <c r="Y57" s="46" t="e">
        <f>#REF!</f>
        <v>#REF!</v>
      </c>
      <c r="Z57" s="47" t="e">
        <f>#REF!</f>
        <v>#REF!</v>
      </c>
      <c r="AA57" s="37" t="e">
        <f>SUM(C57+E57+G57+I57+K57+M57+O57+Q57+S57+U57+W57+Y57)</f>
        <v>#REF!</v>
      </c>
      <c r="AB57" s="155" t="e">
        <f>SUM(D57+F57+H57+J57+L57+N57+P57+R57+T57+V57+X57+Z57)</f>
        <v>#REF!</v>
      </c>
      <c r="AE57" s="73">
        <v>23163</v>
      </c>
      <c r="AF57" s="74">
        <f>M11</f>
        <v>880</v>
      </c>
      <c r="AG57" s="74" t="e">
        <f>N11</f>
        <v>#REF!</v>
      </c>
      <c r="AH57" s="69"/>
      <c r="AI57" s="69"/>
      <c r="AJ57" s="69"/>
      <c r="AK57" s="69"/>
      <c r="AL57" s="69"/>
      <c r="AM57" s="69"/>
      <c r="AN57" s="69"/>
      <c r="AO57" s="69"/>
      <c r="AP57" s="69"/>
      <c r="AQ57" s="69"/>
    </row>
    <row r="58" spans="1:43" x14ac:dyDescent="0.55000000000000004">
      <c r="A58" s="40" t="s">
        <v>32</v>
      </c>
      <c r="B58" s="25"/>
      <c r="C58" s="66"/>
      <c r="D58" s="62"/>
      <c r="E58" s="66"/>
      <c r="F58" s="62"/>
      <c r="G58" s="66"/>
      <c r="H58" s="62"/>
      <c r="I58" s="66"/>
      <c r="J58" s="62"/>
      <c r="K58" s="66"/>
      <c r="L58" s="59"/>
      <c r="M58" s="66"/>
      <c r="N58" s="59"/>
      <c r="O58" s="66"/>
      <c r="P58" s="59"/>
      <c r="Q58" s="66"/>
      <c r="R58" s="59"/>
      <c r="S58" s="66"/>
      <c r="T58" s="59"/>
      <c r="U58" s="66"/>
      <c r="V58" s="59"/>
      <c r="W58" s="66"/>
      <c r="X58" s="59"/>
      <c r="Y58" s="66"/>
      <c r="Z58" s="59"/>
      <c r="AA58" s="66"/>
      <c r="AB58" s="59"/>
      <c r="AE58" s="73">
        <v>23193</v>
      </c>
      <c r="AF58" s="74">
        <f>O11</f>
        <v>658.00000000000364</v>
      </c>
      <c r="AG58" s="74" t="e">
        <f>P11</f>
        <v>#REF!</v>
      </c>
      <c r="AH58" s="69"/>
      <c r="AI58" s="69"/>
      <c r="AJ58" s="69"/>
      <c r="AK58" s="69"/>
      <c r="AL58" s="69"/>
      <c r="AM58" s="69"/>
      <c r="AN58" s="69"/>
      <c r="AO58" s="69"/>
      <c r="AP58" s="69"/>
      <c r="AQ58" s="69"/>
    </row>
    <row r="59" spans="1:43" x14ac:dyDescent="0.55000000000000004">
      <c r="A59" s="45">
        <v>1</v>
      </c>
      <c r="B59" s="67" t="s">
        <v>32</v>
      </c>
      <c r="C59" s="48" t="e">
        <f>#REF!</f>
        <v>#REF!</v>
      </c>
      <c r="D59" s="47" t="e">
        <f>#REF!</f>
        <v>#REF!</v>
      </c>
      <c r="E59" s="48" t="e">
        <f>#REF!</f>
        <v>#REF!</v>
      </c>
      <c r="F59" s="47" t="e">
        <f>#REF!</f>
        <v>#REF!</v>
      </c>
      <c r="G59" s="48" t="e">
        <f>#REF!</f>
        <v>#REF!</v>
      </c>
      <c r="H59" s="47" t="e">
        <f>#REF!</f>
        <v>#REF!</v>
      </c>
      <c r="I59" s="48" t="e">
        <f>#REF!</f>
        <v>#REF!</v>
      </c>
      <c r="J59" s="47" t="e">
        <f>#REF!</f>
        <v>#REF!</v>
      </c>
      <c r="K59" s="48" t="e">
        <f>#REF!</f>
        <v>#REF!</v>
      </c>
      <c r="L59" s="47" t="e">
        <f>#REF!</f>
        <v>#REF!</v>
      </c>
      <c r="M59" s="46" t="e">
        <f>#REF!</f>
        <v>#REF!</v>
      </c>
      <c r="N59" s="47" t="e">
        <f>#REF!</f>
        <v>#REF!</v>
      </c>
      <c r="O59" s="46" t="e">
        <f>#REF!</f>
        <v>#REF!</v>
      </c>
      <c r="P59" s="47" t="e">
        <f>#REF!</f>
        <v>#REF!</v>
      </c>
      <c r="Q59" s="46" t="e">
        <f>#REF!</f>
        <v>#REF!</v>
      </c>
      <c r="R59" s="47" t="e">
        <f>#REF!</f>
        <v>#REF!</v>
      </c>
      <c r="S59" s="46" t="e">
        <f>#REF!</f>
        <v>#REF!</v>
      </c>
      <c r="T59" s="47" t="e">
        <f>#REF!</f>
        <v>#REF!</v>
      </c>
      <c r="U59" s="46" t="e">
        <f>#REF!</f>
        <v>#REF!</v>
      </c>
      <c r="V59" s="47" t="e">
        <f>#REF!</f>
        <v>#REF!</v>
      </c>
      <c r="W59" s="46" t="e">
        <f>#REF!</f>
        <v>#REF!</v>
      </c>
      <c r="X59" s="47" t="e">
        <f>#REF!</f>
        <v>#REF!</v>
      </c>
      <c r="Y59" s="46" t="e">
        <f>#REF!</f>
        <v>#REF!</v>
      </c>
      <c r="Z59" s="47" t="e">
        <f>#REF!</f>
        <v>#REF!</v>
      </c>
      <c r="AA59" s="37" t="e">
        <f>SUM(C59+E59+G59+I59+K59+M59+O59+Q59+S59+U59+W59+Y59)</f>
        <v>#REF!</v>
      </c>
      <c r="AB59" s="155" t="e">
        <f>SUM(D59+F59+H59+J59+L59+N59+P59+R59+T59+V59+X59+Z59)</f>
        <v>#REF!</v>
      </c>
      <c r="AE59" s="73">
        <v>23224</v>
      </c>
      <c r="AF59" s="74">
        <f>Q11</f>
        <v>3157.9999999999964</v>
      </c>
      <c r="AG59" s="74" t="e">
        <f>R11</f>
        <v>#REF!</v>
      </c>
      <c r="AH59" s="69"/>
      <c r="AI59" s="69"/>
      <c r="AJ59" s="69"/>
      <c r="AK59" s="69"/>
      <c r="AL59" s="69"/>
      <c r="AM59" s="69"/>
      <c r="AN59" s="69"/>
      <c r="AO59" s="69"/>
      <c r="AP59" s="69"/>
      <c r="AQ59" s="69"/>
    </row>
    <row r="60" spans="1:43" x14ac:dyDescent="0.55000000000000004">
      <c r="AE60" s="73">
        <v>23255</v>
      </c>
      <c r="AF60" s="74">
        <f>S11</f>
        <v>2818.9999999999927</v>
      </c>
      <c r="AG60" s="74" t="e">
        <f>T11</f>
        <v>#REF!</v>
      </c>
      <c r="AH60" s="69"/>
      <c r="AI60" s="69"/>
      <c r="AJ60" s="69"/>
      <c r="AK60" s="69"/>
      <c r="AL60" s="69"/>
      <c r="AM60" s="69"/>
      <c r="AN60" s="69"/>
      <c r="AO60" s="69"/>
      <c r="AP60" s="69"/>
      <c r="AQ60" s="69"/>
    </row>
    <row r="61" spans="1:43" x14ac:dyDescent="0.55000000000000004">
      <c r="AE61" s="73">
        <v>23285</v>
      </c>
      <c r="AF61" s="74">
        <f>U11</f>
        <v>3370.0000000000073</v>
      </c>
      <c r="AG61" s="74" t="e">
        <f>V11</f>
        <v>#REF!</v>
      </c>
      <c r="AH61" s="69"/>
      <c r="AI61" s="69"/>
      <c r="AJ61" s="69"/>
      <c r="AK61" s="69"/>
      <c r="AL61" s="69"/>
      <c r="AM61" s="69"/>
      <c r="AN61" s="69"/>
      <c r="AO61" s="69"/>
      <c r="AP61" s="69"/>
      <c r="AQ61" s="69"/>
    </row>
    <row r="62" spans="1:43" x14ac:dyDescent="0.55000000000000004">
      <c r="AE62" s="73">
        <v>23316</v>
      </c>
      <c r="AF62" s="74">
        <f>W11</f>
        <v>3235</v>
      </c>
      <c r="AG62" s="74" t="e">
        <f>X11</f>
        <v>#REF!</v>
      </c>
      <c r="AH62" s="69"/>
      <c r="AI62" s="69"/>
      <c r="AJ62" s="69"/>
      <c r="AK62" s="69"/>
      <c r="AL62" s="69"/>
      <c r="AM62" s="69"/>
      <c r="AN62" s="69"/>
      <c r="AO62" s="69"/>
      <c r="AP62" s="69"/>
      <c r="AQ62" s="69"/>
    </row>
    <row r="63" spans="1:43" x14ac:dyDescent="0.55000000000000004">
      <c r="AE63" s="73">
        <v>23346</v>
      </c>
      <c r="AF63" s="74">
        <f>Y11</f>
        <v>2899</v>
      </c>
      <c r="AG63" s="74" t="e">
        <f>Z11</f>
        <v>#REF!</v>
      </c>
      <c r="AH63" s="69"/>
      <c r="AI63" s="69"/>
      <c r="AJ63" s="69"/>
      <c r="AK63" s="69"/>
      <c r="AL63" s="69"/>
      <c r="AM63" s="69"/>
      <c r="AN63" s="69"/>
      <c r="AO63" s="69"/>
      <c r="AP63" s="69"/>
      <c r="AQ63" s="69"/>
    </row>
    <row r="64" spans="1:43" x14ac:dyDescent="0.55000000000000004"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</row>
    <row r="65" spans="31:43" x14ac:dyDescent="0.55000000000000004"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</row>
    <row r="66" spans="31:43" x14ac:dyDescent="0.55000000000000004">
      <c r="AE66" s="71" t="s">
        <v>53</v>
      </c>
      <c r="AF66" s="138" t="str">
        <f>A12</f>
        <v>หอพักนักศึกษา</v>
      </c>
      <c r="AG66" s="75"/>
      <c r="AH66" s="69"/>
      <c r="AI66" s="69"/>
      <c r="AJ66" s="69"/>
      <c r="AK66" s="69"/>
      <c r="AL66" s="69"/>
      <c r="AM66" s="69"/>
      <c r="AN66" s="69"/>
      <c r="AO66" s="69"/>
      <c r="AP66" s="69"/>
      <c r="AQ66" s="69"/>
    </row>
    <row r="67" spans="31:43" ht="22.2" x14ac:dyDescent="0.55000000000000004">
      <c r="AE67" s="76"/>
      <c r="AF67" s="72" t="s">
        <v>55</v>
      </c>
      <c r="AG67" s="72" t="s">
        <v>54</v>
      </c>
      <c r="AH67" s="5"/>
      <c r="AI67" s="69"/>
      <c r="AJ67" s="69"/>
      <c r="AK67" s="69"/>
      <c r="AL67" s="69"/>
      <c r="AM67" s="69"/>
      <c r="AN67" s="69"/>
      <c r="AO67" s="69"/>
      <c r="AP67" s="69"/>
      <c r="AQ67" s="69"/>
    </row>
    <row r="68" spans="31:43" x14ac:dyDescent="0.55000000000000004">
      <c r="AE68" s="73">
        <v>23012</v>
      </c>
      <c r="AF68" s="74">
        <f>C13</f>
        <v>67978</v>
      </c>
      <c r="AG68" s="74" t="e">
        <f>D13</f>
        <v>#REF!</v>
      </c>
      <c r="AH68" s="69"/>
      <c r="AI68" s="69"/>
      <c r="AJ68" s="69"/>
      <c r="AK68" s="69"/>
      <c r="AL68" s="69"/>
      <c r="AM68" s="69"/>
      <c r="AN68" s="69"/>
      <c r="AO68" s="69"/>
      <c r="AP68" s="69"/>
      <c r="AQ68" s="69"/>
    </row>
    <row r="69" spans="31:43" x14ac:dyDescent="0.55000000000000004">
      <c r="AE69" s="73">
        <v>23043</v>
      </c>
      <c r="AF69" s="74">
        <f>E13</f>
        <v>63369.000000000029</v>
      </c>
      <c r="AG69" s="74" t="e">
        <f>F13</f>
        <v>#REF!</v>
      </c>
      <c r="AH69" s="69"/>
      <c r="AI69" s="69"/>
      <c r="AJ69" s="69"/>
      <c r="AK69" s="69"/>
      <c r="AL69" s="69"/>
      <c r="AM69" s="69"/>
      <c r="AN69" s="69"/>
      <c r="AO69" s="69"/>
      <c r="AP69" s="69"/>
      <c r="AQ69" s="69"/>
    </row>
    <row r="70" spans="31:43" x14ac:dyDescent="0.55000000000000004">
      <c r="AE70" s="73">
        <v>23071</v>
      </c>
      <c r="AF70" s="74">
        <f>G13</f>
        <v>63174.999999999971</v>
      </c>
      <c r="AG70" s="74" t="e">
        <f>H13</f>
        <v>#REF!</v>
      </c>
      <c r="AH70" s="69"/>
      <c r="AI70" s="69"/>
      <c r="AJ70" s="69"/>
      <c r="AK70" s="69"/>
      <c r="AL70" s="69"/>
      <c r="AM70" s="69"/>
      <c r="AN70" s="69"/>
      <c r="AO70" s="69"/>
      <c r="AP70" s="69"/>
      <c r="AQ70" s="69"/>
    </row>
    <row r="71" spans="31:43" x14ac:dyDescent="0.55000000000000004">
      <c r="AE71" s="73">
        <v>23102</v>
      </c>
      <c r="AF71" s="74">
        <f>I13</f>
        <v>25680.000000000022</v>
      </c>
      <c r="AG71" s="74" t="e">
        <f>J13</f>
        <v>#REF!</v>
      </c>
      <c r="AH71" s="69"/>
      <c r="AI71" s="69"/>
      <c r="AJ71" s="69"/>
      <c r="AK71" s="69"/>
      <c r="AL71" s="69"/>
      <c r="AM71" s="69"/>
      <c r="AN71" s="69"/>
      <c r="AO71" s="69"/>
      <c r="AP71" s="69"/>
      <c r="AQ71" s="69"/>
    </row>
    <row r="72" spans="31:43" x14ac:dyDescent="0.55000000000000004">
      <c r="AE72" s="73">
        <v>23132</v>
      </c>
      <c r="AF72" s="74">
        <f>K13</f>
        <v>20539.99999999996</v>
      </c>
      <c r="AG72" s="74" t="e">
        <f>L13</f>
        <v>#REF!</v>
      </c>
      <c r="AH72" s="69"/>
      <c r="AI72" s="69"/>
      <c r="AJ72" s="69"/>
      <c r="AK72" s="69"/>
      <c r="AL72" s="69"/>
      <c r="AM72" s="69"/>
      <c r="AN72" s="69"/>
      <c r="AO72" s="69"/>
      <c r="AP72" s="69"/>
      <c r="AQ72" s="69"/>
    </row>
    <row r="73" spans="31:43" x14ac:dyDescent="0.55000000000000004">
      <c r="AE73" s="73">
        <v>23163</v>
      </c>
      <c r="AF73" s="74">
        <f>M13</f>
        <v>24560.000000000007</v>
      </c>
      <c r="AG73" s="74" t="e">
        <f>N13</f>
        <v>#REF!</v>
      </c>
      <c r="AH73" s="69"/>
      <c r="AI73" s="69"/>
      <c r="AJ73" s="69"/>
      <c r="AK73" s="69"/>
      <c r="AL73" s="69"/>
      <c r="AM73" s="69"/>
      <c r="AN73" s="69"/>
      <c r="AO73" s="69"/>
      <c r="AP73" s="69"/>
      <c r="AQ73" s="69"/>
    </row>
    <row r="74" spans="31:43" x14ac:dyDescent="0.55000000000000004">
      <c r="AE74" s="73">
        <v>23193</v>
      </c>
      <c r="AF74" s="74">
        <f>O13</f>
        <v>32428</v>
      </c>
      <c r="AG74" s="74" t="e">
        <f>P13</f>
        <v>#REF!</v>
      </c>
      <c r="AH74" s="69"/>
      <c r="AI74" s="69"/>
      <c r="AJ74" s="69"/>
      <c r="AK74" s="69"/>
      <c r="AL74" s="69"/>
      <c r="AM74" s="69"/>
      <c r="AN74" s="69"/>
      <c r="AO74" s="69"/>
      <c r="AP74" s="69"/>
      <c r="AQ74" s="69"/>
    </row>
    <row r="75" spans="31:43" x14ac:dyDescent="0.55000000000000004">
      <c r="AE75" s="73">
        <v>23224</v>
      </c>
      <c r="AF75" s="74">
        <f>Q13</f>
        <v>94588.000000000044</v>
      </c>
      <c r="AG75" s="74" t="e">
        <f>R13</f>
        <v>#REF!</v>
      </c>
      <c r="AH75" s="69"/>
      <c r="AI75" s="69"/>
      <c r="AJ75" s="69"/>
      <c r="AK75" s="69"/>
      <c r="AL75" s="69"/>
      <c r="AM75" s="69"/>
      <c r="AN75" s="69"/>
      <c r="AO75" s="69"/>
      <c r="AP75" s="69"/>
      <c r="AQ75" s="69"/>
    </row>
    <row r="76" spans="31:43" x14ac:dyDescent="0.55000000000000004">
      <c r="AE76" s="73">
        <v>23255</v>
      </c>
      <c r="AF76" s="74">
        <f>S13</f>
        <v>125383.99999999994</v>
      </c>
      <c r="AG76" s="74" t="e">
        <f>T13</f>
        <v>#REF!</v>
      </c>
      <c r="AH76" s="69"/>
      <c r="AI76" s="69"/>
      <c r="AJ76" s="69"/>
      <c r="AK76" s="69"/>
      <c r="AL76" s="69"/>
      <c r="AM76" s="69"/>
      <c r="AN76" s="69"/>
      <c r="AO76" s="69"/>
      <c r="AP76" s="69"/>
      <c r="AQ76" s="69"/>
    </row>
    <row r="77" spans="31:43" x14ac:dyDescent="0.55000000000000004">
      <c r="AE77" s="73">
        <v>23285</v>
      </c>
      <c r="AF77" s="74">
        <f>U13</f>
        <v>126536.00000000004</v>
      </c>
      <c r="AG77" s="74" t="e">
        <f>V13</f>
        <v>#REF!</v>
      </c>
      <c r="AH77" s="69"/>
      <c r="AI77" s="69"/>
      <c r="AJ77" s="69"/>
      <c r="AK77" s="69"/>
      <c r="AL77" s="69"/>
      <c r="AM77" s="69"/>
      <c r="AN77" s="69"/>
      <c r="AO77" s="69"/>
      <c r="AP77" s="69"/>
      <c r="AQ77" s="69"/>
    </row>
    <row r="78" spans="31:43" x14ac:dyDescent="0.55000000000000004">
      <c r="AE78" s="73">
        <v>23316</v>
      </c>
      <c r="AF78" s="74">
        <f>W13</f>
        <v>97085</v>
      </c>
      <c r="AG78" s="74" t="e">
        <f>X13</f>
        <v>#REF!</v>
      </c>
      <c r="AH78" s="69"/>
      <c r="AI78" s="69"/>
      <c r="AJ78" s="69"/>
      <c r="AK78" s="69"/>
      <c r="AL78" s="69"/>
      <c r="AM78" s="69"/>
      <c r="AN78" s="69"/>
      <c r="AO78" s="69"/>
      <c r="AP78" s="69"/>
      <c r="AQ78" s="69"/>
    </row>
    <row r="79" spans="31:43" x14ac:dyDescent="0.55000000000000004">
      <c r="AE79" s="73">
        <v>23346</v>
      </c>
      <c r="AF79" s="74">
        <f>Y13</f>
        <v>87878.999999999985</v>
      </c>
      <c r="AG79" s="74" t="e">
        <f>Z13</f>
        <v>#REF!</v>
      </c>
      <c r="AH79" s="69"/>
      <c r="AI79" s="69"/>
      <c r="AJ79" s="69"/>
      <c r="AK79" s="69"/>
      <c r="AL79" s="69"/>
      <c r="AM79" s="69"/>
      <c r="AN79" s="69"/>
      <c r="AO79" s="69"/>
      <c r="AP79" s="69"/>
      <c r="AQ79" s="69"/>
    </row>
    <row r="80" spans="31:43" x14ac:dyDescent="0.55000000000000004"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</row>
    <row r="81" spans="31:43" x14ac:dyDescent="0.55000000000000004"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</row>
    <row r="82" spans="31:43" x14ac:dyDescent="0.55000000000000004">
      <c r="AE82" s="71" t="s">
        <v>53</v>
      </c>
      <c r="AF82" s="138" t="str">
        <f>A14</f>
        <v>คณะพัฒนาการท่องเที่ยว</v>
      </c>
      <c r="AG82" s="75"/>
      <c r="AH82" s="69"/>
      <c r="AI82" s="69"/>
      <c r="AJ82" s="69"/>
      <c r="AK82" s="69"/>
      <c r="AL82" s="69"/>
      <c r="AM82" s="69"/>
      <c r="AN82" s="69"/>
      <c r="AO82" s="69"/>
      <c r="AP82" s="69"/>
      <c r="AQ82" s="69"/>
    </row>
    <row r="83" spans="31:43" ht="22.2" x14ac:dyDescent="0.55000000000000004">
      <c r="AE83" s="76"/>
      <c r="AF83" s="72" t="s">
        <v>55</v>
      </c>
      <c r="AG83" s="72" t="s">
        <v>54</v>
      </c>
      <c r="AH83" s="69"/>
      <c r="AI83" s="69"/>
      <c r="AJ83" s="69"/>
      <c r="AK83" s="69"/>
      <c r="AL83" s="69"/>
      <c r="AM83" s="69"/>
      <c r="AN83" s="69"/>
      <c r="AO83" s="69"/>
      <c r="AP83" s="69"/>
      <c r="AQ83" s="69"/>
    </row>
    <row r="84" spans="31:43" x14ac:dyDescent="0.55000000000000004">
      <c r="AE84" s="73">
        <v>23012</v>
      </c>
      <c r="AF84" s="74">
        <f>C15</f>
        <v>8481.9999999999964</v>
      </c>
      <c r="AG84" s="74" t="e">
        <f>D15</f>
        <v>#REF!</v>
      </c>
      <c r="AH84" s="69"/>
      <c r="AI84" s="69"/>
      <c r="AJ84" s="69"/>
      <c r="AK84" s="69"/>
      <c r="AL84" s="69"/>
      <c r="AM84" s="69"/>
      <c r="AN84" s="69"/>
      <c r="AO84" s="69"/>
      <c r="AP84" s="69"/>
      <c r="AQ84" s="69"/>
    </row>
    <row r="85" spans="31:43" x14ac:dyDescent="0.55000000000000004">
      <c r="AE85" s="73">
        <v>23043</v>
      </c>
      <c r="AF85" s="74">
        <f>E15</f>
        <v>9272.0000000000018</v>
      </c>
      <c r="AG85" s="74" t="e">
        <f>F15</f>
        <v>#REF!</v>
      </c>
      <c r="AH85" s="69"/>
      <c r="AI85" s="69"/>
      <c r="AJ85" s="69"/>
      <c r="AK85" s="69"/>
      <c r="AL85" s="69"/>
      <c r="AM85" s="69"/>
      <c r="AN85" s="69"/>
      <c r="AO85" s="69"/>
      <c r="AP85" s="69"/>
      <c r="AQ85" s="69"/>
    </row>
    <row r="86" spans="31:43" x14ac:dyDescent="0.55000000000000004">
      <c r="AE86" s="73">
        <v>23071</v>
      </c>
      <c r="AF86" s="74">
        <f>G15</f>
        <v>10864</v>
      </c>
      <c r="AG86" s="74" t="e">
        <f>H15</f>
        <v>#REF!</v>
      </c>
      <c r="AH86" s="69"/>
      <c r="AI86" s="69"/>
      <c r="AJ86" s="69"/>
      <c r="AK86" s="69"/>
      <c r="AL86" s="69"/>
      <c r="AM86" s="69"/>
      <c r="AN86" s="69"/>
      <c r="AO86" s="69"/>
      <c r="AP86" s="69"/>
      <c r="AQ86" s="69"/>
    </row>
    <row r="87" spans="31:43" x14ac:dyDescent="0.55000000000000004">
      <c r="AE87" s="73">
        <v>23102</v>
      </c>
      <c r="AF87" s="74">
        <f>I15</f>
        <v>12690</v>
      </c>
      <c r="AG87" s="74" t="e">
        <f>J15</f>
        <v>#REF!</v>
      </c>
      <c r="AH87" s="69"/>
      <c r="AI87" s="69"/>
      <c r="AJ87" s="69"/>
      <c r="AK87" s="69"/>
      <c r="AL87" s="69"/>
      <c r="AM87" s="69"/>
      <c r="AN87" s="69"/>
      <c r="AO87" s="69"/>
      <c r="AP87" s="69"/>
      <c r="AQ87" s="69"/>
    </row>
    <row r="88" spans="31:43" x14ac:dyDescent="0.55000000000000004">
      <c r="AE88" s="73">
        <v>23132</v>
      </c>
      <c r="AF88" s="74">
        <f>K15</f>
        <v>12468.000000000004</v>
      </c>
      <c r="AG88" s="74" t="e">
        <f>L15</f>
        <v>#REF!</v>
      </c>
      <c r="AH88" s="69"/>
      <c r="AI88" s="69"/>
      <c r="AJ88" s="69"/>
      <c r="AK88" s="69"/>
      <c r="AL88" s="69"/>
      <c r="AM88" s="69"/>
      <c r="AN88" s="69"/>
      <c r="AO88" s="69"/>
      <c r="AP88" s="69"/>
      <c r="AQ88" s="69"/>
    </row>
    <row r="89" spans="31:43" x14ac:dyDescent="0.55000000000000004">
      <c r="AE89" s="73">
        <v>23163</v>
      </c>
      <c r="AF89" s="74">
        <f>M15</f>
        <v>8649.9999999999891</v>
      </c>
      <c r="AG89" s="74" t="e">
        <f>N15</f>
        <v>#REF!</v>
      </c>
      <c r="AH89" s="69"/>
      <c r="AI89" s="69"/>
      <c r="AJ89" s="69"/>
      <c r="AK89" s="69"/>
      <c r="AL89" s="69"/>
      <c r="AM89" s="69"/>
      <c r="AN89" s="69"/>
      <c r="AO89" s="69"/>
      <c r="AP89" s="69"/>
      <c r="AQ89" s="69"/>
    </row>
    <row r="90" spans="31:43" x14ac:dyDescent="0.55000000000000004">
      <c r="AE90" s="73">
        <v>23193</v>
      </c>
      <c r="AF90" s="74">
        <f>O15</f>
        <v>14723.000000000024</v>
      </c>
      <c r="AG90" s="74" t="e">
        <f>P15</f>
        <v>#REF!</v>
      </c>
      <c r="AH90" s="69"/>
      <c r="AI90" s="69"/>
      <c r="AJ90" s="69"/>
      <c r="AK90" s="69"/>
      <c r="AL90" s="69"/>
      <c r="AM90" s="69"/>
      <c r="AN90" s="69"/>
      <c r="AO90" s="69"/>
      <c r="AP90" s="69"/>
      <c r="AQ90" s="69"/>
    </row>
    <row r="91" spans="31:43" x14ac:dyDescent="0.55000000000000004">
      <c r="AE91" s="73">
        <v>23224</v>
      </c>
      <c r="AF91" s="74">
        <f>Q15</f>
        <v>15759.999999999975</v>
      </c>
      <c r="AG91" s="74" t="e">
        <f>R15</f>
        <v>#REF!</v>
      </c>
      <c r="AH91" s="69"/>
      <c r="AI91" s="69"/>
      <c r="AJ91" s="69"/>
      <c r="AK91" s="69"/>
      <c r="AL91" s="69"/>
      <c r="AM91" s="69"/>
      <c r="AN91" s="69"/>
      <c r="AO91" s="69"/>
      <c r="AP91" s="69"/>
      <c r="AQ91" s="69"/>
    </row>
    <row r="92" spans="31:43" x14ac:dyDescent="0.55000000000000004">
      <c r="AE92" s="73">
        <v>23255</v>
      </c>
      <c r="AF92" s="74">
        <f>S15</f>
        <v>19517.000000000022</v>
      </c>
      <c r="AG92" s="74" t="e">
        <f>T15</f>
        <v>#REF!</v>
      </c>
      <c r="AH92" s="69"/>
      <c r="AI92" s="69"/>
      <c r="AJ92" s="69"/>
      <c r="AK92" s="69"/>
      <c r="AL92" s="69"/>
      <c r="AM92" s="69"/>
      <c r="AN92" s="69"/>
      <c r="AO92" s="69"/>
      <c r="AP92" s="69"/>
      <c r="AQ92" s="69"/>
    </row>
    <row r="93" spans="31:43" x14ac:dyDescent="0.55000000000000004">
      <c r="AE93" s="73">
        <v>23285</v>
      </c>
      <c r="AF93" s="74">
        <f>U15</f>
        <v>12497.999999999989</v>
      </c>
      <c r="AG93" s="74" t="e">
        <f>V15</f>
        <v>#REF!</v>
      </c>
      <c r="AH93" s="69"/>
      <c r="AI93" s="69"/>
      <c r="AJ93" s="69"/>
      <c r="AK93" s="69"/>
      <c r="AL93" s="69"/>
      <c r="AM93" s="69"/>
      <c r="AN93" s="69"/>
      <c r="AO93" s="69"/>
      <c r="AP93" s="69"/>
      <c r="AQ93" s="69"/>
    </row>
    <row r="94" spans="31:43" x14ac:dyDescent="0.55000000000000004">
      <c r="AE94" s="73">
        <v>23316</v>
      </c>
      <c r="AF94" s="74">
        <f>W15</f>
        <v>9545.9999999999854</v>
      </c>
      <c r="AG94" s="74" t="e">
        <f>X15</f>
        <v>#REF!</v>
      </c>
      <c r="AH94" s="69"/>
      <c r="AI94" s="69"/>
      <c r="AJ94" s="69"/>
      <c r="AK94" s="69"/>
      <c r="AL94" s="69"/>
      <c r="AM94" s="69"/>
      <c r="AN94" s="69"/>
      <c r="AO94" s="69"/>
      <c r="AP94" s="69"/>
      <c r="AQ94" s="69"/>
    </row>
    <row r="95" spans="31:43" x14ac:dyDescent="0.55000000000000004">
      <c r="AE95" s="73">
        <v>23346</v>
      </c>
      <c r="AF95" s="74">
        <f>Y15</f>
        <v>9602.9999999999818</v>
      </c>
      <c r="AG95" s="74" t="e">
        <f>Z15</f>
        <v>#REF!</v>
      </c>
      <c r="AH95" s="69"/>
      <c r="AI95" s="69"/>
      <c r="AJ95" s="69"/>
      <c r="AK95" s="69"/>
      <c r="AL95" s="69"/>
      <c r="AM95" s="69"/>
      <c r="AN95" s="69"/>
      <c r="AO95" s="69"/>
      <c r="AP95" s="69"/>
      <c r="AQ95" s="69"/>
    </row>
    <row r="96" spans="31:43" x14ac:dyDescent="0.55000000000000004"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</row>
    <row r="97" spans="31:43" x14ac:dyDescent="0.55000000000000004"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</row>
    <row r="98" spans="31:43" x14ac:dyDescent="0.55000000000000004">
      <c r="AE98" s="71" t="s">
        <v>53</v>
      </c>
      <c r="AF98" s="138" t="str">
        <f>A16</f>
        <v>คณะศิลป์ศาสตร์</v>
      </c>
      <c r="AG98" s="75"/>
      <c r="AH98" s="69"/>
      <c r="AI98" s="69"/>
      <c r="AJ98" s="69"/>
      <c r="AK98" s="69"/>
      <c r="AL98" s="69"/>
      <c r="AM98" s="69"/>
      <c r="AN98" s="69"/>
      <c r="AO98" s="69"/>
      <c r="AP98" s="69"/>
      <c r="AQ98" s="69"/>
    </row>
    <row r="99" spans="31:43" ht="22.2" x14ac:dyDescent="0.55000000000000004">
      <c r="AE99" s="76"/>
      <c r="AF99" s="72" t="s">
        <v>55</v>
      </c>
      <c r="AG99" s="72" t="s">
        <v>54</v>
      </c>
      <c r="AH99" s="69"/>
      <c r="AI99" s="69"/>
      <c r="AJ99" s="69"/>
      <c r="AK99" s="69"/>
      <c r="AL99" s="69"/>
      <c r="AM99" s="69"/>
      <c r="AN99" s="69"/>
      <c r="AO99" s="69"/>
      <c r="AP99" s="69"/>
      <c r="AQ99" s="69"/>
    </row>
    <row r="100" spans="31:43" x14ac:dyDescent="0.55000000000000004">
      <c r="AE100" s="73">
        <v>23012</v>
      </c>
      <c r="AF100" s="74">
        <f>C17</f>
        <v>8355.4500000000007</v>
      </c>
      <c r="AG100" s="74" t="e">
        <f>D17</f>
        <v>#REF!</v>
      </c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</row>
    <row r="101" spans="31:43" x14ac:dyDescent="0.55000000000000004">
      <c r="AE101" s="73">
        <v>23043</v>
      </c>
      <c r="AF101" s="74">
        <f>E17</f>
        <v>10078.57</v>
      </c>
      <c r="AG101" s="74" t="e">
        <f>F17</f>
        <v>#REF!</v>
      </c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</row>
    <row r="102" spans="31:43" x14ac:dyDescent="0.55000000000000004">
      <c r="AE102" s="73">
        <v>23071</v>
      </c>
      <c r="AF102" s="74">
        <f>G17</f>
        <v>11239.75</v>
      </c>
      <c r="AG102" s="74" t="e">
        <f>H17</f>
        <v>#REF!</v>
      </c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</row>
    <row r="103" spans="31:43" x14ac:dyDescent="0.55000000000000004">
      <c r="AE103" s="73">
        <v>23102</v>
      </c>
      <c r="AF103" s="74">
        <f>I17</f>
        <v>10944.36</v>
      </c>
      <c r="AG103" s="74" t="e">
        <f>J17</f>
        <v>#REF!</v>
      </c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</row>
    <row r="104" spans="31:43" x14ac:dyDescent="0.55000000000000004">
      <c r="AE104" s="73">
        <v>23132</v>
      </c>
      <c r="AF104" s="74">
        <f>K17</f>
        <v>2456.52</v>
      </c>
      <c r="AG104" s="74" t="e">
        <f>L17</f>
        <v>#REF!</v>
      </c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</row>
    <row r="105" spans="31:43" x14ac:dyDescent="0.55000000000000004">
      <c r="AE105" s="73">
        <v>23163</v>
      </c>
      <c r="AF105" s="74">
        <f>M17</f>
        <v>2963.08</v>
      </c>
      <c r="AG105" s="74" t="e">
        <f>N17</f>
        <v>#REF!</v>
      </c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</row>
    <row r="106" spans="31:43" x14ac:dyDescent="0.55000000000000004">
      <c r="AE106" s="73">
        <v>23193</v>
      </c>
      <c r="AF106" s="74">
        <f>O17</f>
        <v>2884.01</v>
      </c>
      <c r="AG106" s="74" t="e">
        <f>P17</f>
        <v>#REF!</v>
      </c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</row>
    <row r="107" spans="31:43" x14ac:dyDescent="0.55000000000000004">
      <c r="AE107" s="73">
        <v>23224</v>
      </c>
      <c r="AF107" s="74">
        <f>Q17</f>
        <v>3921.06</v>
      </c>
      <c r="AG107" s="74" t="e">
        <f>R17</f>
        <v>#REF!</v>
      </c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</row>
    <row r="108" spans="31:43" x14ac:dyDescent="0.55000000000000004">
      <c r="AE108" s="73">
        <v>23255</v>
      </c>
      <c r="AF108" s="74">
        <f>S17</f>
        <v>5428.96</v>
      </c>
      <c r="AG108" s="74" t="e">
        <f>T17</f>
        <v>#REF!</v>
      </c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</row>
    <row r="109" spans="31:43" x14ac:dyDescent="0.55000000000000004">
      <c r="AE109" s="73">
        <v>23285</v>
      </c>
      <c r="AF109" s="74">
        <f>U17</f>
        <v>4339.1899999999996</v>
      </c>
      <c r="AG109" s="74" t="e">
        <f>V17</f>
        <v>#REF!</v>
      </c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</row>
    <row r="110" spans="31:43" x14ac:dyDescent="0.55000000000000004">
      <c r="AE110" s="73">
        <v>23316</v>
      </c>
      <c r="AF110" s="74">
        <f>W17</f>
        <v>2198.91</v>
      </c>
      <c r="AG110" s="74" t="e">
        <f>X17</f>
        <v>#REF!</v>
      </c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</row>
    <row r="111" spans="31:43" x14ac:dyDescent="0.55000000000000004">
      <c r="AE111" s="73">
        <v>23346</v>
      </c>
      <c r="AF111" s="74">
        <f>Y17</f>
        <v>1927.63</v>
      </c>
      <c r="AG111" s="74" t="e">
        <f>Z17</f>
        <v>#REF!</v>
      </c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</row>
    <row r="112" spans="31:43" x14ac:dyDescent="0.55000000000000004"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</row>
    <row r="113" spans="31:43" x14ac:dyDescent="0.55000000000000004"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</row>
    <row r="114" spans="31:43" x14ac:dyDescent="0.55000000000000004">
      <c r="AE114" s="71" t="s">
        <v>53</v>
      </c>
      <c r="AF114" s="138" t="str">
        <f>A18</f>
        <v>สำนักหอสมุด</v>
      </c>
      <c r="AG114" s="75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</row>
    <row r="115" spans="31:43" ht="22.2" x14ac:dyDescent="0.55000000000000004">
      <c r="AE115" s="76"/>
      <c r="AF115" s="72" t="s">
        <v>55</v>
      </c>
      <c r="AG115" s="72" t="s">
        <v>54</v>
      </c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</row>
    <row r="116" spans="31:43" x14ac:dyDescent="0.55000000000000004">
      <c r="AE116" s="73">
        <v>23012</v>
      </c>
      <c r="AF116" s="74">
        <f>C19</f>
        <v>19703.7</v>
      </c>
      <c r="AG116" s="74" t="e">
        <f>D19</f>
        <v>#REF!</v>
      </c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</row>
    <row r="117" spans="31:43" x14ac:dyDescent="0.55000000000000004">
      <c r="AE117" s="73">
        <v>23043</v>
      </c>
      <c r="AF117" s="74">
        <f>E19</f>
        <v>22177.37</v>
      </c>
      <c r="AG117" s="74" t="e">
        <f>F19</f>
        <v>#REF!</v>
      </c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</row>
    <row r="118" spans="31:43" x14ac:dyDescent="0.55000000000000004">
      <c r="AE118" s="73">
        <v>23071</v>
      </c>
      <c r="AF118" s="74">
        <f>G19</f>
        <v>30235.119999999999</v>
      </c>
      <c r="AG118" s="74" t="e">
        <f>H19</f>
        <v>#REF!</v>
      </c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</row>
    <row r="119" spans="31:43" x14ac:dyDescent="0.55000000000000004">
      <c r="AE119" s="73">
        <v>23102</v>
      </c>
      <c r="AF119" s="74">
        <f>I19</f>
        <v>17942.150000000001</v>
      </c>
      <c r="AG119" s="74" t="e">
        <f>J19</f>
        <v>#REF!</v>
      </c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</row>
    <row r="120" spans="31:43" x14ac:dyDescent="0.55000000000000004">
      <c r="AE120" s="73">
        <v>23132</v>
      </c>
      <c r="AF120" s="74">
        <f>K19</f>
        <v>18574.8</v>
      </c>
      <c r="AG120" s="74" t="e">
        <f>L19</f>
        <v>#REF!</v>
      </c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</row>
    <row r="121" spans="31:43" x14ac:dyDescent="0.55000000000000004">
      <c r="AE121" s="73">
        <v>23163</v>
      </c>
      <c r="AF121" s="74">
        <f>M19</f>
        <v>8349.0000000000273</v>
      </c>
      <c r="AG121" s="74" t="e">
        <f>N19</f>
        <v>#REF!</v>
      </c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</row>
    <row r="122" spans="31:43" x14ac:dyDescent="0.55000000000000004">
      <c r="AE122" s="73">
        <v>23193</v>
      </c>
      <c r="AF122" s="74">
        <f>O19</f>
        <v>25892.649999999987</v>
      </c>
      <c r="AG122" s="74" t="e">
        <f>P19</f>
        <v>#REF!</v>
      </c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</row>
    <row r="123" spans="31:43" x14ac:dyDescent="0.55000000000000004">
      <c r="AE123" s="73">
        <v>23224</v>
      </c>
      <c r="AF123" s="74">
        <f>Q19</f>
        <v>23928.97</v>
      </c>
      <c r="AG123" s="74" t="e">
        <f>R19</f>
        <v>#REF!</v>
      </c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</row>
    <row r="124" spans="31:43" x14ac:dyDescent="0.55000000000000004">
      <c r="AE124" s="73">
        <v>23255</v>
      </c>
      <c r="AF124" s="74">
        <f>S19</f>
        <v>27454.770000000026</v>
      </c>
      <c r="AG124" s="74" t="e">
        <f>T19</f>
        <v>#REF!</v>
      </c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</row>
    <row r="125" spans="31:43" x14ac:dyDescent="0.55000000000000004">
      <c r="AE125" s="73">
        <v>23285</v>
      </c>
      <c r="AF125" s="74">
        <f>U19</f>
        <v>24905.399999999972</v>
      </c>
      <c r="AG125" s="74" t="e">
        <f>V19</f>
        <v>#REF!</v>
      </c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</row>
    <row r="126" spans="31:43" x14ac:dyDescent="0.55000000000000004">
      <c r="AE126" s="73">
        <v>23316</v>
      </c>
      <c r="AF126" s="74">
        <f>W19</f>
        <v>23138.74</v>
      </c>
      <c r="AG126" s="74" t="e">
        <f>X19</f>
        <v>#REF!</v>
      </c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</row>
    <row r="127" spans="31:43" x14ac:dyDescent="0.55000000000000004">
      <c r="AE127" s="73">
        <v>23346</v>
      </c>
      <c r="AF127" s="74">
        <f>Y19</f>
        <v>16554.96</v>
      </c>
      <c r="AG127" s="74" t="e">
        <f>Z19</f>
        <v>#REF!</v>
      </c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</row>
    <row r="128" spans="31:43" x14ac:dyDescent="0.55000000000000004"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</row>
    <row r="129" spans="31:43" x14ac:dyDescent="0.55000000000000004"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</row>
    <row r="130" spans="31:43" x14ac:dyDescent="0.55000000000000004">
      <c r="AE130" s="71" t="s">
        <v>53</v>
      </c>
      <c r="AF130" s="138" t="str">
        <f>A20</f>
        <v>คณะบริหารธุรกิจ</v>
      </c>
      <c r="AG130" s="75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</row>
    <row r="131" spans="31:43" ht="22.2" x14ac:dyDescent="0.55000000000000004">
      <c r="AE131" s="76"/>
      <c r="AF131" s="72" t="s">
        <v>55</v>
      </c>
      <c r="AG131" s="72" t="s">
        <v>54</v>
      </c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</row>
    <row r="132" spans="31:43" x14ac:dyDescent="0.55000000000000004">
      <c r="AE132" s="73">
        <v>23012</v>
      </c>
      <c r="AF132" s="74">
        <f>C21</f>
        <v>12005.66</v>
      </c>
      <c r="AG132" s="74">
        <f>D21</f>
        <v>45261.338199999998</v>
      </c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</row>
    <row r="133" spans="31:43" x14ac:dyDescent="0.55000000000000004">
      <c r="AE133" s="73">
        <v>23043</v>
      </c>
      <c r="AF133" s="74">
        <f>E21</f>
        <v>13784.29</v>
      </c>
      <c r="AG133" s="74">
        <f>F21</f>
        <v>51966.773300000001</v>
      </c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</row>
    <row r="134" spans="31:43" x14ac:dyDescent="0.55000000000000004">
      <c r="AE134" s="73">
        <v>23071</v>
      </c>
      <c r="AF134" s="74">
        <f>G21</f>
        <v>11834.880000000001</v>
      </c>
      <c r="AG134" s="74">
        <f>H21</f>
        <v>32664.268799999998</v>
      </c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</row>
    <row r="135" spans="31:43" x14ac:dyDescent="0.55000000000000004">
      <c r="AE135" s="73">
        <v>23102</v>
      </c>
      <c r="AF135" s="74">
        <f>I21</f>
        <v>10047.56</v>
      </c>
      <c r="AG135" s="74">
        <f>J21</f>
        <v>37276.4476</v>
      </c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</row>
    <row r="136" spans="31:43" x14ac:dyDescent="0.55000000000000004">
      <c r="AE136" s="73">
        <v>23132</v>
      </c>
      <c r="AF136" s="74">
        <f>K21</f>
        <v>10075.6</v>
      </c>
      <c r="AG136" s="74">
        <f>L21</f>
        <v>36876.695999999996</v>
      </c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</row>
    <row r="137" spans="31:43" x14ac:dyDescent="0.55000000000000004">
      <c r="AE137" s="73">
        <v>23163</v>
      </c>
      <c r="AF137" s="74">
        <f>M21</f>
        <v>13205.61</v>
      </c>
      <c r="AG137" s="74">
        <f>N21</f>
        <v>49521.037499999999</v>
      </c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</row>
    <row r="138" spans="31:43" x14ac:dyDescent="0.55000000000000004">
      <c r="AE138" s="73">
        <v>23193</v>
      </c>
      <c r="AF138" s="74">
        <f>O21</f>
        <v>14424.119999999999</v>
      </c>
      <c r="AG138" s="74">
        <f>P21</f>
        <v>55244.3796</v>
      </c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</row>
    <row r="139" spans="31:43" x14ac:dyDescent="0.55000000000000004">
      <c r="AE139" s="73">
        <v>23224</v>
      </c>
      <c r="AF139" s="74">
        <f>Q21</f>
        <v>17549.169999999998</v>
      </c>
      <c r="AG139" s="74">
        <f>R21</f>
        <v>65984.879199999996</v>
      </c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</row>
    <row r="140" spans="31:43" x14ac:dyDescent="0.55000000000000004">
      <c r="AE140" s="73">
        <v>23255</v>
      </c>
      <c r="AF140" s="74">
        <f>S21</f>
        <v>21569.59</v>
      </c>
      <c r="AG140" s="74" t="e">
        <f>T21</f>
        <v>#REF!</v>
      </c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</row>
    <row r="141" spans="31:43" x14ac:dyDescent="0.55000000000000004">
      <c r="AE141" s="73">
        <v>23285</v>
      </c>
      <c r="AF141" s="74">
        <f>U21</f>
        <v>17073.29</v>
      </c>
      <c r="AG141" s="74" t="e">
        <f>V21</f>
        <v>#REF!</v>
      </c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</row>
    <row r="142" spans="31:43" x14ac:dyDescent="0.55000000000000004">
      <c r="AE142" s="73">
        <v>23316</v>
      </c>
      <c r="AF142" s="74">
        <f>W21</f>
        <v>12418.83</v>
      </c>
      <c r="AG142" s="74" t="e">
        <f>X21</f>
        <v>#REF!</v>
      </c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</row>
    <row r="143" spans="31:43" x14ac:dyDescent="0.55000000000000004">
      <c r="AE143" s="73">
        <v>23346</v>
      </c>
      <c r="AF143" s="74">
        <f>Y21</f>
        <v>12680.55</v>
      </c>
      <c r="AG143" s="74" t="e">
        <f>Z21</f>
        <v>#REF!</v>
      </c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</row>
    <row r="144" spans="31:43" x14ac:dyDescent="0.55000000000000004"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</row>
    <row r="145" spans="31:43" x14ac:dyDescent="0.55000000000000004"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</row>
    <row r="146" spans="31:43" x14ac:dyDescent="0.55000000000000004">
      <c r="AE146" s="71" t="s">
        <v>53</v>
      </c>
      <c r="AF146" s="138" t="str">
        <f>A22</f>
        <v>วิทยาลัยบริหารศาสตร์</v>
      </c>
      <c r="AG146" s="75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</row>
    <row r="147" spans="31:43" ht="22.2" x14ac:dyDescent="0.55000000000000004">
      <c r="AE147" s="76"/>
      <c r="AF147" s="72" t="s">
        <v>55</v>
      </c>
      <c r="AG147" s="72" t="s">
        <v>54</v>
      </c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</row>
    <row r="148" spans="31:43" x14ac:dyDescent="0.55000000000000004">
      <c r="AE148" s="73">
        <v>23012</v>
      </c>
      <c r="AF148" s="74">
        <f>C23</f>
        <v>7699.24</v>
      </c>
      <c r="AG148" s="74">
        <f>D23</f>
        <v>29026.1348</v>
      </c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</row>
    <row r="149" spans="31:43" x14ac:dyDescent="0.55000000000000004">
      <c r="AE149" s="73">
        <v>23043</v>
      </c>
      <c r="AF149" s="74">
        <f>E23</f>
        <v>9710.92</v>
      </c>
      <c r="AG149" s="74">
        <f>F23</f>
        <v>36610.168400000002</v>
      </c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</row>
    <row r="150" spans="31:43" x14ac:dyDescent="0.55000000000000004">
      <c r="AE150" s="73">
        <v>23071</v>
      </c>
      <c r="AF150" s="74">
        <f>G23</f>
        <v>11578.23</v>
      </c>
      <c r="AG150" s="74">
        <f>H23</f>
        <v>31955.914799999995</v>
      </c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</row>
    <row r="151" spans="31:43" x14ac:dyDescent="0.55000000000000004">
      <c r="AE151" s="73">
        <v>23102</v>
      </c>
      <c r="AF151" s="74">
        <f>I23</f>
        <v>10952.12</v>
      </c>
      <c r="AG151" s="74">
        <f>J23</f>
        <v>40632.3652</v>
      </c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</row>
    <row r="152" spans="31:43" x14ac:dyDescent="0.55000000000000004">
      <c r="AE152" s="73">
        <v>23132</v>
      </c>
      <c r="AF152" s="74">
        <f>K23</f>
        <v>14749.37</v>
      </c>
      <c r="AG152" s="74">
        <f>L23</f>
        <v>53982.694200000005</v>
      </c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</row>
    <row r="153" spans="31:43" x14ac:dyDescent="0.55000000000000004">
      <c r="AE153" s="73">
        <v>23163</v>
      </c>
      <c r="AF153" s="74">
        <f>M23</f>
        <v>13978.13</v>
      </c>
      <c r="AG153" s="74">
        <f>N23</f>
        <v>52417.987499999996</v>
      </c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</row>
    <row r="154" spans="31:43" x14ac:dyDescent="0.55000000000000004">
      <c r="AE154" s="73">
        <v>23193</v>
      </c>
      <c r="AF154" s="74">
        <f>O23</f>
        <v>10604.05</v>
      </c>
      <c r="AG154" s="74">
        <f>P23</f>
        <v>40613.511500000001</v>
      </c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</row>
    <row r="155" spans="31:43" x14ac:dyDescent="0.55000000000000004">
      <c r="AE155" s="73">
        <v>23224</v>
      </c>
      <c r="AF155" s="74">
        <f>Q23</f>
        <v>13218.86</v>
      </c>
      <c r="AG155" s="74">
        <f>R23</f>
        <v>49702.9136</v>
      </c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</row>
    <row r="156" spans="31:43" x14ac:dyDescent="0.55000000000000004">
      <c r="AE156" s="73">
        <v>23255</v>
      </c>
      <c r="AF156" s="74">
        <f>S23</f>
        <v>14605.43</v>
      </c>
      <c r="AG156" s="74">
        <f>T23</f>
        <v>55792.742599999998</v>
      </c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</row>
    <row r="157" spans="31:43" x14ac:dyDescent="0.55000000000000004">
      <c r="AE157" s="73">
        <v>23285</v>
      </c>
      <c r="AF157" s="74">
        <f>U23</f>
        <v>11368.3</v>
      </c>
      <c r="AG157" s="74">
        <f>V23</f>
        <v>42858.490999999995</v>
      </c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</row>
    <row r="158" spans="31:43" x14ac:dyDescent="0.55000000000000004">
      <c r="AE158" s="73">
        <v>23316</v>
      </c>
      <c r="AF158" s="74">
        <f>W23</f>
        <v>8715.9699999999993</v>
      </c>
      <c r="AG158" s="74">
        <f>X23</f>
        <v>32161.929299999996</v>
      </c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</row>
    <row r="159" spans="31:43" x14ac:dyDescent="0.55000000000000004">
      <c r="AE159" s="73">
        <v>23346</v>
      </c>
      <c r="AF159" s="74">
        <f>Y23</f>
        <v>6894.96</v>
      </c>
      <c r="AG159" s="74">
        <f>Z23</f>
        <v>25235.553600000003</v>
      </c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</row>
    <row r="160" spans="31:43" x14ac:dyDescent="0.55000000000000004"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</row>
    <row r="161" spans="31:43" x14ac:dyDescent="0.55000000000000004"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</row>
    <row r="162" spans="31:43" x14ac:dyDescent="0.55000000000000004">
      <c r="AE162" s="71" t="s">
        <v>53</v>
      </c>
      <c r="AF162" s="138" t="str">
        <f>A24</f>
        <v>ศูนย์กล้วยไม้</v>
      </c>
      <c r="AG162" s="75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</row>
    <row r="163" spans="31:43" ht="22.2" x14ac:dyDescent="0.55000000000000004">
      <c r="AE163" s="76"/>
      <c r="AF163" s="72" t="s">
        <v>55</v>
      </c>
      <c r="AG163" s="72" t="s">
        <v>54</v>
      </c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</row>
    <row r="164" spans="31:43" x14ac:dyDescent="0.55000000000000004">
      <c r="AE164" s="73">
        <v>23012</v>
      </c>
      <c r="AF164" s="74">
        <f>C25</f>
        <v>13159.32</v>
      </c>
      <c r="AG164" s="74">
        <f>D25</f>
        <v>49610.636399999996</v>
      </c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</row>
    <row r="165" spans="31:43" x14ac:dyDescent="0.55000000000000004">
      <c r="AE165" s="73">
        <v>23043</v>
      </c>
      <c r="AF165" s="74">
        <f>E25</f>
        <v>14759.49</v>
      </c>
      <c r="AG165" s="74">
        <f>F25</f>
        <v>55643.277300000002</v>
      </c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</row>
    <row r="166" spans="31:43" x14ac:dyDescent="0.55000000000000004">
      <c r="AE166" s="73">
        <v>23071</v>
      </c>
      <c r="AF166" s="74">
        <f>G25</f>
        <v>17929.759999999998</v>
      </c>
      <c r="AG166" s="74">
        <f>H25</f>
        <v>49486.137599999995</v>
      </c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</row>
    <row r="167" spans="31:43" x14ac:dyDescent="0.55000000000000004">
      <c r="AE167" s="73">
        <v>23102</v>
      </c>
      <c r="AF167" s="74">
        <f>I25</f>
        <v>13957.13</v>
      </c>
      <c r="AG167" s="74">
        <f>J25</f>
        <v>51780.952299999997</v>
      </c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</row>
    <row r="168" spans="31:43" x14ac:dyDescent="0.55000000000000004">
      <c r="AE168" s="73">
        <v>23132</v>
      </c>
      <c r="AF168" s="74">
        <f>K25</f>
        <v>16914.05</v>
      </c>
      <c r="AG168" s="74">
        <f>L25</f>
        <v>61905.423000000003</v>
      </c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</row>
    <row r="169" spans="31:43" x14ac:dyDescent="0.55000000000000004">
      <c r="AE169" s="73">
        <v>23163</v>
      </c>
      <c r="AF169" s="74">
        <f>M25</f>
        <v>18555.47</v>
      </c>
      <c r="AG169" s="74">
        <f>N25</f>
        <v>69583.012500000012</v>
      </c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</row>
    <row r="170" spans="31:43" x14ac:dyDescent="0.55000000000000004">
      <c r="AE170" s="73">
        <v>23193</v>
      </c>
      <c r="AF170" s="74">
        <f>O25</f>
        <v>17679.14</v>
      </c>
      <c r="AG170" s="74">
        <f>P25</f>
        <v>67711.106199999995</v>
      </c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</row>
    <row r="171" spans="31:43" x14ac:dyDescent="0.55000000000000004">
      <c r="AE171" s="73">
        <v>23224</v>
      </c>
      <c r="AF171" s="74">
        <f>Q25</f>
        <v>16815.509999999998</v>
      </c>
      <c r="AG171" s="74">
        <f>R25</f>
        <v>63226.317599999988</v>
      </c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</row>
    <row r="172" spans="31:43" x14ac:dyDescent="0.55000000000000004">
      <c r="AE172" s="73">
        <v>23255</v>
      </c>
      <c r="AF172" s="74">
        <f>S25</f>
        <v>18068.7</v>
      </c>
      <c r="AG172" s="74">
        <f>T25</f>
        <v>69022.433999999994</v>
      </c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</row>
    <row r="173" spans="31:43" x14ac:dyDescent="0.55000000000000004">
      <c r="AE173" s="73">
        <v>23285</v>
      </c>
      <c r="AF173" s="74">
        <f>U25</f>
        <v>16678.28</v>
      </c>
      <c r="AG173" s="74">
        <f>V25</f>
        <v>62877.115599999997</v>
      </c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</row>
    <row r="174" spans="31:43" x14ac:dyDescent="0.55000000000000004">
      <c r="AE174" s="73">
        <v>23316</v>
      </c>
      <c r="AF174" s="74">
        <f>W25</f>
        <v>13126.7</v>
      </c>
      <c r="AG174" s="74">
        <f>X25</f>
        <v>48437.523000000001</v>
      </c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</row>
    <row r="175" spans="31:43" x14ac:dyDescent="0.55000000000000004">
      <c r="AE175" s="73">
        <v>23346</v>
      </c>
      <c r="AF175" s="74">
        <f>Y25</f>
        <v>11340</v>
      </c>
      <c r="AG175" s="74">
        <f>Z25</f>
        <v>41504.400000000001</v>
      </c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</row>
    <row r="176" spans="31:43" x14ac:dyDescent="0.55000000000000004"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</row>
    <row r="177" spans="31:43" x14ac:dyDescent="0.55000000000000004"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</row>
    <row r="178" spans="31:43" x14ac:dyDescent="0.55000000000000004">
      <c r="AE178" s="71" t="s">
        <v>53</v>
      </c>
      <c r="AF178" s="138" t="str">
        <f>A26</f>
        <v>คณะวิทยาศาสตร์</v>
      </c>
      <c r="AG178" s="75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</row>
    <row r="179" spans="31:43" ht="22.2" x14ac:dyDescent="0.55000000000000004">
      <c r="AE179" s="76"/>
      <c r="AF179" s="72" t="s">
        <v>55</v>
      </c>
      <c r="AG179" s="72" t="s">
        <v>54</v>
      </c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</row>
    <row r="180" spans="31:43" x14ac:dyDescent="0.55000000000000004">
      <c r="AE180" s="73">
        <v>23012</v>
      </c>
      <c r="AF180" s="74">
        <f>C27</f>
        <v>74165.34</v>
      </c>
      <c r="AG180" s="74" t="e">
        <f>D27</f>
        <v>#REF!</v>
      </c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</row>
    <row r="181" spans="31:43" x14ac:dyDescent="0.55000000000000004">
      <c r="AE181" s="73">
        <v>23043</v>
      </c>
      <c r="AF181" s="74">
        <f>E27</f>
        <v>78159.19</v>
      </c>
      <c r="AG181" s="74" t="e">
        <f>F27</f>
        <v>#REF!</v>
      </c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</row>
    <row r="182" spans="31:43" x14ac:dyDescent="0.55000000000000004">
      <c r="AE182" s="73">
        <v>23071</v>
      </c>
      <c r="AF182" s="74">
        <f>G27</f>
        <v>96397.98</v>
      </c>
      <c r="AG182" s="74" t="e">
        <f>H27</f>
        <v>#REF!</v>
      </c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</row>
    <row r="183" spans="31:43" x14ac:dyDescent="0.55000000000000004">
      <c r="AE183" s="73">
        <v>23102</v>
      </c>
      <c r="AF183" s="74">
        <f>I27</f>
        <v>87002.78</v>
      </c>
      <c r="AG183" s="74" t="e">
        <f>J27</f>
        <v>#REF!</v>
      </c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</row>
    <row r="184" spans="31:43" x14ac:dyDescent="0.55000000000000004">
      <c r="AE184" s="73">
        <v>23132</v>
      </c>
      <c r="AF184" s="74">
        <f>K27</f>
        <v>96163.330000000016</v>
      </c>
      <c r="AG184" s="74" t="e">
        <f>L27</f>
        <v>#REF!</v>
      </c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</row>
    <row r="185" spans="31:43" x14ac:dyDescent="0.55000000000000004">
      <c r="AE185" s="73">
        <v>23163</v>
      </c>
      <c r="AF185" s="74">
        <f>M27</f>
        <v>99211.720000000016</v>
      </c>
      <c r="AG185" s="74" t="e">
        <f>N27</f>
        <v>#REF!</v>
      </c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</row>
    <row r="186" spans="31:43" x14ac:dyDescent="0.55000000000000004">
      <c r="AE186" s="73">
        <v>23193</v>
      </c>
      <c r="AF186" s="74">
        <f>O27</f>
        <v>100557.82000000002</v>
      </c>
      <c r="AG186" s="74" t="e">
        <f>P27</f>
        <v>#REF!</v>
      </c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</row>
    <row r="187" spans="31:43" x14ac:dyDescent="0.55000000000000004">
      <c r="AE187" s="73">
        <v>23224</v>
      </c>
      <c r="AF187" s="74">
        <f>Q27</f>
        <v>101108.33999999997</v>
      </c>
      <c r="AG187" s="74" t="e">
        <f>R27</f>
        <v>#REF!</v>
      </c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</row>
    <row r="188" spans="31:43" x14ac:dyDescent="0.55000000000000004">
      <c r="AE188" s="73">
        <v>23255</v>
      </c>
      <c r="AF188" s="74">
        <f>S27</f>
        <v>108022.50999999998</v>
      </c>
      <c r="AG188" s="74" t="e">
        <f>T27</f>
        <v>#REF!</v>
      </c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</row>
    <row r="189" spans="31:43" x14ac:dyDescent="0.55000000000000004">
      <c r="AE189" s="73">
        <v>23285</v>
      </c>
      <c r="AF189" s="74">
        <f>U27</f>
        <v>109600.68000000002</v>
      </c>
      <c r="AG189" s="74" t="e">
        <f>V27</f>
        <v>#REF!</v>
      </c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</row>
    <row r="190" spans="31:43" x14ac:dyDescent="0.55000000000000004">
      <c r="AE190" s="73">
        <v>23316</v>
      </c>
      <c r="AF190" s="74">
        <f>W27</f>
        <v>78557.3</v>
      </c>
      <c r="AG190" s="74" t="e">
        <f>X27</f>
        <v>#REF!</v>
      </c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</row>
    <row r="191" spans="31:43" x14ac:dyDescent="0.55000000000000004">
      <c r="AE191" s="73">
        <v>23346</v>
      </c>
      <c r="AF191" s="74">
        <f>Y27</f>
        <v>68648.790000000008</v>
      </c>
      <c r="AG191" s="74" t="e">
        <f>Z27</f>
        <v>#REF!</v>
      </c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</row>
    <row r="192" spans="31:43" x14ac:dyDescent="0.55000000000000004">
      <c r="AE192" s="140"/>
      <c r="AF192" s="141"/>
      <c r="AG192" s="141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</row>
    <row r="193" spans="31:43" x14ac:dyDescent="0.55000000000000004">
      <c r="AE193" s="140"/>
      <c r="AF193" s="141"/>
      <c r="AG193" s="141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</row>
    <row r="194" spans="31:43" x14ac:dyDescent="0.55000000000000004">
      <c r="AE194" s="71" t="s">
        <v>53</v>
      </c>
      <c r="AF194" s="138" t="str">
        <f>A28</f>
        <v>คณะเศรษฐศาสตร์</v>
      </c>
      <c r="AG194" s="75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</row>
    <row r="195" spans="31:43" ht="22.2" x14ac:dyDescent="0.55000000000000004">
      <c r="AE195" s="76"/>
      <c r="AF195" s="72" t="s">
        <v>55</v>
      </c>
      <c r="AG195" s="72" t="s">
        <v>54</v>
      </c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</row>
    <row r="196" spans="31:43" x14ac:dyDescent="0.55000000000000004">
      <c r="AE196" s="73">
        <v>23012</v>
      </c>
      <c r="AF196" s="74">
        <f>C29</f>
        <v>4753.46</v>
      </c>
      <c r="AG196" s="74" t="e">
        <f>D29</f>
        <v>#REF!</v>
      </c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</row>
    <row r="197" spans="31:43" x14ac:dyDescent="0.55000000000000004">
      <c r="AE197" s="73">
        <v>23043</v>
      </c>
      <c r="AF197" s="74">
        <f>E29</f>
        <v>5725.23</v>
      </c>
      <c r="AG197" s="74" t="e">
        <f>F29</f>
        <v>#REF!</v>
      </c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</row>
    <row r="198" spans="31:43" x14ac:dyDescent="0.55000000000000004">
      <c r="AE198" s="73">
        <v>23071</v>
      </c>
      <c r="AF198" s="74">
        <f>G29</f>
        <v>7481.74</v>
      </c>
      <c r="AG198" s="74" t="e">
        <f>H29</f>
        <v>#REF!</v>
      </c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</row>
    <row r="199" spans="31:43" x14ac:dyDescent="0.55000000000000004">
      <c r="AE199" s="73">
        <v>23102</v>
      </c>
      <c r="AF199" s="74">
        <f>I29</f>
        <v>6091.56</v>
      </c>
      <c r="AG199" s="74" t="e">
        <f>J29</f>
        <v>#REF!</v>
      </c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</row>
    <row r="200" spans="31:43" x14ac:dyDescent="0.55000000000000004">
      <c r="AE200" s="73">
        <v>23132</v>
      </c>
      <c r="AF200" s="74">
        <f>K29</f>
        <v>6955.95</v>
      </c>
      <c r="AG200" s="74" t="e">
        <f>L29</f>
        <v>#REF!</v>
      </c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</row>
    <row r="201" spans="31:43" x14ac:dyDescent="0.55000000000000004">
      <c r="AE201" s="73">
        <v>23163</v>
      </c>
      <c r="AF201" s="74">
        <f>M29</f>
        <v>8111.01</v>
      </c>
      <c r="AG201" s="74" t="e">
        <f>N29</f>
        <v>#REF!</v>
      </c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</row>
    <row r="202" spans="31:43" x14ac:dyDescent="0.55000000000000004">
      <c r="AE202" s="73">
        <v>23193</v>
      </c>
      <c r="AF202" s="74">
        <f>O29</f>
        <v>7429.4699999999993</v>
      </c>
      <c r="AG202" s="74" t="e">
        <f>P29</f>
        <v>#REF!</v>
      </c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</row>
    <row r="203" spans="31:43" x14ac:dyDescent="0.55000000000000004">
      <c r="AE203" s="73">
        <v>23224</v>
      </c>
      <c r="AF203" s="74">
        <f>Q29</f>
        <v>9018.58</v>
      </c>
      <c r="AG203" s="74" t="e">
        <f>R29</f>
        <v>#REF!</v>
      </c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</row>
    <row r="204" spans="31:43" x14ac:dyDescent="0.55000000000000004">
      <c r="AE204" s="73">
        <v>23255</v>
      </c>
      <c r="AF204" s="74">
        <f>S29</f>
        <v>10135.49</v>
      </c>
      <c r="AG204" s="74" t="e">
        <f>T29</f>
        <v>#REF!</v>
      </c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</row>
    <row r="205" spans="31:43" x14ac:dyDescent="0.55000000000000004">
      <c r="AE205" s="73">
        <v>23285</v>
      </c>
      <c r="AF205" s="74">
        <f>U29</f>
        <v>8371.61</v>
      </c>
      <c r="AG205" s="74" t="e">
        <f>V29</f>
        <v>#REF!</v>
      </c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</row>
    <row r="206" spans="31:43" x14ac:dyDescent="0.55000000000000004">
      <c r="AE206" s="73">
        <v>23316</v>
      </c>
      <c r="AF206" s="74">
        <f>W29</f>
        <v>5625.51</v>
      </c>
      <c r="AG206" s="74" t="e">
        <f>X29</f>
        <v>#REF!</v>
      </c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</row>
    <row r="207" spans="31:43" x14ac:dyDescent="0.55000000000000004">
      <c r="AE207" s="73">
        <v>23346</v>
      </c>
      <c r="AF207" s="74">
        <f>Y29</f>
        <v>4140.1000000000004</v>
      </c>
      <c r="AG207" s="74" t="e">
        <f>Z29</f>
        <v>#REF!</v>
      </c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</row>
    <row r="208" spans="31:43" x14ac:dyDescent="0.55000000000000004">
      <c r="AE208" s="140"/>
      <c r="AF208" s="141"/>
      <c r="AG208" s="141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</row>
    <row r="209" spans="31:43" x14ac:dyDescent="0.55000000000000004">
      <c r="AE209" s="140"/>
      <c r="AF209" s="141"/>
      <c r="AG209" s="141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</row>
    <row r="210" spans="31:43" x14ac:dyDescent="0.55000000000000004">
      <c r="AE210" s="71" t="s">
        <v>53</v>
      </c>
      <c r="AF210" s="138" t="str">
        <f>A30</f>
        <v>คณะเทคโนโลยีสารสนเทศและการสื่อสาร</v>
      </c>
      <c r="AG210" s="75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</row>
    <row r="211" spans="31:43" ht="22.2" x14ac:dyDescent="0.55000000000000004">
      <c r="AE211" s="76"/>
      <c r="AF211" s="72" t="s">
        <v>55</v>
      </c>
      <c r="AG211" s="72" t="s">
        <v>54</v>
      </c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</row>
    <row r="212" spans="31:43" x14ac:dyDescent="0.55000000000000004">
      <c r="AE212" s="73">
        <v>23012</v>
      </c>
      <c r="AF212" s="74">
        <f>C31</f>
        <v>832.96000000002095</v>
      </c>
      <c r="AG212" s="74" t="e">
        <f>D31</f>
        <v>#REF!</v>
      </c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</row>
    <row r="213" spans="31:43" x14ac:dyDescent="0.55000000000000004">
      <c r="AE213" s="73">
        <v>23043</v>
      </c>
      <c r="AF213" s="74">
        <f>E31</f>
        <v>1339.820000000007</v>
      </c>
      <c r="AG213" s="74" t="e">
        <f>F31</f>
        <v>#REF!</v>
      </c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</row>
    <row r="214" spans="31:43" x14ac:dyDescent="0.55000000000000004">
      <c r="AE214" s="73">
        <v>23071</v>
      </c>
      <c r="AF214" s="74">
        <f>G31</f>
        <v>2585.8699999999953</v>
      </c>
      <c r="AG214" s="74" t="e">
        <f>H31</f>
        <v>#REF!</v>
      </c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</row>
    <row r="215" spans="31:43" x14ac:dyDescent="0.55000000000000004">
      <c r="AE215" s="73">
        <v>23102</v>
      </c>
      <c r="AF215" s="74">
        <f>I31</f>
        <v>2490.8699999999953</v>
      </c>
      <c r="AG215" s="74" t="e">
        <f>J31</f>
        <v>#REF!</v>
      </c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</row>
    <row r="216" spans="31:43" x14ac:dyDescent="0.55000000000000004">
      <c r="AE216" s="73">
        <v>23132</v>
      </c>
      <c r="AF216" s="74">
        <f>K31</f>
        <v>3980.3800000000047</v>
      </c>
      <c r="AG216" s="74" t="e">
        <f>L31</f>
        <v>#REF!</v>
      </c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</row>
    <row r="217" spans="31:43" x14ac:dyDescent="0.55000000000000004">
      <c r="AE217" s="73">
        <v>23163</v>
      </c>
      <c r="AF217" s="74">
        <f>M31</f>
        <v>3053.6999999999534</v>
      </c>
      <c r="AG217" s="74" t="e">
        <f>N31</f>
        <v>#REF!</v>
      </c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</row>
    <row r="218" spans="31:43" x14ac:dyDescent="0.55000000000000004">
      <c r="AE218" s="73">
        <v>23193</v>
      </c>
      <c r="AF218" s="74">
        <f>O31</f>
        <v>2768.1600000000326</v>
      </c>
      <c r="AG218" s="74" t="e">
        <f>P31</f>
        <v>#REF!</v>
      </c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</row>
    <row r="219" spans="31:43" x14ac:dyDescent="0.55000000000000004">
      <c r="AE219" s="73">
        <v>23224</v>
      </c>
      <c r="AF219" s="74">
        <f>Q31</f>
        <v>2988.140000000014</v>
      </c>
      <c r="AG219" s="74" t="e">
        <f>R31</f>
        <v>#REF!</v>
      </c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</row>
    <row r="220" spans="31:43" x14ac:dyDescent="0.55000000000000004">
      <c r="AE220" s="73">
        <v>23255</v>
      </c>
      <c r="AF220" s="74">
        <f>S31</f>
        <v>3091.7999999999884</v>
      </c>
      <c r="AG220" s="74" t="e">
        <f>T31</f>
        <v>#REF!</v>
      </c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</row>
    <row r="221" spans="31:43" x14ac:dyDescent="0.55000000000000004">
      <c r="AE221" s="73">
        <v>23285</v>
      </c>
      <c r="AF221" s="74">
        <f>U31</f>
        <v>2025</v>
      </c>
      <c r="AG221" s="74" t="e">
        <f>V31</f>
        <v>#REF!</v>
      </c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</row>
    <row r="222" spans="31:43" x14ac:dyDescent="0.55000000000000004">
      <c r="AE222" s="73">
        <v>23316</v>
      </c>
      <c r="AF222" s="74">
        <f>W31</f>
        <v>1517.320000000007</v>
      </c>
      <c r="AG222" s="74" t="e">
        <f>X31</f>
        <v>#REF!</v>
      </c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</row>
    <row r="223" spans="31:43" x14ac:dyDescent="0.55000000000000004">
      <c r="AE223" s="73">
        <v>23346</v>
      </c>
      <c r="AF223" s="74">
        <f>Y31</f>
        <v>1109.8399999999674</v>
      </c>
      <c r="AG223" s="74" t="e">
        <f>Z31</f>
        <v>#REF!</v>
      </c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</row>
    <row r="224" spans="31:43" x14ac:dyDescent="0.55000000000000004">
      <c r="AE224" s="140"/>
      <c r="AF224" s="141"/>
      <c r="AG224" s="141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</row>
    <row r="225" spans="31:43" x14ac:dyDescent="0.55000000000000004">
      <c r="AE225" s="140"/>
      <c r="AF225" s="141"/>
      <c r="AG225" s="141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</row>
    <row r="226" spans="31:43" x14ac:dyDescent="0.55000000000000004">
      <c r="AE226" s="71" t="s">
        <v>53</v>
      </c>
      <c r="AF226" s="138" t="str">
        <f>A32</f>
        <v>คณะสถาปัตยกรรมศาสตร์และการออกแบบสิ่งแวดล้อม</v>
      </c>
      <c r="AG226" s="75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</row>
    <row r="227" spans="31:43" ht="22.2" x14ac:dyDescent="0.55000000000000004">
      <c r="AE227" s="76"/>
      <c r="AF227" s="72" t="s">
        <v>55</v>
      </c>
      <c r="AG227" s="72" t="s">
        <v>54</v>
      </c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</row>
    <row r="228" spans="31:43" x14ac:dyDescent="0.55000000000000004">
      <c r="AE228" s="73">
        <v>23012</v>
      </c>
      <c r="AF228" s="74">
        <f>C33</f>
        <v>8155.21</v>
      </c>
      <c r="AG228" s="74" t="e">
        <f>D33</f>
        <v>#REF!</v>
      </c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</row>
    <row r="229" spans="31:43" x14ac:dyDescent="0.55000000000000004">
      <c r="AE229" s="73">
        <v>23043</v>
      </c>
      <c r="AF229" s="74">
        <f>E33</f>
        <v>9701.5300000000007</v>
      </c>
      <c r="AG229" s="74" t="e">
        <f>F33</f>
        <v>#REF!</v>
      </c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</row>
    <row r="230" spans="31:43" x14ac:dyDescent="0.55000000000000004">
      <c r="AE230" s="73">
        <v>23071</v>
      </c>
      <c r="AF230" s="74">
        <f>G33</f>
        <v>12620.54</v>
      </c>
      <c r="AG230" s="74" t="e">
        <f>H33</f>
        <v>#REF!</v>
      </c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</row>
    <row r="231" spans="31:43" x14ac:dyDescent="0.55000000000000004">
      <c r="AE231" s="73">
        <v>23102</v>
      </c>
      <c r="AF231" s="74">
        <f>I33</f>
        <v>10636.380000000001</v>
      </c>
      <c r="AG231" s="74" t="e">
        <f>J33</f>
        <v>#REF!</v>
      </c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</row>
    <row r="232" spans="31:43" x14ac:dyDescent="0.55000000000000004">
      <c r="AE232" s="73">
        <v>23132</v>
      </c>
      <c r="AF232" s="74">
        <f>K33</f>
        <v>11575.43</v>
      </c>
      <c r="AG232" s="74" t="e">
        <f>L33</f>
        <v>#REF!</v>
      </c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</row>
    <row r="233" spans="31:43" x14ac:dyDescent="0.55000000000000004">
      <c r="AE233" s="73">
        <v>23163</v>
      </c>
      <c r="AF233" s="74">
        <f>M33</f>
        <v>13320.500000000029</v>
      </c>
      <c r="AG233" s="74" t="e">
        <f>N33</f>
        <v>#REF!</v>
      </c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</row>
    <row r="234" spans="31:43" x14ac:dyDescent="0.55000000000000004">
      <c r="AE234" s="73">
        <v>23193</v>
      </c>
      <c r="AF234" s="74">
        <f>O33</f>
        <v>15787.089999999942</v>
      </c>
      <c r="AG234" s="74" t="e">
        <f>P33</f>
        <v>#REF!</v>
      </c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</row>
    <row r="235" spans="31:43" x14ac:dyDescent="0.55000000000000004">
      <c r="AE235" s="73">
        <v>23224</v>
      </c>
      <c r="AF235" s="74">
        <f>Q33</f>
        <v>14499.830000000014</v>
      </c>
      <c r="AG235" s="74" t="e">
        <f>R33</f>
        <v>#REF!</v>
      </c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</row>
    <row r="236" spans="31:43" x14ac:dyDescent="0.55000000000000004">
      <c r="AE236" s="73">
        <v>23255</v>
      </c>
      <c r="AF236" s="74">
        <f>S33</f>
        <v>15386.240000000014</v>
      </c>
      <c r="AG236" s="74" t="e">
        <f>T33</f>
        <v>#REF!</v>
      </c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</row>
    <row r="237" spans="31:43" x14ac:dyDescent="0.55000000000000004">
      <c r="AE237" s="73">
        <v>23285</v>
      </c>
      <c r="AF237" s="74">
        <f>U33</f>
        <v>12564.61</v>
      </c>
      <c r="AG237" s="74" t="e">
        <f>V33</f>
        <v>#REF!</v>
      </c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</row>
    <row r="238" spans="31:43" x14ac:dyDescent="0.55000000000000004">
      <c r="AE238" s="73">
        <v>23316</v>
      </c>
      <c r="AF238" s="74">
        <f>W33</f>
        <v>11380.62</v>
      </c>
      <c r="AG238" s="74" t="e">
        <f>X33</f>
        <v>#REF!</v>
      </c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</row>
    <row r="239" spans="31:43" x14ac:dyDescent="0.55000000000000004">
      <c r="AE239" s="73">
        <v>23346</v>
      </c>
      <c r="AF239" s="74">
        <f>Y33</f>
        <v>9340.91</v>
      </c>
      <c r="AG239" s="74" t="e">
        <f>Z33</f>
        <v>#REF!</v>
      </c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</row>
    <row r="240" spans="31:43" x14ac:dyDescent="0.55000000000000004">
      <c r="AE240" s="140"/>
      <c r="AF240" s="141"/>
      <c r="AG240" s="141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</row>
    <row r="241" spans="31:43" x14ac:dyDescent="0.55000000000000004">
      <c r="AE241" s="140"/>
      <c r="AF241" s="141"/>
      <c r="AG241" s="141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</row>
    <row r="242" spans="31:43" x14ac:dyDescent="0.55000000000000004">
      <c r="AE242" s="71" t="s">
        <v>53</v>
      </c>
      <c r="AF242" s="138" t="str">
        <f>A34</f>
        <v>คณะผลิตกรรมการเกษตร</v>
      </c>
      <c r="AG242" s="75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</row>
    <row r="243" spans="31:43" ht="22.2" x14ac:dyDescent="0.55000000000000004">
      <c r="AE243" s="76"/>
      <c r="AF243" s="72" t="s">
        <v>55</v>
      </c>
      <c r="AG243" s="72" t="s">
        <v>54</v>
      </c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</row>
    <row r="244" spans="31:43" x14ac:dyDescent="0.55000000000000004">
      <c r="AE244" s="73">
        <v>23012</v>
      </c>
      <c r="AF244" s="74">
        <f>C35</f>
        <v>45385.47</v>
      </c>
      <c r="AG244" s="74" t="e">
        <f>D35</f>
        <v>#REF!</v>
      </c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</row>
    <row r="245" spans="31:43" x14ac:dyDescent="0.55000000000000004">
      <c r="AE245" s="73">
        <v>23043</v>
      </c>
      <c r="AF245" s="74">
        <f>E35</f>
        <v>51210.86</v>
      </c>
      <c r="AG245" s="74" t="e">
        <f>F35</f>
        <v>#REF!</v>
      </c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</row>
    <row r="246" spans="31:43" x14ac:dyDescent="0.55000000000000004">
      <c r="AE246" s="73">
        <v>23071</v>
      </c>
      <c r="AF246" s="74">
        <f>G35</f>
        <v>57902.54</v>
      </c>
      <c r="AG246" s="74" t="e">
        <f>H35</f>
        <v>#REF!</v>
      </c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</row>
    <row r="247" spans="31:43" x14ac:dyDescent="0.55000000000000004">
      <c r="AE247" s="73">
        <v>23102</v>
      </c>
      <c r="AF247" s="74">
        <f>I35</f>
        <v>73176.19</v>
      </c>
      <c r="AG247" s="74" t="e">
        <f>J35</f>
        <v>#REF!</v>
      </c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</row>
    <row r="248" spans="31:43" x14ac:dyDescent="0.55000000000000004">
      <c r="AE248" s="73">
        <v>23132</v>
      </c>
      <c r="AF248" s="74">
        <f>K35</f>
        <v>71171.86</v>
      </c>
      <c r="AG248" s="74" t="e">
        <f>L35</f>
        <v>#REF!</v>
      </c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</row>
    <row r="249" spans="31:43" x14ac:dyDescent="0.55000000000000004">
      <c r="AE249" s="73">
        <v>23163</v>
      </c>
      <c r="AF249" s="74">
        <f>M35</f>
        <v>57095.95</v>
      </c>
      <c r="AG249" s="74" t="e">
        <f>N35</f>
        <v>#REF!</v>
      </c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</row>
    <row r="250" spans="31:43" x14ac:dyDescent="0.55000000000000004">
      <c r="AE250" s="73">
        <v>23193</v>
      </c>
      <c r="AF250" s="74">
        <f>O35</f>
        <v>65437.969999999965</v>
      </c>
      <c r="AG250" s="74" t="e">
        <f>P35</f>
        <v>#REF!</v>
      </c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</row>
    <row r="251" spans="31:43" x14ac:dyDescent="0.55000000000000004">
      <c r="AE251" s="73">
        <v>23224</v>
      </c>
      <c r="AF251" s="74">
        <f>Q35</f>
        <v>61173.190000000031</v>
      </c>
      <c r="AG251" s="74" t="e">
        <f>R35</f>
        <v>#REF!</v>
      </c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</row>
    <row r="252" spans="31:43" x14ac:dyDescent="0.55000000000000004">
      <c r="AE252" s="73">
        <v>23255</v>
      </c>
      <c r="AF252" s="74">
        <f>S35</f>
        <v>66189.679999999978</v>
      </c>
      <c r="AG252" s="74" t="e">
        <f>T35</f>
        <v>#REF!</v>
      </c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</row>
    <row r="253" spans="31:43" x14ac:dyDescent="0.55000000000000004">
      <c r="AE253" s="73">
        <v>23285</v>
      </c>
      <c r="AF253" s="74">
        <f>U35</f>
        <v>61082.10000000002</v>
      </c>
      <c r="AG253" s="74" t="e">
        <f>V35</f>
        <v>#REF!</v>
      </c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</row>
    <row r="254" spans="31:43" x14ac:dyDescent="0.55000000000000004">
      <c r="AE254" s="73">
        <v>23316</v>
      </c>
      <c r="AF254" s="74">
        <f>W35</f>
        <v>54344.22</v>
      </c>
      <c r="AG254" s="74" t="e">
        <f>X35</f>
        <v>#REF!</v>
      </c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</row>
    <row r="255" spans="31:43" x14ac:dyDescent="0.55000000000000004">
      <c r="AE255" s="73">
        <v>23346</v>
      </c>
      <c r="AF255" s="74">
        <f>Y35</f>
        <v>55954.91</v>
      </c>
      <c r="AG255" s="74" t="e">
        <f>Z35</f>
        <v>#REF!</v>
      </c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</row>
    <row r="256" spans="31:43" x14ac:dyDescent="0.55000000000000004">
      <c r="AE256" s="140"/>
      <c r="AF256" s="141"/>
      <c r="AG256" s="141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</row>
    <row r="257" spans="31:43" x14ac:dyDescent="0.55000000000000004">
      <c r="AE257" s="140"/>
      <c r="AF257" s="141"/>
      <c r="AG257" s="141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</row>
    <row r="258" spans="31:43" x14ac:dyDescent="0.55000000000000004">
      <c r="AE258" s="71" t="s">
        <v>53</v>
      </c>
      <c r="AF258" s="138" t="str">
        <f>A36</f>
        <v>สำนักวิจัยและส่งเสริมการเกษตร</v>
      </c>
      <c r="AG258" s="75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</row>
    <row r="259" spans="31:43" ht="22.2" x14ac:dyDescent="0.55000000000000004">
      <c r="AE259" s="76"/>
      <c r="AF259" s="72" t="s">
        <v>55</v>
      </c>
      <c r="AG259" s="72" t="s">
        <v>54</v>
      </c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</row>
    <row r="260" spans="31:43" x14ac:dyDescent="0.55000000000000004">
      <c r="AE260" s="73">
        <v>23012</v>
      </c>
      <c r="AF260" s="74">
        <f>C37</f>
        <v>3259</v>
      </c>
      <c r="AG260" s="74">
        <f>D37</f>
        <v>12286.43</v>
      </c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</row>
    <row r="261" spans="31:43" x14ac:dyDescent="0.55000000000000004">
      <c r="AE261" s="73">
        <v>23043</v>
      </c>
      <c r="AF261" s="74">
        <f>E37</f>
        <v>4005</v>
      </c>
      <c r="AG261" s="74">
        <f>F37</f>
        <v>15098.85</v>
      </c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</row>
    <row r="262" spans="31:43" x14ac:dyDescent="0.55000000000000004">
      <c r="AE262" s="73">
        <v>23071</v>
      </c>
      <c r="AF262" s="74">
        <f>G37</f>
        <v>4503</v>
      </c>
      <c r="AG262" s="74">
        <f>H37</f>
        <v>12428.279999999999</v>
      </c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</row>
    <row r="263" spans="31:43" x14ac:dyDescent="0.55000000000000004">
      <c r="AE263" s="73">
        <v>23102</v>
      </c>
      <c r="AF263" s="74">
        <f>I37</f>
        <v>9520</v>
      </c>
      <c r="AG263" s="74">
        <f>J37</f>
        <v>35319.200000000004</v>
      </c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</row>
    <row r="264" spans="31:43" x14ac:dyDescent="0.55000000000000004">
      <c r="AE264" s="73">
        <v>23132</v>
      </c>
      <c r="AF264" s="74">
        <f>K37</f>
        <v>8702</v>
      </c>
      <c r="AG264" s="74">
        <f>L37</f>
        <v>31849.32</v>
      </c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</row>
    <row r="265" spans="31:43" x14ac:dyDescent="0.55000000000000004">
      <c r="AE265" s="73">
        <v>23163</v>
      </c>
      <c r="AF265" s="74">
        <f>M37</f>
        <v>7308.9999999999864</v>
      </c>
      <c r="AG265" s="74">
        <f>N37</f>
        <v>27408.749999999949</v>
      </c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</row>
    <row r="266" spans="31:43" x14ac:dyDescent="0.55000000000000004">
      <c r="AE266" s="73">
        <v>23193</v>
      </c>
      <c r="AF266" s="74">
        <f>O37</f>
        <v>9372.9999999999982</v>
      </c>
      <c r="AG266" s="74">
        <f>P37</f>
        <v>35898.589999999989</v>
      </c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</row>
    <row r="267" spans="31:43" x14ac:dyDescent="0.55000000000000004">
      <c r="AE267" s="73">
        <v>23224</v>
      </c>
      <c r="AF267" s="74">
        <f>Q37</f>
        <v>6954.0000000000155</v>
      </c>
      <c r="AG267" s="74">
        <f>R37</f>
        <v>26147.040000000059</v>
      </c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</row>
    <row r="268" spans="31:43" x14ac:dyDescent="0.55000000000000004">
      <c r="AE268" s="73">
        <v>23255</v>
      </c>
      <c r="AF268" s="74">
        <f>S37</f>
        <v>7923.2</v>
      </c>
      <c r="AG268" s="74">
        <f>T37</f>
        <v>30266.623999999996</v>
      </c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</row>
    <row r="269" spans="31:43" x14ac:dyDescent="0.55000000000000004">
      <c r="AE269" s="73">
        <v>23285</v>
      </c>
      <c r="AF269" s="74">
        <f>U37</f>
        <v>5614.8</v>
      </c>
      <c r="AG269" s="74">
        <f>V37</f>
        <v>21167.796000000002</v>
      </c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</row>
    <row r="270" spans="31:43" x14ac:dyDescent="0.55000000000000004">
      <c r="AE270" s="73">
        <v>23316</v>
      </c>
      <c r="AF270" s="74">
        <f>W37</f>
        <v>4720.7</v>
      </c>
      <c r="AG270" s="74">
        <f>X37</f>
        <v>17419.383000000002</v>
      </c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</row>
    <row r="271" spans="31:43" x14ac:dyDescent="0.55000000000000004">
      <c r="AE271" s="73">
        <v>23346</v>
      </c>
      <c r="AF271" s="74">
        <f>Y37</f>
        <v>4031.3</v>
      </c>
      <c r="AG271" s="74">
        <f>Z37</f>
        <v>14754.558000000001</v>
      </c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</row>
    <row r="272" spans="31:43" x14ac:dyDescent="0.55000000000000004">
      <c r="AE272" s="140"/>
      <c r="AF272" s="141"/>
      <c r="AG272" s="141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</row>
    <row r="273" spans="31:43" x14ac:dyDescent="0.55000000000000004">
      <c r="AE273" s="140"/>
      <c r="AF273" s="141"/>
      <c r="AG273" s="141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</row>
    <row r="274" spans="31:43" x14ac:dyDescent="0.55000000000000004">
      <c r="AE274" s="71" t="s">
        <v>53</v>
      </c>
      <c r="AF274" s="138" t="str">
        <f>A38</f>
        <v>ศูนย์วิจัยพลังงาน</v>
      </c>
      <c r="AG274" s="75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</row>
    <row r="275" spans="31:43" ht="22.2" x14ac:dyDescent="0.55000000000000004">
      <c r="AE275" s="76"/>
      <c r="AF275" s="72" t="s">
        <v>55</v>
      </c>
      <c r="AG275" s="72" t="s">
        <v>54</v>
      </c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</row>
    <row r="276" spans="31:43" x14ac:dyDescent="0.55000000000000004">
      <c r="AE276" s="73">
        <v>23012</v>
      </c>
      <c r="AF276" s="74">
        <f>C39</f>
        <v>74.200000000000045</v>
      </c>
      <c r="AG276" s="74">
        <f>D39</f>
        <v>279.73400000000015</v>
      </c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</row>
    <row r="277" spans="31:43" x14ac:dyDescent="0.55000000000000004">
      <c r="AE277" s="73">
        <v>23043</v>
      </c>
      <c r="AF277" s="74">
        <f>E39</f>
        <v>92.799999999999955</v>
      </c>
      <c r="AG277" s="74">
        <f>F39</f>
        <v>349.85599999999982</v>
      </c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</row>
    <row r="278" spans="31:43" x14ac:dyDescent="0.55000000000000004">
      <c r="AE278" s="73">
        <v>23071</v>
      </c>
      <c r="AF278" s="74">
        <f>G39</f>
        <v>110.40000000000009</v>
      </c>
      <c r="AG278" s="74">
        <f>H39</f>
        <v>304.70400000000024</v>
      </c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</row>
    <row r="279" spans="31:43" x14ac:dyDescent="0.55000000000000004">
      <c r="AE279" s="73">
        <v>23102</v>
      </c>
      <c r="AF279" s="74">
        <f>I39</f>
        <v>177.5</v>
      </c>
      <c r="AG279" s="74">
        <f>J39</f>
        <v>658.52499999999998</v>
      </c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</row>
    <row r="280" spans="31:43" x14ac:dyDescent="0.55000000000000004">
      <c r="AE280" s="73">
        <v>23132</v>
      </c>
      <c r="AF280" s="74">
        <f>K39</f>
        <v>148.5</v>
      </c>
      <c r="AG280" s="74">
        <f>L39</f>
        <v>543.51</v>
      </c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</row>
    <row r="281" spans="31:43" x14ac:dyDescent="0.55000000000000004">
      <c r="AE281" s="73">
        <v>23163</v>
      </c>
      <c r="AF281" s="74">
        <f>M39</f>
        <v>81.199999999999818</v>
      </c>
      <c r="AG281" s="74">
        <f>N39</f>
        <v>304.49999999999932</v>
      </c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</row>
    <row r="282" spans="31:43" x14ac:dyDescent="0.55000000000000004">
      <c r="AE282" s="73">
        <v>23193</v>
      </c>
      <c r="AF282" s="74">
        <f>O39</f>
        <v>78.099999999999909</v>
      </c>
      <c r="AG282" s="74">
        <f>P39</f>
        <v>299.12299999999965</v>
      </c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</row>
    <row r="283" spans="31:43" x14ac:dyDescent="0.55000000000000004">
      <c r="AE283" s="73">
        <v>23224</v>
      </c>
      <c r="AF283" s="74">
        <f>Q39</f>
        <v>75.800000000000182</v>
      </c>
      <c r="AG283" s="74">
        <f>R39</f>
        <v>285.00800000000066</v>
      </c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</row>
    <row r="284" spans="31:43" x14ac:dyDescent="0.55000000000000004">
      <c r="AE284" s="73">
        <v>23255</v>
      </c>
      <c r="AF284" s="74">
        <f>S39</f>
        <v>92.699999999999818</v>
      </c>
      <c r="AG284" s="74">
        <f>T39</f>
        <v>354.11399999999929</v>
      </c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</row>
    <row r="285" spans="31:43" x14ac:dyDescent="0.55000000000000004">
      <c r="AE285" s="73">
        <v>23285</v>
      </c>
      <c r="AF285" s="74">
        <f>U39</f>
        <v>62.800000000000182</v>
      </c>
      <c r="AG285" s="74">
        <f>V39</f>
        <v>236.75600000000068</v>
      </c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</row>
    <row r="286" spans="31:43" x14ac:dyDescent="0.55000000000000004">
      <c r="AE286" s="73">
        <v>23316</v>
      </c>
      <c r="AF286" s="74">
        <f>W39</f>
        <v>44.099999999999909</v>
      </c>
      <c r="AG286" s="74">
        <f>X39</f>
        <v>162.72899999999967</v>
      </c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</row>
    <row r="287" spans="31:43" x14ac:dyDescent="0.55000000000000004">
      <c r="AE287" s="73">
        <v>23346</v>
      </c>
      <c r="AF287" s="74">
        <f>Y39</f>
        <v>71.900000000000091</v>
      </c>
      <c r="AG287" s="74">
        <f>Z39</f>
        <v>263.15400000000034</v>
      </c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</row>
    <row r="288" spans="31:43" x14ac:dyDescent="0.55000000000000004">
      <c r="AE288" s="140"/>
      <c r="AF288" s="141"/>
      <c r="AG288" s="141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</row>
    <row r="289" spans="31:43" x14ac:dyDescent="0.55000000000000004">
      <c r="AE289" s="140"/>
      <c r="AF289" s="141"/>
      <c r="AG289" s="141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</row>
    <row r="290" spans="31:43" x14ac:dyDescent="0.55000000000000004">
      <c r="AE290" s="71" t="s">
        <v>53</v>
      </c>
      <c r="AF290" s="138" t="str">
        <f>A40</f>
        <v>ศูนย์อาคารที่พัก</v>
      </c>
      <c r="AG290" s="75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</row>
    <row r="291" spans="31:43" ht="22.2" x14ac:dyDescent="0.55000000000000004">
      <c r="AE291" s="76"/>
      <c r="AF291" s="72" t="s">
        <v>55</v>
      </c>
      <c r="AG291" s="72" t="s">
        <v>54</v>
      </c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</row>
    <row r="292" spans="31:43" x14ac:dyDescent="0.55000000000000004">
      <c r="AE292" s="73">
        <v>23012</v>
      </c>
      <c r="AF292" s="74">
        <f>C41</f>
        <v>13305.48</v>
      </c>
      <c r="AG292" s="74">
        <f>D41</f>
        <v>50161.659599999999</v>
      </c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</row>
    <row r="293" spans="31:43" x14ac:dyDescent="0.55000000000000004">
      <c r="AE293" s="73">
        <v>23043</v>
      </c>
      <c r="AF293" s="74">
        <f>E41</f>
        <v>11320.53</v>
      </c>
      <c r="AG293" s="74">
        <f>F41</f>
        <v>42678.398100000006</v>
      </c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</row>
    <row r="294" spans="31:43" x14ac:dyDescent="0.55000000000000004">
      <c r="AE294" s="73">
        <v>23071</v>
      </c>
      <c r="AF294" s="74">
        <f>G41</f>
        <v>12687.47</v>
      </c>
      <c r="AG294" s="74">
        <f>H41</f>
        <v>35017.417199999996</v>
      </c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</row>
    <row r="295" spans="31:43" x14ac:dyDescent="0.55000000000000004">
      <c r="AE295" s="73">
        <v>23102</v>
      </c>
      <c r="AF295" s="74">
        <f>I41</f>
        <v>11709.81</v>
      </c>
      <c r="AG295" s="74">
        <f>J41</f>
        <v>43443.395099999994</v>
      </c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</row>
    <row r="296" spans="31:43" x14ac:dyDescent="0.55000000000000004">
      <c r="AE296" s="73">
        <v>23132</v>
      </c>
      <c r="AF296" s="74">
        <f>K41</f>
        <v>11864.69</v>
      </c>
      <c r="AG296" s="74">
        <f>L41</f>
        <v>43424.765400000004</v>
      </c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</row>
    <row r="297" spans="31:43" x14ac:dyDescent="0.55000000000000004">
      <c r="AE297" s="73">
        <v>23163</v>
      </c>
      <c r="AF297" s="74">
        <f>M41</f>
        <v>13271.68</v>
      </c>
      <c r="AG297" s="74">
        <f>N41</f>
        <v>49768.800000000003</v>
      </c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</row>
    <row r="298" spans="31:43" x14ac:dyDescent="0.55000000000000004">
      <c r="AE298" s="73">
        <v>23193</v>
      </c>
      <c r="AF298" s="74">
        <f>O41</f>
        <v>12699.06</v>
      </c>
      <c r="AG298" s="74">
        <f>P41</f>
        <v>48637.399799999999</v>
      </c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</row>
    <row r="299" spans="31:43" x14ac:dyDescent="0.55000000000000004">
      <c r="AE299" s="73">
        <v>23224</v>
      </c>
      <c r="AF299" s="74">
        <f>Q41</f>
        <v>28325.33</v>
      </c>
      <c r="AG299" s="74">
        <f>R41</f>
        <v>106503.2408</v>
      </c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</row>
    <row r="300" spans="31:43" x14ac:dyDescent="0.55000000000000004">
      <c r="AE300" s="73">
        <v>23255</v>
      </c>
      <c r="AF300" s="74">
        <f>S41</f>
        <v>24235.21</v>
      </c>
      <c r="AG300" s="74">
        <f>T41</f>
        <v>92578.502199999988</v>
      </c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</row>
    <row r="301" spans="31:43" x14ac:dyDescent="0.55000000000000004">
      <c r="AE301" s="73">
        <v>23285</v>
      </c>
      <c r="AF301" s="74">
        <f>U41</f>
        <v>14498.27</v>
      </c>
      <c r="AG301" s="74">
        <f>V41</f>
        <v>54658.477900000005</v>
      </c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</row>
    <row r="302" spans="31:43" x14ac:dyDescent="0.55000000000000004">
      <c r="AE302" s="73">
        <v>23316</v>
      </c>
      <c r="AF302" s="74">
        <f>W41</f>
        <v>23584.99</v>
      </c>
      <c r="AG302" s="74">
        <f>X41</f>
        <v>87028.613100000002</v>
      </c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</row>
    <row r="303" spans="31:43" x14ac:dyDescent="0.55000000000000004">
      <c r="AE303" s="73">
        <v>23346</v>
      </c>
      <c r="AF303" s="74">
        <f>Y41</f>
        <v>13287.04</v>
      </c>
      <c r="AG303" s="74">
        <f>Z41</f>
        <v>48630.566400000003</v>
      </c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</row>
    <row r="304" spans="31:43" x14ac:dyDescent="0.55000000000000004">
      <c r="AE304" s="140"/>
      <c r="AF304" s="141"/>
      <c r="AG304" s="141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</row>
    <row r="305" spans="31:43" x14ac:dyDescent="0.55000000000000004">
      <c r="AE305" s="140"/>
      <c r="AF305" s="141"/>
      <c r="AG305" s="141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</row>
    <row r="306" spans="31:43" x14ac:dyDescent="0.55000000000000004">
      <c r="AE306" s="71" t="s">
        <v>53</v>
      </c>
      <c r="AF306" s="138" t="str">
        <f>A42</f>
        <v>คณะวิศวกรรมศาสตร์</v>
      </c>
      <c r="AG306" s="75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</row>
    <row r="307" spans="31:43" ht="22.2" x14ac:dyDescent="0.55000000000000004">
      <c r="AE307" s="76"/>
      <c r="AF307" s="72" t="s">
        <v>55</v>
      </c>
      <c r="AG307" s="72" t="s">
        <v>54</v>
      </c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</row>
    <row r="308" spans="31:43" x14ac:dyDescent="0.55000000000000004">
      <c r="AE308" s="73">
        <v>23012</v>
      </c>
      <c r="AF308" s="74">
        <f>C43</f>
        <v>32341.83</v>
      </c>
      <c r="AG308" s="74" t="e">
        <f>D43</f>
        <v>#REF!</v>
      </c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</row>
    <row r="309" spans="31:43" x14ac:dyDescent="0.55000000000000004">
      <c r="AE309" s="73">
        <v>23043</v>
      </c>
      <c r="AF309" s="74">
        <f>E43</f>
        <v>33944.009999999995</v>
      </c>
      <c r="AG309" s="74" t="e">
        <f>F43</f>
        <v>#REF!</v>
      </c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</row>
    <row r="310" spans="31:43" x14ac:dyDescent="0.55000000000000004">
      <c r="AE310" s="73">
        <v>23071</v>
      </c>
      <c r="AF310" s="74">
        <f>G43</f>
        <v>39699.440000000002</v>
      </c>
      <c r="AG310" s="74" t="e">
        <f>H43</f>
        <v>#REF!</v>
      </c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</row>
    <row r="311" spans="31:43" x14ac:dyDescent="0.55000000000000004">
      <c r="AE311" s="73">
        <v>23102</v>
      </c>
      <c r="AF311" s="74">
        <f>I43</f>
        <v>37876.479999999996</v>
      </c>
      <c r="AG311" s="74" t="e">
        <f>J43</f>
        <v>#REF!</v>
      </c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</row>
    <row r="312" spans="31:43" x14ac:dyDescent="0.55000000000000004">
      <c r="AE312" s="73">
        <v>23132</v>
      </c>
      <c r="AF312" s="74">
        <f>K43</f>
        <v>42128.4</v>
      </c>
      <c r="AG312" s="74" t="e">
        <f>L43</f>
        <v>#REF!</v>
      </c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</row>
    <row r="313" spans="31:43" x14ac:dyDescent="0.55000000000000004">
      <c r="AE313" s="73">
        <v>23163</v>
      </c>
      <c r="AF313" s="74">
        <f>M43</f>
        <v>42633.020000000011</v>
      </c>
      <c r="AG313" s="74" t="e">
        <f>N43</f>
        <v>#REF!</v>
      </c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</row>
    <row r="314" spans="31:43" x14ac:dyDescent="0.55000000000000004">
      <c r="AE314" s="73">
        <v>23193</v>
      </c>
      <c r="AF314" s="74">
        <f>O43</f>
        <v>44286.419999999955</v>
      </c>
      <c r="AG314" s="74" t="e">
        <f>P43</f>
        <v>#REF!</v>
      </c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</row>
    <row r="315" spans="31:43" x14ac:dyDescent="0.55000000000000004">
      <c r="AE315" s="73">
        <v>23224</v>
      </c>
      <c r="AF315" s="74">
        <f>Q43</f>
        <v>48225.639999999985</v>
      </c>
      <c r="AG315" s="74" t="e">
        <f>R43</f>
        <v>#REF!</v>
      </c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</row>
    <row r="316" spans="31:43" x14ac:dyDescent="0.55000000000000004">
      <c r="AE316" s="73">
        <v>23255</v>
      </c>
      <c r="AF316" s="74">
        <f>S43</f>
        <v>50825.030000000006</v>
      </c>
      <c r="AG316" s="74" t="e">
        <f>T43</f>
        <v>#REF!</v>
      </c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</row>
    <row r="317" spans="31:43" x14ac:dyDescent="0.55000000000000004">
      <c r="AE317" s="73">
        <v>23285</v>
      </c>
      <c r="AF317" s="74">
        <f>U43</f>
        <v>42140.170000000042</v>
      </c>
      <c r="AG317" s="74" t="e">
        <f>V43</f>
        <v>#REF!</v>
      </c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</row>
    <row r="318" spans="31:43" x14ac:dyDescent="0.55000000000000004">
      <c r="AE318" s="73">
        <v>23316</v>
      </c>
      <c r="AF318" s="74">
        <f>W43</f>
        <v>37745.229999999996</v>
      </c>
      <c r="AG318" s="74" t="e">
        <f>X43</f>
        <v>#REF!</v>
      </c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</row>
    <row r="319" spans="31:43" x14ac:dyDescent="0.55000000000000004">
      <c r="AE319" s="73">
        <v>23346</v>
      </c>
      <c r="AF319" s="74">
        <f>Y43</f>
        <v>34688.76</v>
      </c>
      <c r="AG319" s="74" t="e">
        <f>Z43</f>
        <v>#REF!</v>
      </c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</row>
    <row r="320" spans="31:43" x14ac:dyDescent="0.55000000000000004">
      <c r="AE320" s="140"/>
      <c r="AF320" s="141"/>
      <c r="AG320" s="141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</row>
    <row r="321" spans="31:43" x14ac:dyDescent="0.55000000000000004">
      <c r="AE321" s="140"/>
      <c r="AF321" s="141"/>
      <c r="AG321" s="141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</row>
    <row r="322" spans="31:43" x14ac:dyDescent="0.55000000000000004">
      <c r="AE322" s="71" t="s">
        <v>53</v>
      </c>
      <c r="AF322" s="138" t="str">
        <f>A44</f>
        <v>คณะเทคโนโลยีการประมง</v>
      </c>
      <c r="AG322" s="75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</row>
    <row r="323" spans="31:43" ht="22.2" x14ac:dyDescent="0.55000000000000004">
      <c r="AE323" s="76"/>
      <c r="AF323" s="72" t="s">
        <v>55</v>
      </c>
      <c r="AG323" s="72" t="s">
        <v>54</v>
      </c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</row>
    <row r="324" spans="31:43" x14ac:dyDescent="0.55000000000000004">
      <c r="AE324" s="73">
        <v>23012</v>
      </c>
      <c r="AF324" s="74">
        <f>C45</f>
        <v>13660</v>
      </c>
      <c r="AG324" s="74" t="e">
        <f>D45</f>
        <v>#REF!</v>
      </c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</row>
    <row r="325" spans="31:43" x14ac:dyDescent="0.55000000000000004">
      <c r="AE325" s="73">
        <v>23043</v>
      </c>
      <c r="AF325" s="74">
        <f>E45</f>
        <v>13789</v>
      </c>
      <c r="AG325" s="74" t="e">
        <f>F45</f>
        <v>#REF!</v>
      </c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</row>
    <row r="326" spans="31:43" x14ac:dyDescent="0.55000000000000004">
      <c r="AE326" s="73">
        <v>23071</v>
      </c>
      <c r="AF326" s="74">
        <f>G45</f>
        <v>17280</v>
      </c>
      <c r="AG326" s="74" t="e">
        <f>H45</f>
        <v>#REF!</v>
      </c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</row>
    <row r="327" spans="31:43" x14ac:dyDescent="0.55000000000000004">
      <c r="AE327" s="73">
        <v>23102</v>
      </c>
      <c r="AF327" s="74">
        <f>I45</f>
        <v>22939</v>
      </c>
      <c r="AG327" s="74" t="e">
        <f>J45</f>
        <v>#REF!</v>
      </c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</row>
    <row r="328" spans="31:43" x14ac:dyDescent="0.55000000000000004">
      <c r="AE328" s="73">
        <v>23132</v>
      </c>
      <c r="AF328" s="74">
        <f>K45</f>
        <v>17945.400000000001</v>
      </c>
      <c r="AG328" s="74" t="e">
        <f>L45</f>
        <v>#REF!</v>
      </c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</row>
    <row r="329" spans="31:43" x14ac:dyDescent="0.55000000000000004">
      <c r="AE329" s="73">
        <v>23163</v>
      </c>
      <c r="AF329" s="74">
        <f>M45</f>
        <v>14972.6</v>
      </c>
      <c r="AG329" s="74" t="e">
        <f>N45</f>
        <v>#REF!</v>
      </c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</row>
    <row r="330" spans="31:43" x14ac:dyDescent="0.55000000000000004">
      <c r="AE330" s="73">
        <v>23193</v>
      </c>
      <c r="AF330" s="74">
        <f>O45</f>
        <v>8240.0000000000291</v>
      </c>
      <c r="AG330" s="74" t="e">
        <f>P45</f>
        <v>#REF!</v>
      </c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</row>
    <row r="331" spans="31:43" x14ac:dyDescent="0.55000000000000004">
      <c r="AE331" s="73">
        <v>23224</v>
      </c>
      <c r="AF331" s="74">
        <f>Q45</f>
        <v>7680.7000000000289</v>
      </c>
      <c r="AG331" s="74" t="e">
        <f>R45</f>
        <v>#REF!</v>
      </c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</row>
    <row r="332" spans="31:43" x14ac:dyDescent="0.55000000000000004">
      <c r="AE332" s="73">
        <v>23255</v>
      </c>
      <c r="AF332" s="74">
        <f>S45</f>
        <v>8442.0999999999713</v>
      </c>
      <c r="AG332" s="74" t="e">
        <f>T45</f>
        <v>#REF!</v>
      </c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</row>
    <row r="333" spans="31:43" x14ac:dyDescent="0.55000000000000004">
      <c r="AE333" s="73">
        <v>23285</v>
      </c>
      <c r="AF333" s="74">
        <f>U45</f>
        <v>8265.2000000000007</v>
      </c>
      <c r="AG333" s="74" t="e">
        <f>V45</f>
        <v>#REF!</v>
      </c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</row>
    <row r="334" spans="31:43" x14ac:dyDescent="0.55000000000000004">
      <c r="AE334" s="73">
        <v>23316</v>
      </c>
      <c r="AF334" s="74">
        <f>W45</f>
        <v>6855</v>
      </c>
      <c r="AG334" s="74" t="e">
        <f>X45</f>
        <v>#REF!</v>
      </c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</row>
    <row r="335" spans="31:43" x14ac:dyDescent="0.55000000000000004">
      <c r="AE335" s="73">
        <v>23346</v>
      </c>
      <c r="AF335" s="74">
        <f>Y45</f>
        <v>6598.7</v>
      </c>
      <c r="AG335" s="74" t="e">
        <f>Z45</f>
        <v>#REF!</v>
      </c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</row>
    <row r="336" spans="31:43" x14ac:dyDescent="0.55000000000000004">
      <c r="AE336" s="140"/>
      <c r="AF336" s="141"/>
      <c r="AG336" s="141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</row>
    <row r="337" spans="31:43" x14ac:dyDescent="0.55000000000000004">
      <c r="AE337" s="140"/>
      <c r="AF337" s="141"/>
      <c r="AG337" s="141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</row>
    <row r="338" spans="31:43" x14ac:dyDescent="0.55000000000000004">
      <c r="AE338" s="71" t="s">
        <v>53</v>
      </c>
      <c r="AF338" s="138" t="str">
        <f>A46</f>
        <v xml:space="preserve">คณะสัตวศาสตร์และเทคโนโลยี </v>
      </c>
      <c r="AG338" s="75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</row>
    <row r="339" spans="31:43" ht="22.2" x14ac:dyDescent="0.55000000000000004">
      <c r="AE339" s="76"/>
      <c r="AF339" s="72" t="s">
        <v>55</v>
      </c>
      <c r="AG339" s="72" t="s">
        <v>54</v>
      </c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</row>
    <row r="340" spans="31:43" x14ac:dyDescent="0.55000000000000004">
      <c r="AE340" s="73">
        <v>23012</v>
      </c>
      <c r="AF340" s="74" t="e">
        <f>C47</f>
        <v>#REF!</v>
      </c>
      <c r="AG340" s="74" t="e">
        <f>D47</f>
        <v>#REF!</v>
      </c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</row>
    <row r="341" spans="31:43" x14ac:dyDescent="0.55000000000000004">
      <c r="AE341" s="73">
        <v>23043</v>
      </c>
      <c r="AF341" s="74" t="e">
        <f>E47</f>
        <v>#REF!</v>
      </c>
      <c r="AG341" s="74" t="e">
        <f>F47</f>
        <v>#REF!</v>
      </c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</row>
    <row r="342" spans="31:43" x14ac:dyDescent="0.55000000000000004">
      <c r="AE342" s="73">
        <v>23071</v>
      </c>
      <c r="AF342" s="74" t="e">
        <f>G47</f>
        <v>#REF!</v>
      </c>
      <c r="AG342" s="74" t="e">
        <f>H47</f>
        <v>#REF!</v>
      </c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</row>
    <row r="343" spans="31:43" x14ac:dyDescent="0.55000000000000004">
      <c r="AE343" s="73">
        <v>23102</v>
      </c>
      <c r="AF343" s="74" t="e">
        <f>I47</f>
        <v>#REF!</v>
      </c>
      <c r="AG343" s="74" t="e">
        <f>J47</f>
        <v>#REF!</v>
      </c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</row>
    <row r="344" spans="31:43" x14ac:dyDescent="0.55000000000000004">
      <c r="AE344" s="73">
        <v>23132</v>
      </c>
      <c r="AF344" s="74" t="e">
        <f>K47</f>
        <v>#REF!</v>
      </c>
      <c r="AG344" s="74" t="e">
        <f>L47</f>
        <v>#REF!</v>
      </c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</row>
    <row r="345" spans="31:43" x14ac:dyDescent="0.55000000000000004">
      <c r="AE345" s="73">
        <v>23163</v>
      </c>
      <c r="AF345" s="74" t="e">
        <f>M47</f>
        <v>#REF!</v>
      </c>
      <c r="AG345" s="74" t="e">
        <f>N47</f>
        <v>#REF!</v>
      </c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</row>
    <row r="346" spans="31:43" x14ac:dyDescent="0.55000000000000004">
      <c r="AE346" s="73">
        <v>23193</v>
      </c>
      <c r="AF346" s="74" t="e">
        <f>O47</f>
        <v>#REF!</v>
      </c>
      <c r="AG346" s="74" t="e">
        <f>P47</f>
        <v>#REF!</v>
      </c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</row>
    <row r="347" spans="31:43" x14ac:dyDescent="0.55000000000000004">
      <c r="AE347" s="73">
        <v>23224</v>
      </c>
      <c r="AF347" s="74" t="e">
        <f>Q47</f>
        <v>#REF!</v>
      </c>
      <c r="AG347" s="74" t="e">
        <f>R47</f>
        <v>#REF!</v>
      </c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</row>
    <row r="348" spans="31:43" x14ac:dyDescent="0.55000000000000004">
      <c r="AE348" s="73">
        <v>23255</v>
      </c>
      <c r="AF348" s="74" t="e">
        <f>S47</f>
        <v>#REF!</v>
      </c>
      <c r="AG348" s="74" t="e">
        <f>T47</f>
        <v>#REF!</v>
      </c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</row>
    <row r="349" spans="31:43" x14ac:dyDescent="0.55000000000000004">
      <c r="AE349" s="73">
        <v>23285</v>
      </c>
      <c r="AF349" s="74" t="e">
        <f>U47</f>
        <v>#REF!</v>
      </c>
      <c r="AG349" s="74" t="e">
        <f>V47</f>
        <v>#REF!</v>
      </c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</row>
    <row r="350" spans="31:43" x14ac:dyDescent="0.55000000000000004">
      <c r="AE350" s="73">
        <v>23316</v>
      </c>
      <c r="AF350" s="74" t="e">
        <f>W47</f>
        <v>#REF!</v>
      </c>
      <c r="AG350" s="74" t="e">
        <f>X47</f>
        <v>#REF!</v>
      </c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</row>
    <row r="351" spans="31:43" x14ac:dyDescent="0.55000000000000004">
      <c r="AE351" s="73">
        <v>23346</v>
      </c>
      <c r="AF351" s="74" t="e">
        <f>Y47</f>
        <v>#REF!</v>
      </c>
      <c r="AG351" s="74" t="e">
        <f>Z47</f>
        <v>#REF!</v>
      </c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</row>
    <row r="352" spans="31:43" x14ac:dyDescent="0.55000000000000004">
      <c r="AE352" s="69"/>
      <c r="AF352" s="69"/>
      <c r="AG352" s="69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</row>
    <row r="353" spans="31:43" x14ac:dyDescent="0.55000000000000004">
      <c r="AE353" s="69"/>
      <c r="AF353" s="69"/>
      <c r="AG353" s="69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</row>
    <row r="354" spans="31:43" x14ac:dyDescent="0.55000000000000004">
      <c r="AE354" s="71" t="s">
        <v>53</v>
      </c>
      <c r="AF354" s="138" t="str">
        <f>A48</f>
        <v>วิทยาลัยพลังงานทดแทน</v>
      </c>
      <c r="AG354" s="75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</row>
    <row r="355" spans="31:43" ht="22.2" x14ac:dyDescent="0.55000000000000004">
      <c r="AE355" s="76"/>
      <c r="AF355" s="72" t="s">
        <v>55</v>
      </c>
      <c r="AG355" s="72" t="s">
        <v>54</v>
      </c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</row>
    <row r="356" spans="31:43" x14ac:dyDescent="0.55000000000000004">
      <c r="AE356" s="73">
        <v>23012</v>
      </c>
      <c r="AF356" s="74" t="e">
        <f>C49</f>
        <v>#REF!</v>
      </c>
      <c r="AG356" s="74" t="e">
        <f>D49</f>
        <v>#REF!</v>
      </c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</row>
    <row r="357" spans="31:43" x14ac:dyDescent="0.55000000000000004">
      <c r="AE357" s="73">
        <v>23043</v>
      </c>
      <c r="AF357" s="74" t="e">
        <f>E49</f>
        <v>#REF!</v>
      </c>
      <c r="AG357" s="74" t="e">
        <f>F49</f>
        <v>#REF!</v>
      </c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</row>
    <row r="358" spans="31:43" x14ac:dyDescent="0.55000000000000004">
      <c r="AE358" s="73">
        <v>23071</v>
      </c>
      <c r="AF358" s="74" t="e">
        <f>G49</f>
        <v>#REF!</v>
      </c>
      <c r="AG358" s="74" t="e">
        <f>H49</f>
        <v>#REF!</v>
      </c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</row>
    <row r="359" spans="31:43" x14ac:dyDescent="0.55000000000000004">
      <c r="AE359" s="73">
        <v>23102</v>
      </c>
      <c r="AF359" s="74" t="e">
        <f>I49</f>
        <v>#REF!</v>
      </c>
      <c r="AG359" s="74" t="e">
        <f>J49</f>
        <v>#REF!</v>
      </c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</row>
    <row r="360" spans="31:43" x14ac:dyDescent="0.55000000000000004">
      <c r="AE360" s="73">
        <v>23132</v>
      </c>
      <c r="AF360" s="74" t="e">
        <f>K49</f>
        <v>#REF!</v>
      </c>
      <c r="AG360" s="74" t="e">
        <f>L49</f>
        <v>#REF!</v>
      </c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</row>
    <row r="361" spans="31:43" x14ac:dyDescent="0.55000000000000004">
      <c r="AE361" s="73">
        <v>23163</v>
      </c>
      <c r="AF361" s="74" t="e">
        <f>M49</f>
        <v>#REF!</v>
      </c>
      <c r="AG361" s="74" t="e">
        <f>N49</f>
        <v>#REF!</v>
      </c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</row>
    <row r="362" spans="31:43" x14ac:dyDescent="0.55000000000000004">
      <c r="AE362" s="73">
        <v>23193</v>
      </c>
      <c r="AF362" s="74" t="e">
        <f>O49</f>
        <v>#REF!</v>
      </c>
      <c r="AG362" s="74" t="e">
        <f>P49</f>
        <v>#REF!</v>
      </c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</row>
    <row r="363" spans="31:43" x14ac:dyDescent="0.55000000000000004">
      <c r="AE363" s="73">
        <v>23224</v>
      </c>
      <c r="AF363" s="74" t="e">
        <f>Q49</f>
        <v>#REF!</v>
      </c>
      <c r="AG363" s="74" t="e">
        <f>R49</f>
        <v>#REF!</v>
      </c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</row>
    <row r="364" spans="31:43" x14ac:dyDescent="0.55000000000000004">
      <c r="AE364" s="73">
        <v>23255</v>
      </c>
      <c r="AF364" s="74" t="e">
        <f>S49</f>
        <v>#REF!</v>
      </c>
      <c r="AG364" s="74" t="e">
        <f>T49</f>
        <v>#REF!</v>
      </c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</row>
    <row r="365" spans="31:43" x14ac:dyDescent="0.55000000000000004">
      <c r="AE365" s="73">
        <v>23285</v>
      </c>
      <c r="AF365" s="74" t="e">
        <f>U49</f>
        <v>#REF!</v>
      </c>
      <c r="AG365" s="74" t="e">
        <f>V49</f>
        <v>#REF!</v>
      </c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</row>
    <row r="366" spans="31:43" x14ac:dyDescent="0.55000000000000004">
      <c r="AE366" s="73">
        <v>23316</v>
      </c>
      <c r="AF366" s="74" t="e">
        <f>W49</f>
        <v>#REF!</v>
      </c>
      <c r="AG366" s="74" t="e">
        <f>X49</f>
        <v>#REF!</v>
      </c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</row>
    <row r="367" spans="31:43" x14ac:dyDescent="0.55000000000000004">
      <c r="AE367" s="73">
        <v>23346</v>
      </c>
      <c r="AF367" s="74" t="e">
        <f>Y49</f>
        <v>#REF!</v>
      </c>
      <c r="AG367" s="74" t="e">
        <f>Z49</f>
        <v>#REF!</v>
      </c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</row>
    <row r="368" spans="31:43" x14ac:dyDescent="0.55000000000000004"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</row>
    <row r="369" spans="31:43" x14ac:dyDescent="0.55000000000000004">
      <c r="AE369" s="69"/>
      <c r="AF369" s="69"/>
      <c r="AG369" s="69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</row>
    <row r="370" spans="31:43" x14ac:dyDescent="0.55000000000000004">
      <c r="AE370" s="71" t="s">
        <v>53</v>
      </c>
      <c r="AF370" s="138" t="str">
        <f>A50</f>
        <v>โครงการแปรรูปผลิตผลทางการเกษตร</v>
      </c>
      <c r="AG370" s="75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</row>
    <row r="371" spans="31:43" ht="22.2" x14ac:dyDescent="0.55000000000000004">
      <c r="AE371" s="76"/>
      <c r="AF371" s="72" t="s">
        <v>55</v>
      </c>
      <c r="AG371" s="72" t="s">
        <v>54</v>
      </c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</row>
    <row r="372" spans="31:43" x14ac:dyDescent="0.55000000000000004">
      <c r="AE372" s="73">
        <v>23012</v>
      </c>
      <c r="AF372" s="74" t="e">
        <f>C51</f>
        <v>#REF!</v>
      </c>
      <c r="AG372" s="74" t="e">
        <f>D51</f>
        <v>#REF!</v>
      </c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</row>
    <row r="373" spans="31:43" x14ac:dyDescent="0.55000000000000004">
      <c r="AE373" s="73">
        <v>23043</v>
      </c>
      <c r="AF373" s="74" t="e">
        <f>E51</f>
        <v>#REF!</v>
      </c>
      <c r="AG373" s="74" t="e">
        <f>F51</f>
        <v>#REF!</v>
      </c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</row>
    <row r="374" spans="31:43" x14ac:dyDescent="0.55000000000000004">
      <c r="AE374" s="73">
        <v>23071</v>
      </c>
      <c r="AF374" s="74" t="e">
        <f>G51</f>
        <v>#REF!</v>
      </c>
      <c r="AG374" s="74" t="e">
        <f>H51</f>
        <v>#REF!</v>
      </c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</row>
    <row r="375" spans="31:43" x14ac:dyDescent="0.55000000000000004">
      <c r="AE375" s="73">
        <v>23102</v>
      </c>
      <c r="AF375" s="74" t="e">
        <f>I51</f>
        <v>#REF!</v>
      </c>
      <c r="AG375" s="74" t="e">
        <f>J51</f>
        <v>#REF!</v>
      </c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</row>
    <row r="376" spans="31:43" x14ac:dyDescent="0.55000000000000004">
      <c r="AE376" s="73">
        <v>23132</v>
      </c>
      <c r="AF376" s="74" t="e">
        <f>K51</f>
        <v>#REF!</v>
      </c>
      <c r="AG376" s="74" t="e">
        <f>L51</f>
        <v>#REF!</v>
      </c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</row>
    <row r="377" spans="31:43" x14ac:dyDescent="0.55000000000000004">
      <c r="AE377" s="73">
        <v>23163</v>
      </c>
      <c r="AF377" s="74" t="e">
        <f>M51</f>
        <v>#REF!</v>
      </c>
      <c r="AG377" s="74" t="e">
        <f>N51</f>
        <v>#REF!</v>
      </c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</row>
    <row r="378" spans="31:43" x14ac:dyDescent="0.55000000000000004">
      <c r="AE378" s="73">
        <v>23193</v>
      </c>
      <c r="AF378" s="74" t="e">
        <f>O51</f>
        <v>#REF!</v>
      </c>
      <c r="AG378" s="74" t="e">
        <f>P51</f>
        <v>#REF!</v>
      </c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</row>
    <row r="379" spans="31:43" x14ac:dyDescent="0.55000000000000004">
      <c r="AE379" s="73">
        <v>23224</v>
      </c>
      <c r="AF379" s="74" t="e">
        <f>Q51</f>
        <v>#REF!</v>
      </c>
      <c r="AG379" s="74" t="e">
        <f>R51</f>
        <v>#REF!</v>
      </c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</row>
    <row r="380" spans="31:43" x14ac:dyDescent="0.55000000000000004">
      <c r="AE380" s="73">
        <v>23255</v>
      </c>
      <c r="AF380" s="74" t="e">
        <f>S51</f>
        <v>#REF!</v>
      </c>
      <c r="AG380" s="74" t="e">
        <f>T51</f>
        <v>#REF!</v>
      </c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</row>
    <row r="381" spans="31:43" x14ac:dyDescent="0.55000000000000004">
      <c r="AE381" s="73">
        <v>23285</v>
      </c>
      <c r="AF381" s="74" t="e">
        <f>U51</f>
        <v>#REF!</v>
      </c>
      <c r="AG381" s="74" t="e">
        <f>V51</f>
        <v>#REF!</v>
      </c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</row>
    <row r="382" spans="31:43" x14ac:dyDescent="0.55000000000000004">
      <c r="AE382" s="73">
        <v>23316</v>
      </c>
      <c r="AF382" s="74" t="e">
        <f>W51</f>
        <v>#REF!</v>
      </c>
      <c r="AG382" s="74" t="e">
        <f>X51</f>
        <v>#REF!</v>
      </c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</row>
    <row r="383" spans="31:43" x14ac:dyDescent="0.55000000000000004">
      <c r="AE383" s="73">
        <v>23346</v>
      </c>
      <c r="AF383" s="74" t="e">
        <f>Y51</f>
        <v>#REF!</v>
      </c>
      <c r="AG383" s="74" t="e">
        <f>Z51</f>
        <v>#REF!</v>
      </c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</row>
    <row r="384" spans="31:43" x14ac:dyDescent="0.55000000000000004">
      <c r="AE384" s="69"/>
      <c r="AF384" s="69"/>
      <c r="AG384" s="69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</row>
    <row r="385" spans="31:43" x14ac:dyDescent="0.55000000000000004">
      <c r="AE385" s="69"/>
      <c r="AF385" s="69"/>
      <c r="AG385" s="69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</row>
    <row r="386" spans="31:43" x14ac:dyDescent="0.55000000000000004">
      <c r="AE386" s="71" t="s">
        <v>53</v>
      </c>
      <c r="AF386" s="138" t="str">
        <f>A52</f>
        <v xml:space="preserve">สำนักฟาร์มมหาวิทยาลัยแม่โจ้ (ฟาร์มบ้านโปง) </v>
      </c>
      <c r="AG386" s="75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</row>
    <row r="387" spans="31:43" ht="22.2" x14ac:dyDescent="0.55000000000000004">
      <c r="AE387" s="76"/>
      <c r="AF387" s="72" t="s">
        <v>55</v>
      </c>
      <c r="AG387" s="72" t="s">
        <v>54</v>
      </c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</row>
    <row r="388" spans="31:43" x14ac:dyDescent="0.55000000000000004">
      <c r="AE388" s="73">
        <v>23012</v>
      </c>
      <c r="AF388" s="74" t="e">
        <f>C53</f>
        <v>#REF!</v>
      </c>
      <c r="AG388" s="74" t="e">
        <f>D53</f>
        <v>#REF!</v>
      </c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</row>
    <row r="389" spans="31:43" x14ac:dyDescent="0.55000000000000004">
      <c r="AE389" s="73">
        <v>23043</v>
      </c>
      <c r="AF389" s="74" t="e">
        <f>E53</f>
        <v>#REF!</v>
      </c>
      <c r="AG389" s="74" t="e">
        <f>F53</f>
        <v>#REF!</v>
      </c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</row>
    <row r="390" spans="31:43" x14ac:dyDescent="0.55000000000000004">
      <c r="AE390" s="73">
        <v>23071</v>
      </c>
      <c r="AF390" s="74" t="e">
        <f>G53</f>
        <v>#REF!</v>
      </c>
      <c r="AG390" s="74" t="e">
        <f>H53</f>
        <v>#REF!</v>
      </c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</row>
    <row r="391" spans="31:43" x14ac:dyDescent="0.55000000000000004">
      <c r="AE391" s="73">
        <v>23102</v>
      </c>
      <c r="AF391" s="74" t="e">
        <f>I53</f>
        <v>#REF!</v>
      </c>
      <c r="AG391" s="74" t="e">
        <f>J53</f>
        <v>#REF!</v>
      </c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</row>
    <row r="392" spans="31:43" x14ac:dyDescent="0.55000000000000004">
      <c r="AE392" s="73">
        <v>23132</v>
      </c>
      <c r="AF392" s="74" t="e">
        <f>K53</f>
        <v>#REF!</v>
      </c>
      <c r="AG392" s="74" t="e">
        <f>L53</f>
        <v>#REF!</v>
      </c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</row>
    <row r="393" spans="31:43" x14ac:dyDescent="0.55000000000000004">
      <c r="AE393" s="73">
        <v>23163</v>
      </c>
      <c r="AF393" s="74" t="e">
        <f>M53</f>
        <v>#REF!</v>
      </c>
      <c r="AG393" s="74" t="e">
        <f>N53</f>
        <v>#REF!</v>
      </c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</row>
    <row r="394" spans="31:43" x14ac:dyDescent="0.55000000000000004">
      <c r="AE394" s="73">
        <v>23193</v>
      </c>
      <c r="AF394" s="74" t="e">
        <f>O53</f>
        <v>#REF!</v>
      </c>
      <c r="AG394" s="74" t="e">
        <f>P53</f>
        <v>#REF!</v>
      </c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</row>
    <row r="395" spans="31:43" x14ac:dyDescent="0.55000000000000004">
      <c r="AE395" s="73">
        <v>23224</v>
      </c>
      <c r="AF395" s="74" t="e">
        <f>Q53</f>
        <v>#REF!</v>
      </c>
      <c r="AG395" s="74" t="e">
        <f>R53</f>
        <v>#REF!</v>
      </c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</row>
    <row r="396" spans="31:43" x14ac:dyDescent="0.55000000000000004">
      <c r="AE396" s="73">
        <v>23255</v>
      </c>
      <c r="AF396" s="74" t="e">
        <f>S53</f>
        <v>#REF!</v>
      </c>
      <c r="AG396" s="74" t="e">
        <f>T53</f>
        <v>#REF!</v>
      </c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</row>
    <row r="397" spans="31:43" x14ac:dyDescent="0.55000000000000004">
      <c r="AE397" s="73">
        <v>23285</v>
      </c>
      <c r="AF397" s="74" t="e">
        <f>U53</f>
        <v>#REF!</v>
      </c>
      <c r="AG397" s="74" t="e">
        <f>V53</f>
        <v>#REF!</v>
      </c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</row>
    <row r="398" spans="31:43" x14ac:dyDescent="0.55000000000000004">
      <c r="AE398" s="73">
        <v>23316</v>
      </c>
      <c r="AF398" s="74" t="e">
        <f>W53</f>
        <v>#REF!</v>
      </c>
      <c r="AG398" s="74" t="e">
        <f>X53</f>
        <v>#REF!</v>
      </c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</row>
    <row r="399" spans="31:43" x14ac:dyDescent="0.55000000000000004">
      <c r="AE399" s="73">
        <v>23346</v>
      </c>
      <c r="AF399" s="74" t="e">
        <f>Y53</f>
        <v>#REF!</v>
      </c>
      <c r="AG399" s="74" t="e">
        <f>Z53</f>
        <v>#REF!</v>
      </c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</row>
    <row r="400" spans="31:43" x14ac:dyDescent="0.55000000000000004">
      <c r="AE400" s="69"/>
      <c r="AF400" s="69"/>
      <c r="AG400" s="69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</row>
    <row r="401" spans="31:43" x14ac:dyDescent="0.55000000000000004">
      <c r="AE401" s="69"/>
      <c r="AF401" s="69"/>
      <c r="AG401" s="69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</row>
    <row r="402" spans="31:43" x14ac:dyDescent="0.55000000000000004">
      <c r="AE402" s="71" t="s">
        <v>53</v>
      </c>
      <c r="AF402" s="138" t="str">
        <f>A54</f>
        <v xml:space="preserve">สำนักฟาร์มมหาวิทยาลัยแม่โจ้ (ฟาร์มพร้าว ) </v>
      </c>
      <c r="AG402" s="75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</row>
    <row r="403" spans="31:43" ht="22.2" x14ac:dyDescent="0.55000000000000004">
      <c r="AE403" s="76"/>
      <c r="AF403" s="72" t="s">
        <v>55</v>
      </c>
      <c r="AG403" s="72" t="s">
        <v>54</v>
      </c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</row>
    <row r="404" spans="31:43" x14ac:dyDescent="0.55000000000000004">
      <c r="AE404" s="73">
        <v>23012</v>
      </c>
      <c r="AF404" s="74" t="e">
        <f>C55</f>
        <v>#REF!</v>
      </c>
      <c r="AG404" s="74" t="e">
        <f>D55</f>
        <v>#REF!</v>
      </c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</row>
    <row r="405" spans="31:43" x14ac:dyDescent="0.55000000000000004">
      <c r="AE405" s="73">
        <v>23043</v>
      </c>
      <c r="AF405" s="74" t="e">
        <f>E55</f>
        <v>#REF!</v>
      </c>
      <c r="AG405" s="74" t="e">
        <f>F55</f>
        <v>#REF!</v>
      </c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</row>
    <row r="406" spans="31:43" x14ac:dyDescent="0.55000000000000004">
      <c r="AE406" s="73">
        <v>23071</v>
      </c>
      <c r="AF406" s="74" t="e">
        <f>G55</f>
        <v>#REF!</v>
      </c>
      <c r="AG406" s="74" t="e">
        <f>H55</f>
        <v>#REF!</v>
      </c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</row>
    <row r="407" spans="31:43" x14ac:dyDescent="0.55000000000000004">
      <c r="AE407" s="73">
        <v>23102</v>
      </c>
      <c r="AF407" s="74" t="e">
        <f>I55</f>
        <v>#REF!</v>
      </c>
      <c r="AG407" s="74" t="e">
        <f>J55</f>
        <v>#REF!</v>
      </c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</row>
    <row r="408" spans="31:43" x14ac:dyDescent="0.55000000000000004">
      <c r="AE408" s="73">
        <v>23132</v>
      </c>
      <c r="AF408" s="74" t="e">
        <f>K55</f>
        <v>#REF!</v>
      </c>
      <c r="AG408" s="74" t="e">
        <f>L55</f>
        <v>#REF!</v>
      </c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</row>
    <row r="409" spans="31:43" x14ac:dyDescent="0.55000000000000004">
      <c r="AE409" s="73">
        <v>23163</v>
      </c>
      <c r="AF409" s="74" t="e">
        <f>M55</f>
        <v>#REF!</v>
      </c>
      <c r="AG409" s="74" t="e">
        <f>N55</f>
        <v>#REF!</v>
      </c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</row>
    <row r="410" spans="31:43" x14ac:dyDescent="0.55000000000000004">
      <c r="AE410" s="73">
        <v>23193</v>
      </c>
      <c r="AF410" s="74" t="e">
        <f>O55</f>
        <v>#REF!</v>
      </c>
      <c r="AG410" s="74" t="e">
        <f>P55</f>
        <v>#REF!</v>
      </c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</row>
    <row r="411" spans="31:43" x14ac:dyDescent="0.55000000000000004">
      <c r="AE411" s="73">
        <v>23224</v>
      </c>
      <c r="AF411" s="74" t="e">
        <f>Q55</f>
        <v>#REF!</v>
      </c>
      <c r="AG411" s="74" t="e">
        <f>R55</f>
        <v>#REF!</v>
      </c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</row>
    <row r="412" spans="31:43" x14ac:dyDescent="0.55000000000000004">
      <c r="AE412" s="73">
        <v>23255</v>
      </c>
      <c r="AF412" s="74" t="e">
        <f>S55</f>
        <v>#REF!</v>
      </c>
      <c r="AG412" s="74" t="e">
        <f>T55</f>
        <v>#REF!</v>
      </c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</row>
    <row r="413" spans="31:43" x14ac:dyDescent="0.55000000000000004">
      <c r="AE413" s="73">
        <v>23285</v>
      </c>
      <c r="AF413" s="74" t="e">
        <f>U55</f>
        <v>#REF!</v>
      </c>
      <c r="AG413" s="74" t="e">
        <f>V55</f>
        <v>#REF!</v>
      </c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</row>
    <row r="414" spans="31:43" x14ac:dyDescent="0.55000000000000004">
      <c r="AE414" s="73">
        <v>23316</v>
      </c>
      <c r="AF414" s="74" t="e">
        <f>W55</f>
        <v>#REF!</v>
      </c>
      <c r="AG414" s="74" t="e">
        <f>X55</f>
        <v>#REF!</v>
      </c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</row>
    <row r="415" spans="31:43" x14ac:dyDescent="0.55000000000000004">
      <c r="AE415" s="73">
        <v>23346</v>
      </c>
      <c r="AF415" s="74" t="e">
        <f>Y55</f>
        <v>#REF!</v>
      </c>
      <c r="AG415" s="74" t="e">
        <f>Z55</f>
        <v>#REF!</v>
      </c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</row>
    <row r="416" spans="31:43" x14ac:dyDescent="0.55000000000000004"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</row>
    <row r="417" spans="31:43" x14ac:dyDescent="0.55000000000000004"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</row>
    <row r="418" spans="31:43" x14ac:dyDescent="0.55000000000000004">
      <c r="AE418" s="71" t="s">
        <v>53</v>
      </c>
      <c r="AF418" s="138" t="str">
        <f>A56</f>
        <v>มหาวิทยาลัยแม่โจ้-แพร่ เฉลิมพระเกียรติ</v>
      </c>
      <c r="AG418" s="75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</row>
    <row r="419" spans="31:43" ht="22.2" x14ac:dyDescent="0.55000000000000004">
      <c r="AE419" s="76"/>
      <c r="AF419" s="72" t="s">
        <v>55</v>
      </c>
      <c r="AG419" s="72" t="s">
        <v>54</v>
      </c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</row>
    <row r="420" spans="31:43" x14ac:dyDescent="0.55000000000000004">
      <c r="AE420" s="73">
        <v>23012</v>
      </c>
      <c r="AF420" s="74" t="e">
        <f>C57</f>
        <v>#REF!</v>
      </c>
      <c r="AG420" s="74" t="e">
        <f>D57</f>
        <v>#REF!</v>
      </c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</row>
    <row r="421" spans="31:43" x14ac:dyDescent="0.55000000000000004">
      <c r="AE421" s="73">
        <v>23043</v>
      </c>
      <c r="AF421" s="74" t="e">
        <f>E57</f>
        <v>#REF!</v>
      </c>
      <c r="AG421" s="74" t="e">
        <f>F57</f>
        <v>#REF!</v>
      </c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</row>
    <row r="422" spans="31:43" x14ac:dyDescent="0.55000000000000004">
      <c r="AE422" s="73">
        <v>23071</v>
      </c>
      <c r="AF422" s="74" t="e">
        <f>G57</f>
        <v>#REF!</v>
      </c>
      <c r="AG422" s="74" t="e">
        <f>H57</f>
        <v>#REF!</v>
      </c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</row>
    <row r="423" spans="31:43" x14ac:dyDescent="0.55000000000000004">
      <c r="AE423" s="73">
        <v>23102</v>
      </c>
      <c r="AF423" s="74" t="e">
        <f>I57</f>
        <v>#REF!</v>
      </c>
      <c r="AG423" s="74" t="e">
        <f>J57</f>
        <v>#REF!</v>
      </c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</row>
    <row r="424" spans="31:43" x14ac:dyDescent="0.55000000000000004">
      <c r="AE424" s="73">
        <v>23132</v>
      </c>
      <c r="AF424" s="74" t="e">
        <f>K57</f>
        <v>#REF!</v>
      </c>
      <c r="AG424" s="74" t="e">
        <f>L57</f>
        <v>#REF!</v>
      </c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</row>
    <row r="425" spans="31:43" x14ac:dyDescent="0.55000000000000004">
      <c r="AE425" s="73">
        <v>23163</v>
      </c>
      <c r="AF425" s="74" t="e">
        <f>M57</f>
        <v>#REF!</v>
      </c>
      <c r="AG425" s="74" t="e">
        <f>N57</f>
        <v>#REF!</v>
      </c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</row>
    <row r="426" spans="31:43" x14ac:dyDescent="0.55000000000000004">
      <c r="AE426" s="73">
        <v>23193</v>
      </c>
      <c r="AF426" s="74" t="e">
        <f>O57</f>
        <v>#REF!</v>
      </c>
      <c r="AG426" s="74" t="e">
        <f>P57</f>
        <v>#REF!</v>
      </c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</row>
    <row r="427" spans="31:43" x14ac:dyDescent="0.55000000000000004">
      <c r="AE427" s="73">
        <v>23224</v>
      </c>
      <c r="AF427" s="74" t="e">
        <f>Q57</f>
        <v>#REF!</v>
      </c>
      <c r="AG427" s="74" t="e">
        <f>R57</f>
        <v>#REF!</v>
      </c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</row>
    <row r="428" spans="31:43" x14ac:dyDescent="0.55000000000000004">
      <c r="AE428" s="73">
        <v>23255</v>
      </c>
      <c r="AF428" s="74" t="e">
        <f>S57</f>
        <v>#REF!</v>
      </c>
      <c r="AG428" s="74" t="e">
        <f>T57</f>
        <v>#REF!</v>
      </c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</row>
    <row r="429" spans="31:43" x14ac:dyDescent="0.55000000000000004">
      <c r="AE429" s="73">
        <v>23285</v>
      </c>
      <c r="AF429" s="74" t="e">
        <f>U57</f>
        <v>#REF!</v>
      </c>
      <c r="AG429" s="74" t="e">
        <f>V57</f>
        <v>#REF!</v>
      </c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</row>
    <row r="430" spans="31:43" x14ac:dyDescent="0.55000000000000004">
      <c r="AE430" s="73">
        <v>23316</v>
      </c>
      <c r="AF430" s="74" t="e">
        <f>W57</f>
        <v>#REF!</v>
      </c>
      <c r="AG430" s="74" t="e">
        <f>X57</f>
        <v>#REF!</v>
      </c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</row>
    <row r="431" spans="31:43" x14ac:dyDescent="0.55000000000000004">
      <c r="AE431" s="73">
        <v>23346</v>
      </c>
      <c r="AF431" s="74" t="e">
        <f>Y57</f>
        <v>#REF!</v>
      </c>
      <c r="AG431" s="74" t="e">
        <f>Z57</f>
        <v>#REF!</v>
      </c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</row>
    <row r="432" spans="31:43" x14ac:dyDescent="0.55000000000000004"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</row>
    <row r="433" spans="31:43" x14ac:dyDescent="0.55000000000000004"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</row>
    <row r="434" spans="31:43" x14ac:dyDescent="0.55000000000000004">
      <c r="AE434" s="71" t="s">
        <v>53</v>
      </c>
      <c r="AF434" s="138" t="str">
        <f>A58</f>
        <v>มหาวิทยาลัยแม่โจ้ - ชุมพร</v>
      </c>
      <c r="AG434" s="75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</row>
    <row r="435" spans="31:43" ht="22.2" x14ac:dyDescent="0.55000000000000004">
      <c r="AE435" s="76"/>
      <c r="AF435" s="72" t="s">
        <v>55</v>
      </c>
      <c r="AG435" s="72" t="s">
        <v>54</v>
      </c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</row>
    <row r="436" spans="31:43" x14ac:dyDescent="0.55000000000000004">
      <c r="AE436" s="73">
        <v>23012</v>
      </c>
      <c r="AF436" s="74" t="e">
        <f>C59</f>
        <v>#REF!</v>
      </c>
      <c r="AG436" s="74" t="e">
        <f>D59</f>
        <v>#REF!</v>
      </c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</row>
    <row r="437" spans="31:43" x14ac:dyDescent="0.55000000000000004">
      <c r="AE437" s="73">
        <v>23043</v>
      </c>
      <c r="AF437" s="74" t="e">
        <f>E59</f>
        <v>#REF!</v>
      </c>
      <c r="AG437" s="74" t="e">
        <f>F59</f>
        <v>#REF!</v>
      </c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</row>
    <row r="438" spans="31:43" x14ac:dyDescent="0.55000000000000004">
      <c r="AE438" s="73">
        <v>23071</v>
      </c>
      <c r="AF438" s="74" t="e">
        <f>G59</f>
        <v>#REF!</v>
      </c>
      <c r="AG438" s="74" t="e">
        <f>H59</f>
        <v>#REF!</v>
      </c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</row>
    <row r="439" spans="31:43" x14ac:dyDescent="0.55000000000000004">
      <c r="AE439" s="73">
        <v>23102</v>
      </c>
      <c r="AF439" s="74" t="e">
        <f>I59</f>
        <v>#REF!</v>
      </c>
      <c r="AG439" s="74" t="e">
        <f>J59</f>
        <v>#REF!</v>
      </c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</row>
    <row r="440" spans="31:43" x14ac:dyDescent="0.55000000000000004">
      <c r="AE440" s="73">
        <v>23132</v>
      </c>
      <c r="AF440" s="74" t="e">
        <f>K59</f>
        <v>#REF!</v>
      </c>
      <c r="AG440" s="74" t="e">
        <f>L59</f>
        <v>#REF!</v>
      </c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</row>
    <row r="441" spans="31:43" x14ac:dyDescent="0.55000000000000004">
      <c r="AE441" s="73">
        <v>23163</v>
      </c>
      <c r="AF441" s="74" t="e">
        <f>M59</f>
        <v>#REF!</v>
      </c>
      <c r="AG441" s="74" t="e">
        <f>N59</f>
        <v>#REF!</v>
      </c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</row>
    <row r="442" spans="31:43" x14ac:dyDescent="0.55000000000000004">
      <c r="AE442" s="73">
        <v>23193</v>
      </c>
      <c r="AF442" s="74" t="e">
        <f>O59</f>
        <v>#REF!</v>
      </c>
      <c r="AG442" s="74" t="e">
        <f>P59</f>
        <v>#REF!</v>
      </c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</row>
    <row r="443" spans="31:43" x14ac:dyDescent="0.55000000000000004">
      <c r="AE443" s="73">
        <v>23224</v>
      </c>
      <c r="AF443" s="74" t="e">
        <f>Q59</f>
        <v>#REF!</v>
      </c>
      <c r="AG443" s="74" t="e">
        <f>R59</f>
        <v>#REF!</v>
      </c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</row>
    <row r="444" spans="31:43" x14ac:dyDescent="0.55000000000000004">
      <c r="AE444" s="73">
        <v>23255</v>
      </c>
      <c r="AF444" s="74" t="e">
        <f>S59</f>
        <v>#REF!</v>
      </c>
      <c r="AG444" s="74" t="e">
        <f>T59</f>
        <v>#REF!</v>
      </c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</row>
    <row r="445" spans="31:43" x14ac:dyDescent="0.55000000000000004">
      <c r="AE445" s="73">
        <v>23285</v>
      </c>
      <c r="AF445" s="74" t="e">
        <f>U59</f>
        <v>#REF!</v>
      </c>
      <c r="AG445" s="74" t="e">
        <f>V59</f>
        <v>#REF!</v>
      </c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</row>
    <row r="446" spans="31:43" x14ac:dyDescent="0.55000000000000004">
      <c r="AE446" s="73">
        <v>23316</v>
      </c>
      <c r="AF446" s="74" t="e">
        <f>W59</f>
        <v>#REF!</v>
      </c>
      <c r="AG446" s="74" t="e">
        <f>X59</f>
        <v>#REF!</v>
      </c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</row>
    <row r="447" spans="31:43" x14ac:dyDescent="0.55000000000000004">
      <c r="AE447" s="73">
        <v>23346</v>
      </c>
      <c r="AF447" s="74" t="e">
        <f>Y59</f>
        <v>#REF!</v>
      </c>
      <c r="AG447" s="74" t="e">
        <f>Z59</f>
        <v>#REF!</v>
      </c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</row>
    <row r="448" spans="31:43" x14ac:dyDescent="0.55000000000000004">
      <c r="AH448" s="69"/>
    </row>
    <row r="449" spans="34:34" x14ac:dyDescent="0.55000000000000004">
      <c r="AH449" s="69"/>
    </row>
    <row r="450" spans="34:34" x14ac:dyDescent="0.55000000000000004">
      <c r="AH450" s="69"/>
    </row>
    <row r="451" spans="34:34" x14ac:dyDescent="0.55000000000000004">
      <c r="AH451" s="69"/>
    </row>
    <row r="452" spans="34:34" x14ac:dyDescent="0.55000000000000004">
      <c r="AH452" s="69"/>
    </row>
    <row r="453" spans="34:34" x14ac:dyDescent="0.55000000000000004">
      <c r="AH453" s="69"/>
    </row>
    <row r="454" spans="34:34" x14ac:dyDescent="0.55000000000000004">
      <c r="AH454" s="69"/>
    </row>
    <row r="455" spans="34:34" x14ac:dyDescent="0.55000000000000004">
      <c r="AH455" s="69"/>
    </row>
    <row r="456" spans="34:34" x14ac:dyDescent="0.55000000000000004">
      <c r="AH456" s="69"/>
    </row>
    <row r="457" spans="34:34" x14ac:dyDescent="0.55000000000000004">
      <c r="AH457" s="69"/>
    </row>
    <row r="458" spans="34:34" x14ac:dyDescent="0.55000000000000004">
      <c r="AH458" s="69"/>
    </row>
    <row r="459" spans="34:34" x14ac:dyDescent="0.55000000000000004">
      <c r="AH459" s="69"/>
    </row>
    <row r="460" spans="34:34" x14ac:dyDescent="0.55000000000000004">
      <c r="AH460" s="69"/>
    </row>
    <row r="461" spans="34:34" x14ac:dyDescent="0.55000000000000004">
      <c r="AH461" s="69"/>
    </row>
    <row r="462" spans="34:34" x14ac:dyDescent="0.55000000000000004">
      <c r="AH462" s="69"/>
    </row>
    <row r="463" spans="34:34" x14ac:dyDescent="0.55000000000000004">
      <c r="AH463" s="69"/>
    </row>
    <row r="464" spans="34:34" x14ac:dyDescent="0.55000000000000004">
      <c r="AH464" s="69"/>
    </row>
    <row r="465" spans="34:34" x14ac:dyDescent="0.55000000000000004">
      <c r="AH465" s="69"/>
    </row>
  </sheetData>
  <autoFilter ref="A3:H27"/>
  <pageMargins left="0.15748031496062992" right="0.15748031496062992" top="0.90181102362204724" bottom="0.78740157480314965" header="0.51181102362204722" footer="0.51181102362204722"/>
  <pageSetup scale="92" orientation="landscape" r:id="rId1"/>
  <headerFooter alignWithMargins="0">
    <oddFooter>&amp;R&amp;"Angsana New,ธรรมดา"งานอนุรักษ์พลังงานและสิ่งแวดล้อม.
นายสุรเดช  คิดการงาน (ผอส.04244)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42"/>
  <sheetViews>
    <sheetView showGridLines="0" tabSelected="1" view="pageBreakPreview" zoomScaleNormal="100" zoomScaleSheetLayoutView="100" workbookViewId="0">
      <pane xSplit="5880" ySplit="1752" topLeftCell="AJ16" activePane="bottomRight"/>
      <selection sqref="A1:XFD1048576"/>
      <selection pane="topRight" activeCell="AZ1" sqref="AZ1:BA1048576"/>
      <selection pane="bottomLeft" activeCell="B23" sqref="B23"/>
      <selection pane="bottomRight" activeCell="AZ22" sqref="AZ22"/>
    </sheetView>
  </sheetViews>
  <sheetFormatPr defaultColWidth="9.109375" defaultRowHeight="20.399999999999999" x14ac:dyDescent="0.55000000000000004"/>
  <cols>
    <col min="1" max="1" width="6.6640625" style="237" customWidth="1"/>
    <col min="2" max="2" width="29.6640625" style="190" customWidth="1"/>
    <col min="3" max="3" width="14.21875" style="191" customWidth="1"/>
    <col min="4" max="4" width="10.77734375" style="192" customWidth="1"/>
    <col min="5" max="5" width="10.77734375" style="197" customWidth="1"/>
    <col min="6" max="6" width="5.21875" style="197" hidden="1" customWidth="1"/>
    <col min="7" max="7" width="6.77734375" style="194" customWidth="1"/>
    <col min="8" max="8" width="10.77734375" style="192" customWidth="1"/>
    <col min="9" max="9" width="10.77734375" style="197" customWidth="1"/>
    <col min="10" max="10" width="5.21875" style="197" hidden="1" customWidth="1"/>
    <col min="11" max="11" width="6.77734375" style="194" customWidth="1"/>
    <col min="12" max="12" width="10.77734375" style="192" customWidth="1"/>
    <col min="13" max="13" width="10.77734375" style="197" customWidth="1"/>
    <col min="14" max="14" width="5.21875" style="197" hidden="1" customWidth="1"/>
    <col min="15" max="15" width="6.77734375" style="194" customWidth="1"/>
    <col min="16" max="16" width="10.77734375" style="122" customWidth="1"/>
    <col min="17" max="17" width="10.77734375" style="238" customWidth="1"/>
    <col min="18" max="18" width="5.21875" style="197" hidden="1" customWidth="1"/>
    <col min="19" max="19" width="6.77734375" style="194" customWidth="1"/>
    <col min="20" max="20" width="10.77734375" style="122" customWidth="1"/>
    <col min="21" max="21" width="10.77734375" style="238" customWidth="1"/>
    <col min="22" max="22" width="5.21875" style="197" hidden="1" customWidth="1"/>
    <col min="23" max="23" width="6.77734375" style="194" customWidth="1"/>
    <col min="24" max="25" width="10.77734375" style="115" customWidth="1"/>
    <col min="26" max="26" width="5.21875" style="197" hidden="1" customWidth="1"/>
    <col min="27" max="27" width="6.77734375" style="194" customWidth="1"/>
    <col min="28" max="29" width="10.77734375" style="115" customWidth="1"/>
    <col min="30" max="30" width="5.21875" style="197" hidden="1" customWidth="1"/>
    <col min="31" max="31" width="6.77734375" style="194" customWidth="1"/>
    <col min="32" max="33" width="10.77734375" style="115" customWidth="1"/>
    <col min="34" max="34" width="5.21875" style="197" hidden="1" customWidth="1"/>
    <col min="35" max="35" width="6.77734375" style="194" customWidth="1"/>
    <col min="36" max="37" width="10.77734375" style="115" customWidth="1"/>
    <col min="38" max="38" width="5.21875" style="197" hidden="1" customWidth="1"/>
    <col min="39" max="39" width="6.77734375" style="194" customWidth="1"/>
    <col min="40" max="41" width="10.77734375" style="115" customWidth="1"/>
    <col min="42" max="42" width="5.21875" style="197" hidden="1" customWidth="1"/>
    <col min="43" max="43" width="6.77734375" style="194" customWidth="1"/>
    <col min="44" max="45" width="10.77734375" style="115" customWidth="1"/>
    <col min="46" max="46" width="6.6640625" style="197" hidden="1" customWidth="1"/>
    <col min="47" max="47" width="6.77734375" style="194" customWidth="1"/>
    <col min="48" max="49" width="10.77734375" style="115" customWidth="1"/>
    <col min="50" max="50" width="5.21875" style="197" hidden="1" customWidth="1"/>
    <col min="51" max="51" width="6.77734375" style="194" customWidth="1"/>
    <col min="52" max="52" width="13.6640625" style="115" customWidth="1"/>
    <col min="53" max="53" width="12.88671875" style="115" customWidth="1"/>
    <col min="54" max="57" width="12.77734375" style="115" hidden="1" customWidth="1"/>
    <col min="58" max="16384" width="9.109375" style="115"/>
  </cols>
  <sheetData>
    <row r="1" spans="1:57" ht="31.5" customHeight="1" x14ac:dyDescent="0.6">
      <c r="A1" s="189" t="s">
        <v>23</v>
      </c>
      <c r="E1" s="193"/>
      <c r="F1" s="193"/>
      <c r="I1" s="195"/>
      <c r="J1" s="193"/>
      <c r="L1" s="196"/>
      <c r="N1" s="193"/>
      <c r="P1" s="128"/>
      <c r="Q1" s="198"/>
      <c r="R1" s="193"/>
      <c r="T1" s="128"/>
      <c r="U1" s="198"/>
      <c r="V1" s="193"/>
      <c r="Z1" s="193"/>
      <c r="AD1" s="193"/>
      <c r="AH1" s="193"/>
      <c r="AL1" s="193"/>
      <c r="AP1" s="193"/>
      <c r="AT1" s="193"/>
      <c r="AX1" s="193"/>
    </row>
    <row r="2" spans="1:57" x14ac:dyDescent="0.55000000000000004">
      <c r="A2" s="199" t="s">
        <v>0</v>
      </c>
      <c r="B2" s="200" t="s">
        <v>1</v>
      </c>
      <c r="C2" s="201" t="s">
        <v>3</v>
      </c>
      <c r="D2" s="202" t="s">
        <v>61</v>
      </c>
      <c r="E2" s="203"/>
      <c r="F2" s="204"/>
      <c r="G2" s="205"/>
      <c r="H2" s="206" t="s">
        <v>62</v>
      </c>
      <c r="I2" s="203"/>
      <c r="J2" s="204"/>
      <c r="K2" s="207"/>
      <c r="L2" s="206" t="s">
        <v>71</v>
      </c>
      <c r="M2" s="203"/>
      <c r="N2" s="204"/>
      <c r="O2" s="205"/>
      <c r="P2" s="129" t="s">
        <v>69</v>
      </c>
      <c r="Q2" s="131"/>
      <c r="R2" s="204"/>
      <c r="S2" s="207"/>
      <c r="T2" s="153" t="s">
        <v>70</v>
      </c>
      <c r="U2" s="131"/>
      <c r="V2" s="204"/>
      <c r="W2" s="207"/>
      <c r="X2" s="206" t="s">
        <v>68</v>
      </c>
      <c r="Y2" s="203"/>
      <c r="Z2" s="204"/>
      <c r="AA2" s="205"/>
      <c r="AB2" s="206" t="s">
        <v>67</v>
      </c>
      <c r="AC2" s="203"/>
      <c r="AD2" s="204"/>
      <c r="AE2" s="207"/>
      <c r="AF2" s="206" t="s">
        <v>72</v>
      </c>
      <c r="AG2" s="203"/>
      <c r="AH2" s="204"/>
      <c r="AI2" s="207"/>
      <c r="AJ2" s="206" t="s">
        <v>66</v>
      </c>
      <c r="AK2" s="203"/>
      <c r="AL2" s="204"/>
      <c r="AM2" s="207"/>
      <c r="AN2" s="206" t="s">
        <v>65</v>
      </c>
      <c r="AO2" s="203"/>
      <c r="AP2" s="204"/>
      <c r="AQ2" s="207"/>
      <c r="AR2" s="206" t="s">
        <v>64</v>
      </c>
      <c r="AS2" s="203"/>
      <c r="AT2" s="204"/>
      <c r="AU2" s="205"/>
      <c r="AV2" s="206" t="s">
        <v>63</v>
      </c>
      <c r="AW2" s="203"/>
      <c r="AX2" s="204"/>
      <c r="AY2" s="207"/>
      <c r="AZ2" s="133" t="s">
        <v>77</v>
      </c>
      <c r="BA2" s="134"/>
      <c r="BB2" s="133" t="s">
        <v>83</v>
      </c>
      <c r="BC2" s="134"/>
      <c r="BD2" s="133" t="s">
        <v>84</v>
      </c>
      <c r="BE2" s="134"/>
    </row>
    <row r="3" spans="1:57" x14ac:dyDescent="0.55000000000000004">
      <c r="A3" s="208"/>
      <c r="B3" s="209"/>
      <c r="C3" s="210" t="s">
        <v>22</v>
      </c>
      <c r="D3" s="211" t="s">
        <v>6</v>
      </c>
      <c r="E3" s="212" t="s">
        <v>7</v>
      </c>
      <c r="F3" s="213" t="s">
        <v>49</v>
      </c>
      <c r="G3" s="214" t="s">
        <v>48</v>
      </c>
      <c r="H3" s="215" t="s">
        <v>6</v>
      </c>
      <c r="I3" s="212" t="s">
        <v>7</v>
      </c>
      <c r="J3" s="213" t="s">
        <v>49</v>
      </c>
      <c r="K3" s="214" t="s">
        <v>48</v>
      </c>
      <c r="L3" s="215" t="s">
        <v>6</v>
      </c>
      <c r="M3" s="212" t="s">
        <v>7</v>
      </c>
      <c r="N3" s="213" t="s">
        <v>49</v>
      </c>
      <c r="O3" s="214" t="s">
        <v>48</v>
      </c>
      <c r="P3" s="123" t="s">
        <v>6</v>
      </c>
      <c r="Q3" s="212" t="s">
        <v>7</v>
      </c>
      <c r="R3" s="216" t="s">
        <v>49</v>
      </c>
      <c r="S3" s="214" t="s">
        <v>48</v>
      </c>
      <c r="T3" s="145" t="s">
        <v>6</v>
      </c>
      <c r="U3" s="212" t="s">
        <v>7</v>
      </c>
      <c r="V3" s="216" t="s">
        <v>49</v>
      </c>
      <c r="W3" s="214" t="s">
        <v>48</v>
      </c>
      <c r="X3" s="215" t="s">
        <v>6</v>
      </c>
      <c r="Y3" s="212" t="s">
        <v>7</v>
      </c>
      <c r="Z3" s="216" t="s">
        <v>49</v>
      </c>
      <c r="AA3" s="214" t="s">
        <v>48</v>
      </c>
      <c r="AB3" s="215" t="s">
        <v>6</v>
      </c>
      <c r="AC3" s="212" t="s">
        <v>7</v>
      </c>
      <c r="AD3" s="216" t="s">
        <v>49</v>
      </c>
      <c r="AE3" s="214" t="s">
        <v>48</v>
      </c>
      <c r="AF3" s="215" t="s">
        <v>6</v>
      </c>
      <c r="AG3" s="212" t="s">
        <v>7</v>
      </c>
      <c r="AH3" s="216" t="s">
        <v>49</v>
      </c>
      <c r="AI3" s="214" t="s">
        <v>48</v>
      </c>
      <c r="AJ3" s="215" t="s">
        <v>6</v>
      </c>
      <c r="AK3" s="212" t="s">
        <v>7</v>
      </c>
      <c r="AL3" s="216" t="s">
        <v>49</v>
      </c>
      <c r="AM3" s="214" t="s">
        <v>48</v>
      </c>
      <c r="AN3" s="215" t="s">
        <v>6</v>
      </c>
      <c r="AO3" s="212" t="s">
        <v>7</v>
      </c>
      <c r="AP3" s="216" t="s">
        <v>49</v>
      </c>
      <c r="AQ3" s="214" t="s">
        <v>48</v>
      </c>
      <c r="AR3" s="215" t="s">
        <v>6</v>
      </c>
      <c r="AS3" s="212" t="s">
        <v>7</v>
      </c>
      <c r="AT3" s="216" t="s">
        <v>49</v>
      </c>
      <c r="AU3" s="214" t="s">
        <v>48</v>
      </c>
      <c r="AV3" s="215" t="s">
        <v>6</v>
      </c>
      <c r="AW3" s="212" t="s">
        <v>7</v>
      </c>
      <c r="AX3" s="216" t="s">
        <v>49</v>
      </c>
      <c r="AY3" s="214" t="s">
        <v>48</v>
      </c>
      <c r="AZ3" s="217" t="s">
        <v>6</v>
      </c>
      <c r="BA3" s="212" t="s">
        <v>7</v>
      </c>
      <c r="BB3" s="123" t="s">
        <v>6</v>
      </c>
      <c r="BC3" s="21" t="s">
        <v>7</v>
      </c>
      <c r="BD3" s="123" t="s">
        <v>6</v>
      </c>
      <c r="BE3" s="21" t="s">
        <v>7</v>
      </c>
    </row>
    <row r="4" spans="1:57" x14ac:dyDescent="0.55000000000000004">
      <c r="A4" s="218" t="s">
        <v>24</v>
      </c>
      <c r="B4" s="219"/>
      <c r="C4" s="220"/>
      <c r="D4" s="221"/>
      <c r="E4" s="149"/>
      <c r="F4" s="221"/>
      <c r="G4" s="222"/>
      <c r="H4" s="221"/>
      <c r="I4" s="149"/>
      <c r="J4" s="221"/>
      <c r="K4" s="222"/>
      <c r="L4" s="221"/>
      <c r="M4" s="149"/>
      <c r="N4" s="221"/>
      <c r="O4" s="222"/>
      <c r="P4" s="221"/>
      <c r="Q4" s="221"/>
      <c r="R4" s="221"/>
      <c r="S4" s="222"/>
      <c r="T4" s="221"/>
      <c r="U4" s="221"/>
      <c r="V4" s="221"/>
      <c r="W4" s="222"/>
      <c r="X4" s="221"/>
      <c r="Y4" s="221"/>
      <c r="Z4" s="221"/>
      <c r="AA4" s="222"/>
      <c r="AB4" s="221"/>
      <c r="AC4" s="221"/>
      <c r="AD4" s="221"/>
      <c r="AE4" s="222"/>
      <c r="AF4" s="221"/>
      <c r="AG4" s="221"/>
      <c r="AH4" s="221"/>
      <c r="AI4" s="222"/>
      <c r="AJ4" s="221"/>
      <c r="AK4" s="221"/>
      <c r="AL4" s="221"/>
      <c r="AM4" s="222"/>
      <c r="AN4" s="221"/>
      <c r="AO4" s="221"/>
      <c r="AP4" s="221"/>
      <c r="AQ4" s="222"/>
      <c r="AR4" s="221"/>
      <c r="AS4" s="221"/>
      <c r="AT4" s="221"/>
      <c r="AU4" s="222"/>
      <c r="AV4" s="221"/>
      <c r="AW4" s="221"/>
      <c r="AX4" s="221"/>
      <c r="AY4" s="222"/>
      <c r="BB4" s="156">
        <v>7321941.1000000006</v>
      </c>
      <c r="BC4" s="157">
        <v>27554424.5288</v>
      </c>
      <c r="BD4" s="156">
        <v>2489954.9900000002</v>
      </c>
      <c r="BE4" s="157">
        <v>9311500.5500000007</v>
      </c>
    </row>
    <row r="5" spans="1:57" x14ac:dyDescent="0.55000000000000004">
      <c r="A5" s="103">
        <v>1</v>
      </c>
      <c r="B5" s="104" t="s">
        <v>24</v>
      </c>
      <c r="C5" s="223" t="s">
        <v>10</v>
      </c>
      <c r="D5" s="147">
        <v>748083.12</v>
      </c>
      <c r="E5" s="157">
        <v>2775349.7788</v>
      </c>
      <c r="F5" s="224">
        <v>-2.7918391861021519E-3</v>
      </c>
      <c r="G5" s="225">
        <v>3.70994841</v>
      </c>
      <c r="H5" s="147">
        <v>767073</v>
      </c>
      <c r="I5" s="157">
        <v>2890637.67</v>
      </c>
      <c r="J5" s="224">
        <v>-7.4883038178086281E-4</v>
      </c>
      <c r="K5" s="225">
        <v>3.7683997100000002</v>
      </c>
      <c r="L5" s="147">
        <v>841032</v>
      </c>
      <c r="M5" s="157">
        <v>3218212.55</v>
      </c>
      <c r="N5" s="224">
        <v>2.3830397985875607E-3</v>
      </c>
      <c r="O5" s="225">
        <v>3.82650428</v>
      </c>
      <c r="P5" s="147">
        <v>679934</v>
      </c>
      <c r="Q5" s="157">
        <v>2525807.34</v>
      </c>
      <c r="R5" s="224">
        <v>8.8525982573628426E-4</v>
      </c>
      <c r="S5" s="225">
        <v>3.7147831099999999</v>
      </c>
      <c r="T5" s="147">
        <v>757308.99</v>
      </c>
      <c r="U5" s="157">
        <v>2769414.31</v>
      </c>
      <c r="V5" s="224">
        <v>1.8465612083673477E-4</v>
      </c>
      <c r="W5" s="225">
        <v>3.6569146099999998</v>
      </c>
      <c r="X5" s="147">
        <v>742413</v>
      </c>
      <c r="Y5" s="157">
        <v>2781199.74</v>
      </c>
      <c r="Z5" s="224">
        <v>-1.1250004172325134E-4</v>
      </c>
      <c r="AA5" s="225">
        <v>3.7461625000000001</v>
      </c>
      <c r="AB5" s="147">
        <v>766320</v>
      </c>
      <c r="AC5" s="157">
        <v>2936584.23</v>
      </c>
      <c r="AD5" s="224">
        <v>3.1367996707558632E-3</v>
      </c>
      <c r="AE5" s="225">
        <v>3.8320600100000002</v>
      </c>
      <c r="AF5" s="147">
        <v>996418</v>
      </c>
      <c r="AG5" s="157">
        <v>3745337.19</v>
      </c>
      <c r="AH5" s="224">
        <v>-4.0299599058926105E-3</v>
      </c>
      <c r="AI5" s="225">
        <v>3.7588012200000001</v>
      </c>
      <c r="AJ5" s="147">
        <v>1023358.99</v>
      </c>
      <c r="AK5" s="157">
        <v>3911881.72</v>
      </c>
      <c r="AL5" s="224">
        <v>1.2189787812530994E-3</v>
      </c>
      <c r="AM5" s="225">
        <v>3.8225898800000002</v>
      </c>
      <c r="AN5" s="147">
        <v>971160</v>
      </c>
      <c r="AO5" s="157">
        <v>3665551.24</v>
      </c>
      <c r="AP5" s="224">
        <v>2.5071999989449978E-3</v>
      </c>
      <c r="AQ5" s="225">
        <v>3.7744050800000002</v>
      </c>
      <c r="AR5" s="147">
        <v>776381.99</v>
      </c>
      <c r="AS5" s="157">
        <v>2864749.57</v>
      </c>
      <c r="AT5" s="224">
        <v>1.6088522970676422E-3</v>
      </c>
      <c r="AU5" s="225">
        <v>3.6898712300000001</v>
      </c>
      <c r="AV5" s="147">
        <v>742413</v>
      </c>
      <c r="AW5" s="157">
        <v>2781199.74</v>
      </c>
      <c r="AX5" s="147">
        <v>776381.99</v>
      </c>
      <c r="AY5" s="225">
        <v>3.7461625000000001</v>
      </c>
      <c r="AZ5" s="126">
        <f>D5+H5+L5+P5+T5+X5+AB5+AF5+AJ5+AN5+AR5+AV5</f>
        <v>9811896.0899999999</v>
      </c>
      <c r="BA5" s="157">
        <f>E5+I5+M5+Q5+U5+Y5+AC5+AG5+AK5+AO5+AS5+AW5</f>
        <v>36865925.0788</v>
      </c>
    </row>
    <row r="6" spans="1:57" x14ac:dyDescent="0.55000000000000004">
      <c r="A6" s="218" t="s">
        <v>21</v>
      </c>
      <c r="B6" s="219"/>
      <c r="C6" s="220"/>
      <c r="D6" s="221"/>
      <c r="E6" s="221"/>
      <c r="F6" s="221"/>
      <c r="G6" s="222"/>
      <c r="H6" s="221"/>
      <c r="I6" s="221"/>
      <c r="J6" s="221"/>
      <c r="K6" s="222"/>
      <c r="L6" s="221"/>
      <c r="M6" s="221"/>
      <c r="N6" s="221"/>
      <c r="O6" s="222"/>
      <c r="P6" s="221"/>
      <c r="Q6" s="221"/>
      <c r="R6" s="221"/>
      <c r="S6" s="222"/>
      <c r="T6" s="221"/>
      <c r="U6" s="221"/>
      <c r="V6" s="221"/>
      <c r="W6" s="222"/>
      <c r="X6" s="221"/>
      <c r="Y6" s="221"/>
      <c r="Z6" s="221"/>
      <c r="AA6" s="222"/>
      <c r="AB6" s="221"/>
      <c r="AC6" s="221"/>
      <c r="AD6" s="221"/>
      <c r="AE6" s="222"/>
      <c r="AF6" s="221"/>
      <c r="AG6" s="221"/>
      <c r="AH6" s="221"/>
      <c r="AI6" s="222"/>
      <c r="AJ6" s="221"/>
      <c r="AK6" s="221"/>
      <c r="AL6" s="221"/>
      <c r="AM6" s="222"/>
      <c r="AN6" s="221"/>
      <c r="AO6" s="221"/>
      <c r="AP6" s="221"/>
      <c r="AQ6" s="222"/>
      <c r="AR6" s="221"/>
      <c r="AS6" s="221"/>
      <c r="AT6" s="221"/>
      <c r="AU6" s="222"/>
      <c r="AV6" s="221"/>
      <c r="AW6" s="221"/>
      <c r="AX6" s="221"/>
      <c r="AY6" s="222"/>
      <c r="BB6" s="156">
        <v>523779.98</v>
      </c>
      <c r="BC6" s="157">
        <v>2033366.3199999998</v>
      </c>
      <c r="BD6" s="156">
        <v>175484</v>
      </c>
      <c r="BE6" s="157">
        <v>683211.26</v>
      </c>
    </row>
    <row r="7" spans="1:57" x14ac:dyDescent="0.55000000000000004">
      <c r="A7" s="103">
        <v>1</v>
      </c>
      <c r="B7" s="104" t="s">
        <v>11</v>
      </c>
      <c r="C7" s="223" t="s">
        <v>12</v>
      </c>
      <c r="D7" s="147">
        <v>43512</v>
      </c>
      <c r="E7" s="157">
        <v>166890.71</v>
      </c>
      <c r="F7" s="224">
        <v>1.8535999697633088E-4</v>
      </c>
      <c r="G7" s="225">
        <v>3.8355099699999999</v>
      </c>
      <c r="H7" s="147">
        <v>57308.01</v>
      </c>
      <c r="I7" s="157">
        <v>230832.97</v>
      </c>
      <c r="J7" s="224">
        <v>-2.0567537285387516E-4</v>
      </c>
      <c r="K7" s="225">
        <v>4.0279355399999996</v>
      </c>
      <c r="L7" s="147">
        <v>73808</v>
      </c>
      <c r="M7" s="157">
        <v>291315.27</v>
      </c>
      <c r="N7" s="224">
        <v>1.7760030459612608E-5</v>
      </c>
      <c r="O7" s="225">
        <v>3.9469335299999999</v>
      </c>
      <c r="P7" s="147">
        <v>65376</v>
      </c>
      <c r="Q7" s="157">
        <v>248110.79</v>
      </c>
      <c r="R7" s="224">
        <v>-2.1567998919636011E-4</v>
      </c>
      <c r="S7" s="225">
        <v>3.79513568</v>
      </c>
      <c r="T7" s="147">
        <v>53040</v>
      </c>
      <c r="U7" s="157">
        <v>202271.09</v>
      </c>
      <c r="V7" s="224">
        <v>2.0000000949949026E-4</v>
      </c>
      <c r="W7" s="225">
        <v>3.8135574999999999</v>
      </c>
      <c r="X7" s="147">
        <v>59447.99</v>
      </c>
      <c r="Y7" s="157">
        <v>227941.75</v>
      </c>
      <c r="Z7" s="224">
        <v>-2.6510580210015178E-4</v>
      </c>
      <c r="AA7" s="225">
        <v>3.8343054200000002</v>
      </c>
      <c r="AB7" s="147">
        <v>60171.99</v>
      </c>
      <c r="AC7" s="157">
        <v>236199.61</v>
      </c>
      <c r="AD7" s="224">
        <v>2.8151978040114045E-4</v>
      </c>
      <c r="AE7" s="225">
        <v>3.9254079800000001</v>
      </c>
      <c r="AF7" s="147">
        <v>51532</v>
      </c>
      <c r="AG7" s="157">
        <v>204593.27</v>
      </c>
      <c r="AH7" s="224">
        <v>1.4655999257229269E-4</v>
      </c>
      <c r="AI7" s="225">
        <v>3.9702179200000001</v>
      </c>
      <c r="AJ7" s="147">
        <v>59583.99</v>
      </c>
      <c r="AK7" s="157">
        <v>225210.86</v>
      </c>
      <c r="AL7" s="224">
        <v>-5.4309726692736149E-5</v>
      </c>
      <c r="AM7" s="225">
        <v>3.7797210300000001</v>
      </c>
      <c r="AN7" s="147">
        <v>57792.01</v>
      </c>
      <c r="AO7" s="157">
        <v>226886.96</v>
      </c>
      <c r="AP7" s="224">
        <v>1.0781368473544717E-4</v>
      </c>
      <c r="AQ7" s="225">
        <v>3.9259226300000001</v>
      </c>
      <c r="AR7" s="147">
        <v>58244</v>
      </c>
      <c r="AS7" s="157">
        <v>228382.55</v>
      </c>
      <c r="AT7" s="224">
        <v>-2.4628001847304404E-4</v>
      </c>
      <c r="AU7" s="225">
        <v>3.9211343699999999</v>
      </c>
      <c r="AV7" s="147">
        <v>59447.99</v>
      </c>
      <c r="AW7" s="157">
        <v>227941.75</v>
      </c>
      <c r="AX7" s="147">
        <v>58244</v>
      </c>
      <c r="AY7" s="225">
        <v>3.8343054200000002</v>
      </c>
      <c r="AZ7" s="126">
        <f>D7+H7+L7+P7+T7+X7+AB7+AF7+AJ7+AN7+AR7+AV7</f>
        <v>699263.98</v>
      </c>
      <c r="BA7" s="157">
        <f>E7+I7+M7+Q7+U7+Y7+AC7+AG7+AK7+AO7+AS7+AW7</f>
        <v>2716577.5799999996</v>
      </c>
    </row>
    <row r="8" spans="1:57" x14ac:dyDescent="0.55000000000000004">
      <c r="A8" s="94" t="s">
        <v>25</v>
      </c>
      <c r="B8" s="227"/>
      <c r="C8" s="117"/>
      <c r="D8" s="221"/>
      <c r="E8" s="221"/>
      <c r="F8" s="221"/>
      <c r="G8" s="222"/>
      <c r="H8" s="221"/>
      <c r="I8" s="221"/>
      <c r="J8" s="221"/>
      <c r="K8" s="222"/>
      <c r="L8" s="221"/>
      <c r="M8" s="221"/>
      <c r="N8" s="221"/>
      <c r="O8" s="222"/>
      <c r="P8" s="221"/>
      <c r="Q8" s="221"/>
      <c r="R8" s="221"/>
      <c r="S8" s="222"/>
      <c r="T8" s="221"/>
      <c r="U8" s="221"/>
      <c r="V8" s="221"/>
      <c r="W8" s="222"/>
      <c r="X8" s="221"/>
      <c r="Y8" s="221"/>
      <c r="Z8" s="221"/>
      <c r="AA8" s="222"/>
      <c r="AB8" s="221"/>
      <c r="AC8" s="221"/>
      <c r="AD8" s="221"/>
      <c r="AE8" s="222"/>
      <c r="AF8" s="221"/>
      <c r="AG8" s="221"/>
      <c r="AH8" s="221"/>
      <c r="AI8" s="222"/>
      <c r="AJ8" s="221"/>
      <c r="AK8" s="221"/>
      <c r="AL8" s="221"/>
      <c r="AM8" s="222"/>
      <c r="AN8" s="221"/>
      <c r="AO8" s="221"/>
      <c r="AP8" s="221"/>
      <c r="AQ8" s="222"/>
      <c r="AR8" s="221"/>
      <c r="AS8" s="221"/>
      <c r="AT8" s="221"/>
      <c r="AU8" s="222"/>
      <c r="AV8" s="221"/>
      <c r="AW8" s="221"/>
      <c r="AX8" s="221"/>
      <c r="AY8" s="222"/>
      <c r="BB8" s="156">
        <v>79860</v>
      </c>
      <c r="BC8" s="157">
        <v>339384.74</v>
      </c>
      <c r="BD8" s="156">
        <v>28600</v>
      </c>
      <c r="BE8" s="157">
        <v>120151.22</v>
      </c>
    </row>
    <row r="9" spans="1:57" x14ac:dyDescent="0.55000000000000004">
      <c r="A9" s="103">
        <v>1</v>
      </c>
      <c r="B9" s="104" t="s">
        <v>13</v>
      </c>
      <c r="C9" s="223" t="s">
        <v>81</v>
      </c>
      <c r="D9" s="147">
        <v>8320</v>
      </c>
      <c r="E9" s="157">
        <v>32891.160000000003</v>
      </c>
      <c r="F9" s="224">
        <v>2.5600005756132305E-5</v>
      </c>
      <c r="G9" s="225">
        <v>3.95326442</v>
      </c>
      <c r="H9" s="147">
        <v>7780</v>
      </c>
      <c r="I9" s="157">
        <v>32879.620000000003</v>
      </c>
      <c r="J9" s="224">
        <v>-2.7200003387406468E-5</v>
      </c>
      <c r="K9" s="225">
        <v>4.2261722400000004</v>
      </c>
      <c r="L9" s="147">
        <v>8720</v>
      </c>
      <c r="M9" s="157">
        <v>34906.160000000003</v>
      </c>
      <c r="N9" s="224">
        <v>0</v>
      </c>
      <c r="O9" s="225">
        <v>4.0030000000000001</v>
      </c>
      <c r="P9" s="147">
        <v>8120</v>
      </c>
      <c r="Q9" s="157">
        <v>35178</v>
      </c>
      <c r="R9" s="224">
        <v>-1.1999945854768157E-6</v>
      </c>
      <c r="S9" s="225">
        <v>4.3322660099999997</v>
      </c>
      <c r="T9" s="147">
        <v>9200</v>
      </c>
      <c r="U9" s="157">
        <v>37408.46</v>
      </c>
      <c r="V9" s="224">
        <v>-3.199999628122896E-5</v>
      </c>
      <c r="W9" s="225">
        <v>4.0661369599999997</v>
      </c>
      <c r="X9" s="147">
        <v>8160</v>
      </c>
      <c r="Y9" s="157">
        <v>35568.769999999997</v>
      </c>
      <c r="Z9" s="224">
        <v>1.7599995771888644E-5</v>
      </c>
      <c r="AA9" s="225">
        <v>4.3589178899999999</v>
      </c>
      <c r="AB9" s="147">
        <v>8660</v>
      </c>
      <c r="AC9" s="157">
        <v>42027.25</v>
      </c>
      <c r="AD9" s="224">
        <v>-1.8800004909280688E-5</v>
      </c>
      <c r="AE9" s="225">
        <v>4.8530311800000003</v>
      </c>
      <c r="AF9" s="147">
        <v>10520</v>
      </c>
      <c r="AG9" s="157">
        <v>43127.360000000001</v>
      </c>
      <c r="AH9" s="224">
        <v>-4.8799993237480521E-5</v>
      </c>
      <c r="AI9" s="225">
        <v>4.0995589399999997</v>
      </c>
      <c r="AJ9" s="147">
        <v>10380</v>
      </c>
      <c r="AK9" s="157">
        <v>45397.96</v>
      </c>
      <c r="AL9" s="224">
        <v>-7.3999981395900249E-6</v>
      </c>
      <c r="AM9" s="225">
        <v>4.3735992299999999</v>
      </c>
      <c r="AN9" s="147">
        <v>10440</v>
      </c>
      <c r="AO9" s="157">
        <v>44977.46</v>
      </c>
      <c r="AP9" s="224">
        <v>3.919999289792031E-5</v>
      </c>
      <c r="AQ9" s="225">
        <v>4.3081858200000003</v>
      </c>
      <c r="AR9" s="147">
        <v>10000</v>
      </c>
      <c r="AS9" s="157">
        <v>39604.99</v>
      </c>
      <c r="AT9" s="224">
        <v>0</v>
      </c>
      <c r="AU9" s="225">
        <v>3.960499</v>
      </c>
      <c r="AV9" s="147">
        <v>8160</v>
      </c>
      <c r="AW9" s="157">
        <v>35568.769999999997</v>
      </c>
      <c r="AX9" s="147">
        <v>10000</v>
      </c>
      <c r="AY9" s="225">
        <v>4.3589178899999999</v>
      </c>
      <c r="AZ9" s="126">
        <f>D9+H9+L9+P9+T9+X9+AB9+AF9+AJ9+AN9+AR9+AV9</f>
        <v>108460</v>
      </c>
      <c r="BA9" s="157">
        <f>E9+I9+M9+Q9+U9+Y9+AC9+AG9+AK9+AO9+AS9+AW9</f>
        <v>459535.96</v>
      </c>
    </row>
    <row r="10" spans="1:57" x14ac:dyDescent="0.55000000000000004">
      <c r="A10" s="218" t="s">
        <v>26</v>
      </c>
      <c r="B10" s="219"/>
      <c r="C10" s="220"/>
      <c r="D10" s="221"/>
      <c r="E10" s="221"/>
      <c r="F10" s="221"/>
      <c r="G10" s="222"/>
      <c r="H10" s="221"/>
      <c r="I10" s="221"/>
      <c r="J10" s="221"/>
      <c r="K10" s="222"/>
      <c r="L10" s="221"/>
      <c r="M10" s="221"/>
      <c r="N10" s="221"/>
      <c r="O10" s="222"/>
      <c r="P10" s="221"/>
      <c r="Q10" s="221"/>
      <c r="R10" s="221"/>
      <c r="S10" s="222"/>
      <c r="T10" s="221"/>
      <c r="U10" s="221"/>
      <c r="V10" s="221"/>
      <c r="W10" s="222"/>
      <c r="X10" s="221"/>
      <c r="Y10" s="221"/>
      <c r="Z10" s="221"/>
      <c r="AA10" s="222"/>
      <c r="AB10" s="221"/>
      <c r="AC10" s="221"/>
      <c r="AD10" s="221"/>
      <c r="AE10" s="222"/>
      <c r="AF10" s="221"/>
      <c r="AG10" s="221"/>
      <c r="AH10" s="221"/>
      <c r="AI10" s="222"/>
      <c r="AJ10" s="221"/>
      <c r="AK10" s="221"/>
      <c r="AL10" s="221"/>
      <c r="AM10" s="222"/>
      <c r="AN10" s="221"/>
      <c r="AO10" s="221"/>
      <c r="AP10" s="221"/>
      <c r="AQ10" s="222"/>
      <c r="AR10" s="221"/>
      <c r="AS10" s="221"/>
      <c r="AT10" s="221"/>
      <c r="AU10" s="222"/>
      <c r="AV10" s="221"/>
      <c r="AW10" s="221"/>
      <c r="AX10" s="221"/>
      <c r="AY10" s="222"/>
      <c r="BB10" s="156">
        <v>12248</v>
      </c>
      <c r="BC10" s="157">
        <v>52176.890000000007</v>
      </c>
      <c r="BD10" s="156">
        <v>6519.01</v>
      </c>
      <c r="BE10" s="157">
        <v>27231.21</v>
      </c>
    </row>
    <row r="11" spans="1:57" x14ac:dyDescent="0.55000000000000004">
      <c r="A11" s="103">
        <v>1</v>
      </c>
      <c r="B11" s="104" t="s">
        <v>18</v>
      </c>
      <c r="C11" s="223" t="s">
        <v>19</v>
      </c>
      <c r="D11" s="147">
        <v>960.5</v>
      </c>
      <c r="E11" s="157">
        <v>4231.87</v>
      </c>
      <c r="F11" s="224">
        <v>-4.3899999582208693E-6</v>
      </c>
      <c r="G11" s="225">
        <v>4.4059031800000001</v>
      </c>
      <c r="H11" s="147">
        <v>1281.01</v>
      </c>
      <c r="I11" s="157">
        <v>5532.55</v>
      </c>
      <c r="J11" s="224">
        <v>-2.5781000658753328E-6</v>
      </c>
      <c r="K11" s="225">
        <v>4.31889681</v>
      </c>
      <c r="L11" s="147">
        <v>1399.99</v>
      </c>
      <c r="M11" s="157">
        <v>6015.38</v>
      </c>
      <c r="N11" s="224">
        <v>1.306899321207311E-6</v>
      </c>
      <c r="O11" s="225">
        <v>4.2967306900000004</v>
      </c>
      <c r="P11" s="147">
        <v>1384.5</v>
      </c>
      <c r="Q11" s="157">
        <v>5773.94</v>
      </c>
      <c r="R11" s="224">
        <v>3.3049991543521173E-6</v>
      </c>
      <c r="S11" s="225">
        <v>4.1704153100000001</v>
      </c>
      <c r="T11" s="147">
        <v>1201.5</v>
      </c>
      <c r="U11" s="157">
        <v>5053.58</v>
      </c>
      <c r="V11" s="224">
        <v>3.3649994293227792E-6</v>
      </c>
      <c r="W11" s="225">
        <v>4.2060590900000001</v>
      </c>
      <c r="X11" s="147">
        <v>1398.51</v>
      </c>
      <c r="Y11" s="157">
        <v>5829.08</v>
      </c>
      <c r="Z11" s="224">
        <v>4.2241999835823663E-6</v>
      </c>
      <c r="AA11" s="225">
        <v>4.1680645800000002</v>
      </c>
      <c r="AB11" s="147">
        <v>1571.49</v>
      </c>
      <c r="AC11" s="157">
        <v>6711.33</v>
      </c>
      <c r="AD11" s="224">
        <v>-1.7357997421640903E-6</v>
      </c>
      <c r="AE11" s="225">
        <v>4.2706794199999996</v>
      </c>
      <c r="AF11" s="147">
        <v>999</v>
      </c>
      <c r="AG11" s="157">
        <v>4388.12</v>
      </c>
      <c r="AH11" s="224">
        <v>2.5099998310906813E-6</v>
      </c>
      <c r="AI11" s="225">
        <v>4.3925125100000004</v>
      </c>
      <c r="AJ11" s="147">
        <v>2051.5</v>
      </c>
      <c r="AK11" s="157">
        <v>8641.0400000000009</v>
      </c>
      <c r="AL11" s="224">
        <v>-2.7049991331296042E-6</v>
      </c>
      <c r="AM11" s="225">
        <v>4.2120594699999998</v>
      </c>
      <c r="AN11" s="147">
        <v>2717</v>
      </c>
      <c r="AO11" s="157">
        <v>11335.78</v>
      </c>
      <c r="AP11" s="224">
        <v>5.8900004660245031E-6</v>
      </c>
      <c r="AQ11" s="225">
        <v>4.1721678300000002</v>
      </c>
      <c r="AR11" s="147">
        <v>2403.5</v>
      </c>
      <c r="AS11" s="157">
        <v>10066.35</v>
      </c>
      <c r="AT11" s="224">
        <v>3.5499997466104105E-6</v>
      </c>
      <c r="AU11" s="225">
        <v>4.1882047</v>
      </c>
      <c r="AV11" s="147">
        <v>1398.51</v>
      </c>
      <c r="AW11" s="157">
        <v>5829.08</v>
      </c>
      <c r="AX11" s="147">
        <v>2403.5</v>
      </c>
      <c r="AY11" s="225">
        <v>4.1680645800000002</v>
      </c>
      <c r="AZ11" s="126">
        <f>D11+H11+L11+P11+T11+X11+AB11+AF11+AJ11+AN11+AR11+AV11</f>
        <v>18767.009999999998</v>
      </c>
      <c r="BA11" s="157">
        <f>E11+I11+M11+Q11+U11+Y11+AC11+AG11+AK11+AO11+AS11+AW11</f>
        <v>79408.100000000006</v>
      </c>
    </row>
    <row r="12" spans="1:57" x14ac:dyDescent="0.55000000000000004">
      <c r="A12" s="218" t="s">
        <v>29</v>
      </c>
      <c r="B12" s="219"/>
      <c r="C12" s="220"/>
      <c r="D12" s="221"/>
      <c r="E12" s="221"/>
      <c r="F12" s="221"/>
      <c r="G12" s="222"/>
      <c r="H12" s="221"/>
      <c r="I12" s="221"/>
      <c r="J12" s="221"/>
      <c r="K12" s="222"/>
      <c r="L12" s="221"/>
      <c r="M12" s="221"/>
      <c r="N12" s="221"/>
      <c r="O12" s="222"/>
      <c r="P12" s="221"/>
      <c r="Q12" s="221"/>
      <c r="R12" s="221"/>
      <c r="S12" s="222"/>
      <c r="T12" s="221"/>
      <c r="U12" s="221"/>
      <c r="V12" s="221"/>
      <c r="W12" s="222"/>
      <c r="X12" s="221"/>
      <c r="Y12" s="221"/>
      <c r="Z12" s="221"/>
      <c r="AA12" s="222"/>
      <c r="AB12" s="221"/>
      <c r="AC12" s="221"/>
      <c r="AD12" s="221"/>
      <c r="AE12" s="222"/>
      <c r="AF12" s="221"/>
      <c r="AG12" s="221"/>
      <c r="AH12" s="221"/>
      <c r="AI12" s="222"/>
      <c r="AJ12" s="221"/>
      <c r="AK12" s="221"/>
      <c r="AL12" s="221"/>
      <c r="AM12" s="222"/>
      <c r="AN12" s="221"/>
      <c r="AO12" s="221"/>
      <c r="AP12" s="221"/>
      <c r="AQ12" s="222"/>
      <c r="AR12" s="221"/>
      <c r="AS12" s="221"/>
      <c r="AT12" s="221"/>
      <c r="AU12" s="222"/>
      <c r="AV12" s="221"/>
      <c r="AW12" s="221"/>
      <c r="AX12" s="221"/>
      <c r="AY12" s="222"/>
      <c r="BB12" s="156">
        <v>538897.35</v>
      </c>
      <c r="BC12" s="157">
        <v>2067986.56</v>
      </c>
      <c r="BD12" s="156">
        <v>192226.33000000002</v>
      </c>
      <c r="BE12" s="157">
        <v>732777.12</v>
      </c>
    </row>
    <row r="13" spans="1:57" x14ac:dyDescent="0.55000000000000004">
      <c r="A13" s="228">
        <v>1</v>
      </c>
      <c r="B13" s="99" t="s">
        <v>14</v>
      </c>
      <c r="C13" s="229" t="s">
        <v>73</v>
      </c>
      <c r="D13" s="149">
        <v>46711.34</v>
      </c>
      <c r="E13" s="230">
        <v>184086.08</v>
      </c>
      <c r="F13" s="224">
        <v>-4.0220795199275017E-5</v>
      </c>
      <c r="G13" s="231">
        <v>3.9409291199999998</v>
      </c>
      <c r="H13" s="149">
        <v>48180.67</v>
      </c>
      <c r="I13" s="230">
        <v>192119.31</v>
      </c>
      <c r="J13" s="224">
        <v>-9.6943113021552563E-5</v>
      </c>
      <c r="K13" s="231">
        <v>3.9874769300000001</v>
      </c>
      <c r="L13" s="149">
        <v>62995.34</v>
      </c>
      <c r="M13" s="230">
        <v>249180.06</v>
      </c>
      <c r="N13" s="224">
        <v>8.7395834270864725E-5</v>
      </c>
      <c r="O13" s="231">
        <v>3.9555316299999999</v>
      </c>
      <c r="P13" s="149">
        <v>61324</v>
      </c>
      <c r="Q13" s="230">
        <v>230888.8</v>
      </c>
      <c r="R13" s="224">
        <v>-6.7000015405938029E-5</v>
      </c>
      <c r="S13" s="231">
        <v>3.76506425</v>
      </c>
      <c r="T13" s="149">
        <v>67183.34</v>
      </c>
      <c r="U13" s="230">
        <v>251339.1</v>
      </c>
      <c r="V13" s="224">
        <v>-1.4828439452685416E-4</v>
      </c>
      <c r="W13" s="231">
        <v>3.7410926600000001</v>
      </c>
      <c r="X13" s="149">
        <v>66292</v>
      </c>
      <c r="Y13" s="230">
        <v>249064.85</v>
      </c>
      <c r="Z13" s="224">
        <v>1.466400281060487E-4</v>
      </c>
      <c r="AA13" s="231">
        <v>3.7570875799999999</v>
      </c>
      <c r="AB13" s="149">
        <v>59047.33</v>
      </c>
      <c r="AC13" s="230">
        <v>224459.64</v>
      </c>
      <c r="AD13" s="224">
        <v>6.6757405875250697E-5</v>
      </c>
      <c r="AE13" s="231">
        <v>3.8013512199999999</v>
      </c>
      <c r="AF13" s="149">
        <v>55759.33</v>
      </c>
      <c r="AG13" s="230">
        <v>214737.62</v>
      </c>
      <c r="AH13" s="224">
        <v>-1.1978211114183068E-4</v>
      </c>
      <c r="AI13" s="231">
        <v>3.8511513700000002</v>
      </c>
      <c r="AJ13" s="149">
        <v>61648</v>
      </c>
      <c r="AK13" s="230">
        <v>229407.54</v>
      </c>
      <c r="AL13" s="224">
        <v>1.42400007462129E-4</v>
      </c>
      <c r="AM13" s="231">
        <v>3.7212486999999999</v>
      </c>
      <c r="AN13" s="149">
        <v>63499.33</v>
      </c>
      <c r="AO13" s="230">
        <v>240241.28</v>
      </c>
      <c r="AP13" s="224">
        <v>1.9599718507379293E-4</v>
      </c>
      <c r="AQ13" s="231">
        <v>3.7833671600000001</v>
      </c>
      <c r="AR13" s="149">
        <v>57988</v>
      </c>
      <c r="AS13" s="230">
        <v>224310.99</v>
      </c>
      <c r="AT13" s="224">
        <v>-2.4572000256739557E-4</v>
      </c>
      <c r="AU13" s="231">
        <v>3.8682311899999999</v>
      </c>
      <c r="AV13" s="149">
        <v>66292</v>
      </c>
      <c r="AW13" s="230">
        <v>249064.85</v>
      </c>
      <c r="AX13" s="149">
        <v>57988</v>
      </c>
      <c r="AY13" s="231">
        <v>3.7570875799999999</v>
      </c>
      <c r="AZ13" s="226"/>
      <c r="BA13" s="226"/>
    </row>
    <row r="14" spans="1:57" x14ac:dyDescent="0.55000000000000004">
      <c r="A14" s="228">
        <v>2</v>
      </c>
      <c r="B14" s="99" t="s">
        <v>15</v>
      </c>
      <c r="C14" s="229" t="s">
        <v>16</v>
      </c>
      <c r="D14" s="149">
        <v>468</v>
      </c>
      <c r="E14" s="230">
        <v>1963.73</v>
      </c>
      <c r="F14" s="224">
        <v>1.639999709368567E-6</v>
      </c>
      <c r="G14" s="231">
        <v>4.1960042700000004</v>
      </c>
      <c r="H14" s="149">
        <v>526</v>
      </c>
      <c r="I14" s="230">
        <v>2230.94</v>
      </c>
      <c r="J14" s="224">
        <v>-8.0000017987913452E-7</v>
      </c>
      <c r="K14" s="231">
        <v>4.2413308000000001</v>
      </c>
      <c r="L14" s="149">
        <v>654</v>
      </c>
      <c r="M14" s="230">
        <v>2820.66</v>
      </c>
      <c r="N14" s="224">
        <v>-1.2000009519397281E-7</v>
      </c>
      <c r="O14" s="231">
        <v>4.3129357800000001</v>
      </c>
      <c r="P14" s="149">
        <v>873</v>
      </c>
      <c r="Q14" s="230">
        <v>3714.73</v>
      </c>
      <c r="R14" s="224">
        <v>-2.8999966161791235E-7</v>
      </c>
      <c r="S14" s="231">
        <v>4.2551317299999996</v>
      </c>
      <c r="T14" s="149">
        <v>611</v>
      </c>
      <c r="U14" s="230">
        <v>2543.88</v>
      </c>
      <c r="V14" s="224">
        <v>1.0799999472510535E-6</v>
      </c>
      <c r="W14" s="231">
        <v>4.1634697200000002</v>
      </c>
      <c r="X14" s="149">
        <v>777</v>
      </c>
      <c r="Y14" s="230">
        <v>3285.71</v>
      </c>
      <c r="Z14" s="224">
        <v>-9.9999988378840499E-7</v>
      </c>
      <c r="AA14" s="231">
        <v>4.2287129999999999</v>
      </c>
      <c r="AB14" s="149">
        <v>818</v>
      </c>
      <c r="AC14" s="230">
        <v>3576.22</v>
      </c>
      <c r="AD14" s="224">
        <v>3.8000007407390513E-7</v>
      </c>
      <c r="AE14" s="231">
        <v>4.3719070899999997</v>
      </c>
      <c r="AF14" s="149">
        <v>760</v>
      </c>
      <c r="AG14" s="230">
        <v>3309</v>
      </c>
      <c r="AH14" s="224">
        <v>-1.2000000424450263E-6</v>
      </c>
      <c r="AI14" s="231">
        <v>4.3539473700000002</v>
      </c>
      <c r="AJ14" s="149">
        <v>845</v>
      </c>
      <c r="AK14" s="230">
        <v>3693.11</v>
      </c>
      <c r="AL14" s="224">
        <v>-1.1000001904903911E-6</v>
      </c>
      <c r="AM14" s="231">
        <v>4.3705443800000001</v>
      </c>
      <c r="AN14" s="149">
        <v>970</v>
      </c>
      <c r="AO14" s="230">
        <v>4267.8900000000003</v>
      </c>
      <c r="AP14" s="224">
        <v>-1.99999976757681E-6</v>
      </c>
      <c r="AQ14" s="231">
        <v>4.3998866000000003</v>
      </c>
      <c r="AR14" s="149">
        <v>1022</v>
      </c>
      <c r="AS14" s="230">
        <v>4506.99</v>
      </c>
      <c r="AT14" s="224">
        <v>-4.3000000005122274E-6</v>
      </c>
      <c r="AU14" s="231">
        <v>4.40997065</v>
      </c>
      <c r="AV14" s="149">
        <v>777</v>
      </c>
      <c r="AW14" s="230">
        <v>3285.71</v>
      </c>
      <c r="AX14" s="149">
        <v>1022</v>
      </c>
      <c r="AY14" s="231">
        <v>4.2287129999999999</v>
      </c>
      <c r="AZ14" s="226"/>
      <c r="BA14" s="226"/>
    </row>
    <row r="15" spans="1:57" x14ac:dyDescent="0.55000000000000004">
      <c r="A15" s="228">
        <v>3</v>
      </c>
      <c r="B15" s="99" t="s">
        <v>15</v>
      </c>
      <c r="C15" s="229" t="s">
        <v>17</v>
      </c>
      <c r="D15" s="149">
        <v>154</v>
      </c>
      <c r="E15" s="230">
        <v>569.71</v>
      </c>
      <c r="F15" s="224">
        <v>6.7999997099832399E-7</v>
      </c>
      <c r="G15" s="231">
        <v>3.6994155800000001</v>
      </c>
      <c r="H15" s="149">
        <v>150</v>
      </c>
      <c r="I15" s="230">
        <v>552.14</v>
      </c>
      <c r="J15" s="224">
        <v>5.0000005558104021E-7</v>
      </c>
      <c r="K15" s="231">
        <v>3.6809333299999998</v>
      </c>
      <c r="L15" s="149">
        <v>178</v>
      </c>
      <c r="M15" s="230">
        <v>675.15</v>
      </c>
      <c r="N15" s="224">
        <v>-3.4000004234258085E-7</v>
      </c>
      <c r="O15" s="231">
        <v>3.7929775299999999</v>
      </c>
      <c r="P15" s="149">
        <v>202</v>
      </c>
      <c r="Q15" s="230">
        <v>757.16</v>
      </c>
      <c r="R15" s="224">
        <v>3.4000004234258085E-7</v>
      </c>
      <c r="S15" s="231">
        <v>3.7483168299999998</v>
      </c>
      <c r="T15" s="149">
        <v>206</v>
      </c>
      <c r="U15" s="230">
        <v>774.21</v>
      </c>
      <c r="V15" s="224">
        <v>1.800000291041215E-7</v>
      </c>
      <c r="W15" s="231">
        <v>3.7583009700000001</v>
      </c>
      <c r="X15" s="149">
        <v>380</v>
      </c>
      <c r="Y15" s="230">
        <v>1515.69</v>
      </c>
      <c r="Z15" s="224">
        <v>1.8000000636675395E-6</v>
      </c>
      <c r="AA15" s="231">
        <v>3.9886578899999998</v>
      </c>
      <c r="AB15" s="149">
        <v>533</v>
      </c>
      <c r="AC15" s="230">
        <v>3645.33</v>
      </c>
      <c r="AD15" s="224">
        <v>1.4299998838396277E-6</v>
      </c>
      <c r="AE15" s="231">
        <v>6.8392682899999997</v>
      </c>
      <c r="AF15" s="149">
        <v>816</v>
      </c>
      <c r="AG15" s="230">
        <v>3567.01</v>
      </c>
      <c r="AH15" s="224">
        <v>3.5200005186197814E-6</v>
      </c>
      <c r="AI15" s="231">
        <v>4.3713357799999999</v>
      </c>
      <c r="AJ15" s="149">
        <v>805</v>
      </c>
      <c r="AK15" s="230">
        <v>3509.18</v>
      </c>
      <c r="AL15" s="224">
        <v>2.9499992706405465E-6</v>
      </c>
      <c r="AM15" s="231">
        <v>4.3592298100000004</v>
      </c>
      <c r="AN15" s="149">
        <v>896</v>
      </c>
      <c r="AO15" s="230">
        <v>3927.63</v>
      </c>
      <c r="AP15" s="224">
        <v>-4.4799999159295112E-6</v>
      </c>
      <c r="AQ15" s="231">
        <v>4.3835156299999998</v>
      </c>
      <c r="AR15" s="149">
        <v>402</v>
      </c>
      <c r="AS15" s="230">
        <v>1656.09</v>
      </c>
      <c r="AT15" s="224">
        <v>-1.7400002434442285E-6</v>
      </c>
      <c r="AU15" s="231">
        <v>4.1196268700000003</v>
      </c>
      <c r="AV15" s="149">
        <v>380</v>
      </c>
      <c r="AW15" s="230">
        <v>1515.69</v>
      </c>
      <c r="AX15" s="224">
        <v>1.8000000636675395E-6</v>
      </c>
      <c r="AY15" s="231">
        <v>3.9886578899999998</v>
      </c>
      <c r="AZ15" s="226"/>
      <c r="BA15" s="226"/>
    </row>
    <row r="16" spans="1:57" x14ac:dyDescent="0.55000000000000004">
      <c r="A16" s="232" t="s">
        <v>9</v>
      </c>
      <c r="B16" s="233"/>
      <c r="C16" s="234"/>
      <c r="D16" s="147">
        <v>47333.34</v>
      </c>
      <c r="E16" s="157">
        <v>186619.51999999999</v>
      </c>
      <c r="F16" s="224"/>
      <c r="G16" s="225" t="s">
        <v>47</v>
      </c>
      <c r="H16" s="147">
        <v>48856.67</v>
      </c>
      <c r="I16" s="157">
        <v>194902.39</v>
      </c>
      <c r="J16" s="224"/>
      <c r="K16" s="225" t="s">
        <v>47</v>
      </c>
      <c r="L16" s="147">
        <v>63827.34</v>
      </c>
      <c r="M16" s="157">
        <v>252675.87</v>
      </c>
      <c r="N16" s="224"/>
      <c r="O16" s="225" t="s">
        <v>47</v>
      </c>
      <c r="P16" s="147">
        <v>62399</v>
      </c>
      <c r="Q16" s="157">
        <v>235360.69</v>
      </c>
      <c r="R16" s="224"/>
      <c r="S16" s="225" t="s">
        <v>47</v>
      </c>
      <c r="T16" s="126">
        <v>68000.34</v>
      </c>
      <c r="U16" s="157">
        <v>254657.19</v>
      </c>
      <c r="V16" s="224"/>
      <c r="W16" s="225" t="s">
        <v>47</v>
      </c>
      <c r="X16" s="147">
        <v>67449</v>
      </c>
      <c r="Y16" s="157">
        <v>253866.25</v>
      </c>
      <c r="Z16" s="224"/>
      <c r="AA16" s="225" t="s">
        <v>47</v>
      </c>
      <c r="AB16" s="147">
        <v>60398.33</v>
      </c>
      <c r="AC16" s="157">
        <v>231681.19</v>
      </c>
      <c r="AD16" s="224"/>
      <c r="AE16" s="225" t="s">
        <v>47</v>
      </c>
      <c r="AF16" s="147">
        <v>57335.33</v>
      </c>
      <c r="AG16" s="157">
        <v>221613.63</v>
      </c>
      <c r="AH16" s="224"/>
      <c r="AI16" s="225" t="s">
        <v>47</v>
      </c>
      <c r="AJ16" s="147">
        <v>63298</v>
      </c>
      <c r="AK16" s="157">
        <v>236609.83</v>
      </c>
      <c r="AL16" s="224"/>
      <c r="AM16" s="225" t="s">
        <v>47</v>
      </c>
      <c r="AN16" s="126">
        <v>65365.33</v>
      </c>
      <c r="AO16" s="157">
        <v>248436.80000000002</v>
      </c>
      <c r="AP16" s="224"/>
      <c r="AQ16" s="225" t="s">
        <v>47</v>
      </c>
      <c r="AR16" s="147">
        <v>59412</v>
      </c>
      <c r="AS16" s="157">
        <v>230474.06999999998</v>
      </c>
      <c r="AT16" s="224"/>
      <c r="AU16" s="225" t="s">
        <v>47</v>
      </c>
      <c r="AV16" s="126">
        <v>67449</v>
      </c>
      <c r="AW16" s="157">
        <v>253866.25</v>
      </c>
      <c r="AX16" s="224"/>
      <c r="AY16" s="225" t="s">
        <v>47</v>
      </c>
      <c r="AZ16" s="126">
        <f>D16+H16+L16+P16+T16+X16+AB16+AF16+AJ16+AN16+AR16+AV16</f>
        <v>731123.67999999993</v>
      </c>
      <c r="BA16" s="157">
        <f>E16+I16+M16+Q16+U16+Y16+AC16+AG16+AK16+AO16+AS16+AW16</f>
        <v>2800763.6799999997</v>
      </c>
    </row>
    <row r="17" spans="1:57" x14ac:dyDescent="0.55000000000000004">
      <c r="A17" s="218" t="s">
        <v>74</v>
      </c>
      <c r="B17" s="219"/>
      <c r="C17" s="220"/>
      <c r="D17" s="221"/>
      <c r="E17" s="149"/>
      <c r="F17" s="221"/>
      <c r="G17" s="222"/>
      <c r="H17" s="221"/>
      <c r="I17" s="149"/>
      <c r="J17" s="221"/>
      <c r="K17" s="222"/>
      <c r="L17" s="221"/>
      <c r="M17" s="149"/>
      <c r="N17" s="221"/>
      <c r="O17" s="222"/>
      <c r="P17" s="221"/>
      <c r="Q17" s="221"/>
      <c r="R17" s="221"/>
      <c r="S17" s="222"/>
      <c r="T17" s="221"/>
      <c r="U17" s="221"/>
      <c r="V17" s="221"/>
      <c r="W17" s="222"/>
      <c r="X17" s="221"/>
      <c r="Y17" s="221"/>
      <c r="Z17" s="221"/>
      <c r="AA17" s="222"/>
      <c r="AB17" s="221"/>
      <c r="AC17" s="221"/>
      <c r="AD17" s="221"/>
      <c r="AE17" s="222"/>
      <c r="AF17" s="221"/>
      <c r="AG17" s="221"/>
      <c r="AH17" s="221"/>
      <c r="AI17" s="222"/>
      <c r="AJ17" s="221"/>
      <c r="AK17" s="221"/>
      <c r="AL17" s="221"/>
      <c r="AM17" s="222"/>
      <c r="AN17" s="221"/>
      <c r="AO17" s="221"/>
      <c r="AP17" s="221"/>
      <c r="AQ17" s="222"/>
      <c r="AR17" s="221"/>
      <c r="AS17" s="221"/>
      <c r="AT17" s="221"/>
      <c r="AU17" s="222"/>
      <c r="AV17" s="221"/>
      <c r="AW17" s="221"/>
      <c r="AX17" s="221"/>
      <c r="AY17" s="222"/>
      <c r="BB17" s="156">
        <v>45898.840000000004</v>
      </c>
      <c r="BC17" s="157">
        <v>258095.22</v>
      </c>
      <c r="BD17" s="156">
        <v>15948.720000000001</v>
      </c>
      <c r="BE17" s="157">
        <v>101237.49</v>
      </c>
    </row>
    <row r="18" spans="1:57" x14ac:dyDescent="0.55000000000000004">
      <c r="A18" s="103">
        <v>1</v>
      </c>
      <c r="B18" s="104" t="s">
        <v>74</v>
      </c>
      <c r="C18" s="223" t="s">
        <v>27</v>
      </c>
      <c r="D18" s="147">
        <v>45.9</v>
      </c>
      <c r="E18" s="157">
        <v>14024.36</v>
      </c>
      <c r="F18" s="224">
        <v>2.0001607481390238E-8</v>
      </c>
      <c r="G18" s="225">
        <v>305.54161219999997</v>
      </c>
      <c r="H18" s="147">
        <v>7</v>
      </c>
      <c r="I18" s="157">
        <v>362.51</v>
      </c>
      <c r="J18" s="224">
        <v>-2.0000015865662135E-8</v>
      </c>
      <c r="K18" s="225">
        <v>51.787142860000003</v>
      </c>
      <c r="L18" s="147">
        <v>9920.01</v>
      </c>
      <c r="M18" s="157">
        <v>47214.04</v>
      </c>
      <c r="N18" s="224">
        <v>8.4495986811816692E-6</v>
      </c>
      <c r="O18" s="225">
        <v>4.7594750399999999</v>
      </c>
      <c r="P18" s="147">
        <v>15143.94</v>
      </c>
      <c r="Q18" s="157">
        <v>63157.58</v>
      </c>
      <c r="R18" s="224">
        <v>-6.2718398112338036E-5</v>
      </c>
      <c r="S18" s="225">
        <v>4.1704853599999998</v>
      </c>
      <c r="T18" s="147">
        <v>4832.25</v>
      </c>
      <c r="U18" s="157">
        <v>27417.94</v>
      </c>
      <c r="V18" s="224">
        <v>-6.9275047280825675E-6</v>
      </c>
      <c r="W18" s="225">
        <v>5.6739489900000004</v>
      </c>
      <c r="X18" s="147">
        <v>665.04</v>
      </c>
      <c r="Y18" s="157">
        <v>14290.95</v>
      </c>
      <c r="Z18" s="224">
        <v>2.0376028260216117E-6</v>
      </c>
      <c r="AA18" s="225">
        <v>21.488857809999999</v>
      </c>
      <c r="AB18" s="147">
        <v>8804.64</v>
      </c>
      <c r="AC18" s="157">
        <v>43890.8</v>
      </c>
      <c r="AD18" s="224">
        <v>3.8139201933518052E-5</v>
      </c>
      <c r="AE18" s="225">
        <v>4.9849624700000001</v>
      </c>
      <c r="AF18" s="147">
        <v>3756.66</v>
      </c>
      <c r="AG18" s="157">
        <v>26447.75</v>
      </c>
      <c r="AH18" s="224">
        <v>-1.8567399820312858E-5</v>
      </c>
      <c r="AI18" s="225">
        <v>7.04022989</v>
      </c>
      <c r="AJ18" s="147">
        <v>2723.4</v>
      </c>
      <c r="AK18" s="157">
        <v>21289.29</v>
      </c>
      <c r="AL18" s="224">
        <v>-1.032599902828224E-5</v>
      </c>
      <c r="AM18" s="225">
        <v>7.8171733899999998</v>
      </c>
      <c r="AN18" s="147">
        <v>2776.44</v>
      </c>
      <c r="AO18" s="157">
        <v>21902.15</v>
      </c>
      <c r="AP18" s="224">
        <v>-8.8216002041008323E-6</v>
      </c>
      <c r="AQ18" s="225">
        <v>7.8885731400000001</v>
      </c>
      <c r="AR18" s="147">
        <v>5108.67</v>
      </c>
      <c r="AS18" s="157">
        <v>31363.119999999999</v>
      </c>
      <c r="AT18" s="224">
        <v>7.6042015280108899E-6</v>
      </c>
      <c r="AU18" s="225">
        <v>6.1391947399999998</v>
      </c>
      <c r="AV18" s="147">
        <v>8063.61</v>
      </c>
      <c r="AW18" s="157">
        <v>47972.22</v>
      </c>
      <c r="AX18" s="224">
        <v>3.8534701161552221E-5</v>
      </c>
      <c r="AY18" s="225">
        <v>5.9492237299999999</v>
      </c>
      <c r="AZ18" s="126">
        <f>D18+H18+L18+P18+T18+X18+AB18+AF18+AJ18+AN18+AR18+AV18</f>
        <v>61847.560000000005</v>
      </c>
      <c r="BA18" s="157">
        <f>E18+I18+M18+Q18+U18+Y18+AC18+AG18+AK18+AO18+AS18+AW18</f>
        <v>359332.70999999996</v>
      </c>
    </row>
    <row r="19" spans="1:57" x14ac:dyDescent="0.55000000000000004">
      <c r="A19" s="218" t="s">
        <v>75</v>
      </c>
      <c r="B19" s="219"/>
      <c r="C19" s="220"/>
      <c r="D19" s="221"/>
      <c r="E19" s="221"/>
      <c r="F19" s="221"/>
      <c r="G19" s="222"/>
      <c r="H19" s="221"/>
      <c r="I19" s="221"/>
      <c r="J19" s="221"/>
      <c r="K19" s="222"/>
      <c r="L19" s="221"/>
      <c r="M19" s="221"/>
      <c r="N19" s="221"/>
      <c r="O19" s="222"/>
      <c r="P19" s="221"/>
      <c r="Q19" s="221"/>
      <c r="R19" s="221"/>
      <c r="S19" s="222"/>
      <c r="T19" s="221"/>
      <c r="U19" s="221"/>
      <c r="V19" s="221"/>
      <c r="W19" s="222"/>
      <c r="X19" s="221"/>
      <c r="Y19" s="221"/>
      <c r="Z19" s="221"/>
      <c r="AA19" s="222"/>
      <c r="AB19" s="221"/>
      <c r="AC19" s="221"/>
      <c r="AD19" s="221"/>
      <c r="AE19" s="222"/>
      <c r="AF19" s="221"/>
      <c r="AG19" s="221"/>
      <c r="AH19" s="221"/>
      <c r="AI19" s="222"/>
      <c r="AJ19" s="221"/>
      <c r="AK19" s="221"/>
      <c r="AL19" s="221"/>
      <c r="AM19" s="222"/>
      <c r="AN19" s="221"/>
      <c r="AO19" s="221"/>
      <c r="AP19" s="221"/>
      <c r="AQ19" s="222"/>
      <c r="AR19" s="221"/>
      <c r="AS19" s="221"/>
      <c r="AT19" s="221"/>
      <c r="AU19" s="222"/>
      <c r="AV19" s="221"/>
      <c r="AW19" s="221"/>
      <c r="AX19" s="221"/>
      <c r="AY19" s="222"/>
      <c r="BB19" s="156">
        <v>11722</v>
      </c>
      <c r="BC19" s="157">
        <v>51871.47</v>
      </c>
      <c r="BD19" s="156">
        <v>2990</v>
      </c>
      <c r="BE19" s="157">
        <v>13045.880000000001</v>
      </c>
    </row>
    <row r="20" spans="1:57" x14ac:dyDescent="0.55000000000000004">
      <c r="A20" s="103">
        <v>1</v>
      </c>
      <c r="B20" s="104" t="s">
        <v>75</v>
      </c>
      <c r="C20" s="223" t="s">
        <v>28</v>
      </c>
      <c r="D20" s="147">
        <v>2401</v>
      </c>
      <c r="E20" s="157">
        <v>10869.25</v>
      </c>
      <c r="F20" s="224">
        <v>7.0000169216655195E-8</v>
      </c>
      <c r="G20" s="225">
        <v>4.5269679299999996</v>
      </c>
      <c r="H20" s="147">
        <v>2256</v>
      </c>
      <c r="I20" s="157">
        <v>10201.219999999999</v>
      </c>
      <c r="J20" s="224">
        <v>-9.2800000857096165E-6</v>
      </c>
      <c r="K20" s="225">
        <v>4.5218173799999999</v>
      </c>
      <c r="L20" s="147">
        <v>1145</v>
      </c>
      <c r="M20" s="157">
        <v>5082.74</v>
      </c>
      <c r="N20" s="224">
        <v>-4.8000001697801054E-6</v>
      </c>
      <c r="O20" s="225">
        <v>4.4390742400000001</v>
      </c>
      <c r="P20" s="147">
        <v>1003</v>
      </c>
      <c r="Q20" s="157">
        <v>4295.68</v>
      </c>
      <c r="R20" s="224">
        <v>-4.5300002966541797E-6</v>
      </c>
      <c r="S20" s="225">
        <v>4.2828315100000003</v>
      </c>
      <c r="T20" s="147">
        <v>944</v>
      </c>
      <c r="U20" s="157">
        <v>4032.03</v>
      </c>
      <c r="V20" s="224">
        <v>3.2000025385059416E-7</v>
      </c>
      <c r="W20" s="225">
        <v>4.2712182199999997</v>
      </c>
      <c r="X20" s="147">
        <v>1016</v>
      </c>
      <c r="Y20" s="157">
        <v>4353.78</v>
      </c>
      <c r="Z20" s="224">
        <v>-4.64000095234951E-6</v>
      </c>
      <c r="AA20" s="225">
        <v>4.2852165400000004</v>
      </c>
      <c r="AB20" s="147">
        <v>930</v>
      </c>
      <c r="AC20" s="157">
        <v>4092.22</v>
      </c>
      <c r="AD20" s="224">
        <v>-8.0000017987913452E-7</v>
      </c>
      <c r="AE20" s="225">
        <v>4.4002365599999997</v>
      </c>
      <c r="AF20" s="147">
        <v>983</v>
      </c>
      <c r="AG20" s="157">
        <v>4336.3900000000003</v>
      </c>
      <c r="AH20" s="224">
        <v>-1.6000012692529708E-7</v>
      </c>
      <c r="AI20" s="225">
        <v>4.4113835200000002</v>
      </c>
      <c r="AJ20" s="147">
        <v>1044</v>
      </c>
      <c r="AK20" s="157">
        <v>4608.16</v>
      </c>
      <c r="AL20" s="224">
        <v>1.6000012692529708E-7</v>
      </c>
      <c r="AM20" s="225">
        <v>4.4139463599999997</v>
      </c>
      <c r="AN20" s="147">
        <v>1247</v>
      </c>
      <c r="AO20" s="157">
        <v>5541.59</v>
      </c>
      <c r="AP20" s="224">
        <v>-1.5000023267930374E-7</v>
      </c>
      <c r="AQ20" s="225">
        <v>4.44393745</v>
      </c>
      <c r="AR20" s="147">
        <v>727</v>
      </c>
      <c r="AS20" s="157">
        <v>3150.51</v>
      </c>
      <c r="AT20" s="224">
        <v>8.200004231184721E-7</v>
      </c>
      <c r="AU20" s="225">
        <v>4.3335763399999996</v>
      </c>
      <c r="AV20" s="147">
        <v>1016</v>
      </c>
      <c r="AW20" s="157">
        <v>4353.78</v>
      </c>
      <c r="AX20" s="224">
        <v>-4.64000095234951E-6</v>
      </c>
      <c r="AY20" s="225">
        <v>4.2852165400000004</v>
      </c>
      <c r="AZ20" s="126">
        <f>D20+H20+L20+P20+T20+X20+AB20+AF20+AJ20+AN20+AR20+AV20</f>
        <v>14712</v>
      </c>
      <c r="BA20" s="157">
        <f>E20+I20+M20+Q20+U20+Y20+AC20+AG20+AK20+AO20+AS20+AW20</f>
        <v>64917.35</v>
      </c>
    </row>
    <row r="21" spans="1:57" x14ac:dyDescent="0.55000000000000004">
      <c r="A21" s="218" t="s">
        <v>30</v>
      </c>
      <c r="B21" s="219"/>
      <c r="C21" s="220"/>
      <c r="D21" s="221"/>
      <c r="E21" s="221"/>
      <c r="F21" s="221"/>
      <c r="G21" s="222"/>
      <c r="H21" s="221"/>
      <c r="I21" s="221"/>
      <c r="J21" s="221"/>
      <c r="K21" s="222"/>
      <c r="L21" s="221"/>
      <c r="M21" s="221"/>
      <c r="N21" s="221"/>
      <c r="O21" s="222"/>
      <c r="P21" s="221"/>
      <c r="Q21" s="221"/>
      <c r="R21" s="221"/>
      <c r="S21" s="222"/>
      <c r="T21" s="221"/>
      <c r="U21" s="221"/>
      <c r="V21" s="221"/>
      <c r="W21" s="222"/>
      <c r="X21" s="221"/>
      <c r="Y21" s="221"/>
      <c r="Z21" s="221"/>
      <c r="AA21" s="222"/>
      <c r="AB21" s="221"/>
      <c r="AC21" s="221"/>
      <c r="AD21" s="221"/>
      <c r="AE21" s="222"/>
      <c r="AF21" s="221"/>
      <c r="AG21" s="221"/>
      <c r="AH21" s="221"/>
      <c r="AI21" s="222"/>
      <c r="AJ21" s="221"/>
      <c r="AK21" s="221"/>
      <c r="AL21" s="221"/>
      <c r="AM21" s="222"/>
      <c r="AN21" s="221"/>
      <c r="AO21" s="221"/>
      <c r="AP21" s="221"/>
      <c r="AQ21" s="222"/>
      <c r="AR21" s="221"/>
      <c r="AS21" s="221"/>
      <c r="AT21" s="221"/>
      <c r="AU21" s="222"/>
      <c r="AV21" s="221"/>
      <c r="AW21" s="221"/>
      <c r="AX21" s="221"/>
      <c r="AY21" s="222"/>
      <c r="BB21" s="156">
        <v>6208</v>
      </c>
      <c r="BC21" s="157">
        <v>30892.069999999996</v>
      </c>
      <c r="BD21" s="156">
        <v>2060</v>
      </c>
      <c r="BE21" s="157">
        <v>10252.33</v>
      </c>
    </row>
    <row r="22" spans="1:57" x14ac:dyDescent="0.55000000000000004">
      <c r="A22" s="228">
        <v>1</v>
      </c>
      <c r="B22" s="99" t="s">
        <v>33</v>
      </c>
      <c r="C22" s="229" t="s">
        <v>34</v>
      </c>
      <c r="D22" s="149">
        <v>652</v>
      </c>
      <c r="E22" s="230">
        <v>2979.97</v>
      </c>
      <c r="F22" s="224">
        <v>3.2399998417531606E-6</v>
      </c>
      <c r="G22" s="231">
        <v>4.5705061300000001</v>
      </c>
      <c r="H22" s="149">
        <v>752</v>
      </c>
      <c r="I22" s="230">
        <v>3385.78</v>
      </c>
      <c r="J22" s="224">
        <v>9.5999985205708072E-7</v>
      </c>
      <c r="K22" s="231">
        <v>4.5023670200000003</v>
      </c>
      <c r="L22" s="149">
        <v>812</v>
      </c>
      <c r="M22" s="230">
        <v>3629.26</v>
      </c>
      <c r="N22" s="224">
        <v>-2.3999973564059474E-7</v>
      </c>
      <c r="O22" s="231">
        <v>4.4695320199999999</v>
      </c>
      <c r="P22" s="149">
        <v>720</v>
      </c>
      <c r="Q22" s="230">
        <v>3158.23</v>
      </c>
      <c r="R22" s="224">
        <v>-3.1999998100218363E-6</v>
      </c>
      <c r="S22" s="231">
        <v>4.38643056</v>
      </c>
      <c r="T22" s="149">
        <v>668</v>
      </c>
      <c r="U22" s="230">
        <v>2953.54</v>
      </c>
      <c r="V22" s="224">
        <v>-2.7600003704719711E-6</v>
      </c>
      <c r="W22" s="231">
        <v>4.4214670700000003</v>
      </c>
      <c r="X22" s="149">
        <v>652</v>
      </c>
      <c r="Y22" s="230">
        <v>2890.57</v>
      </c>
      <c r="Z22" s="224">
        <v>3.6000028558191843E-7</v>
      </c>
      <c r="AA22" s="231">
        <v>4.4333895700000001</v>
      </c>
      <c r="AB22" s="149">
        <v>668</v>
      </c>
      <c r="AC22" s="230">
        <v>3044.89</v>
      </c>
      <c r="AD22" s="224">
        <v>1.9199997041141614E-6</v>
      </c>
      <c r="AE22" s="231">
        <v>4.5582185600000003</v>
      </c>
      <c r="AF22" s="149">
        <v>632</v>
      </c>
      <c r="AG22" s="230">
        <v>2898.81</v>
      </c>
      <c r="AH22" s="224">
        <v>2.2399999579647556E-6</v>
      </c>
      <c r="AI22" s="231">
        <v>4.5867246799999997</v>
      </c>
      <c r="AJ22" s="149">
        <v>652</v>
      </c>
      <c r="AK22" s="230">
        <v>2974.18</v>
      </c>
      <c r="AL22" s="224">
        <v>-2.0400002540554851E-6</v>
      </c>
      <c r="AM22" s="231">
        <v>4.56162577</v>
      </c>
      <c r="AN22" s="149">
        <v>696</v>
      </c>
      <c r="AO22" s="230">
        <v>3152.35</v>
      </c>
      <c r="AP22" s="224">
        <v>-2.9600000743812416E-6</v>
      </c>
      <c r="AQ22" s="231">
        <v>4.5292385099999999</v>
      </c>
      <c r="AR22" s="149">
        <v>712</v>
      </c>
      <c r="AS22" s="230">
        <v>3217.13</v>
      </c>
      <c r="AT22" s="224">
        <v>8.8000024334178306E-7</v>
      </c>
      <c r="AU22" s="231">
        <v>4.5184410100000001</v>
      </c>
      <c r="AV22" s="149">
        <v>652</v>
      </c>
      <c r="AW22" s="230">
        <v>2890.57</v>
      </c>
      <c r="AX22" s="224">
        <v>3.6000028558191843E-7</v>
      </c>
      <c r="AY22" s="231">
        <v>4.4333895700000001</v>
      </c>
      <c r="AZ22" s="226"/>
      <c r="BA22" s="226"/>
    </row>
    <row r="23" spans="1:57" x14ac:dyDescent="0.55000000000000004">
      <c r="A23" s="228">
        <v>2</v>
      </c>
      <c r="B23" s="99" t="s">
        <v>24</v>
      </c>
      <c r="C23" s="229" t="s">
        <v>35</v>
      </c>
      <c r="D23" s="149">
        <v>0</v>
      </c>
      <c r="E23" s="230">
        <v>334.1</v>
      </c>
      <c r="F23" s="224">
        <v>0</v>
      </c>
      <c r="G23" s="231" t="s">
        <v>47</v>
      </c>
      <c r="H23" s="149">
        <v>0</v>
      </c>
      <c r="I23" s="230">
        <v>334.1</v>
      </c>
      <c r="J23" s="224">
        <v>0</v>
      </c>
      <c r="K23" s="231" t="s">
        <v>47</v>
      </c>
      <c r="L23" s="149">
        <v>0</v>
      </c>
      <c r="M23" s="230">
        <v>334.1</v>
      </c>
      <c r="N23" s="224">
        <v>0</v>
      </c>
      <c r="O23" s="231" t="s">
        <v>47</v>
      </c>
      <c r="P23" s="149">
        <v>0</v>
      </c>
      <c r="Q23" s="230">
        <v>334.1</v>
      </c>
      <c r="R23" s="224">
        <v>0</v>
      </c>
      <c r="S23" s="231" t="s">
        <v>47</v>
      </c>
      <c r="T23" s="149">
        <v>0</v>
      </c>
      <c r="U23" s="230">
        <v>334.1</v>
      </c>
      <c r="V23" s="224">
        <v>0</v>
      </c>
      <c r="W23" s="231" t="s">
        <v>47</v>
      </c>
      <c r="X23" s="149">
        <v>0</v>
      </c>
      <c r="Y23" s="230">
        <v>334.1</v>
      </c>
      <c r="Z23" s="224">
        <v>0</v>
      </c>
      <c r="AA23" s="231" t="s">
        <v>47</v>
      </c>
      <c r="AB23" s="149">
        <v>0</v>
      </c>
      <c r="AC23" s="230">
        <v>334.1</v>
      </c>
      <c r="AD23" s="224">
        <v>0</v>
      </c>
      <c r="AE23" s="231" t="s">
        <v>47</v>
      </c>
      <c r="AF23" s="149">
        <v>0</v>
      </c>
      <c r="AG23" s="230">
        <v>334.1</v>
      </c>
      <c r="AH23" s="224">
        <v>0</v>
      </c>
      <c r="AI23" s="231" t="s">
        <v>47</v>
      </c>
      <c r="AJ23" s="149">
        <v>0</v>
      </c>
      <c r="AK23" s="230">
        <v>334.1</v>
      </c>
      <c r="AL23" s="224">
        <v>0</v>
      </c>
      <c r="AM23" s="231" t="s">
        <v>47</v>
      </c>
      <c r="AN23" s="149">
        <v>0</v>
      </c>
      <c r="AO23" s="230">
        <v>334.1</v>
      </c>
      <c r="AP23" s="224">
        <v>0</v>
      </c>
      <c r="AQ23" s="231" t="s">
        <v>47</v>
      </c>
      <c r="AR23" s="149">
        <v>0</v>
      </c>
      <c r="AS23" s="230">
        <v>334.1</v>
      </c>
      <c r="AT23" s="224">
        <v>0</v>
      </c>
      <c r="AU23" s="231" t="s">
        <v>47</v>
      </c>
      <c r="AV23" s="149">
        <v>0</v>
      </c>
      <c r="AW23" s="230">
        <v>334.1</v>
      </c>
      <c r="AX23" s="224">
        <v>0</v>
      </c>
      <c r="AY23" s="231" t="s">
        <v>47</v>
      </c>
      <c r="AZ23" s="226"/>
      <c r="BA23" s="226"/>
    </row>
    <row r="24" spans="1:57" x14ac:dyDescent="0.55000000000000004">
      <c r="A24" s="232" t="s">
        <v>9</v>
      </c>
      <c r="B24" s="233"/>
      <c r="C24" s="234"/>
      <c r="D24" s="147">
        <v>652</v>
      </c>
      <c r="E24" s="157">
        <v>3314.0699999999997</v>
      </c>
      <c r="F24" s="224"/>
      <c r="G24" s="225" t="s">
        <v>47</v>
      </c>
      <c r="H24" s="147">
        <v>752</v>
      </c>
      <c r="I24" s="157">
        <v>3719.88</v>
      </c>
      <c r="J24" s="224"/>
      <c r="K24" s="225" t="s">
        <v>47</v>
      </c>
      <c r="L24" s="147">
        <v>812</v>
      </c>
      <c r="M24" s="157">
        <v>3963.36</v>
      </c>
      <c r="N24" s="224"/>
      <c r="O24" s="225" t="s">
        <v>47</v>
      </c>
      <c r="P24" s="147">
        <v>720</v>
      </c>
      <c r="Q24" s="157">
        <v>3482.31</v>
      </c>
      <c r="R24" s="224"/>
      <c r="S24" s="225" t="s">
        <v>47</v>
      </c>
      <c r="T24" s="126">
        <v>668</v>
      </c>
      <c r="U24" s="157">
        <v>3277.62</v>
      </c>
      <c r="V24" s="224"/>
      <c r="W24" s="225" t="s">
        <v>47</v>
      </c>
      <c r="X24" s="147">
        <v>652</v>
      </c>
      <c r="Y24" s="157">
        <v>3214.65</v>
      </c>
      <c r="Z24" s="224"/>
      <c r="AA24" s="225" t="s">
        <v>47</v>
      </c>
      <c r="AB24" s="147">
        <v>668</v>
      </c>
      <c r="AC24" s="157">
        <v>3378.99</v>
      </c>
      <c r="AD24" s="224"/>
      <c r="AE24" s="225" t="s">
        <v>47</v>
      </c>
      <c r="AF24" s="147">
        <v>632</v>
      </c>
      <c r="AG24" s="157">
        <v>3232.91</v>
      </c>
      <c r="AH24" s="224"/>
      <c r="AI24" s="225" t="s">
        <v>47</v>
      </c>
      <c r="AJ24" s="147">
        <v>652</v>
      </c>
      <c r="AK24" s="157">
        <v>3308.2799999999997</v>
      </c>
      <c r="AL24" s="224"/>
      <c r="AM24" s="225" t="s">
        <v>47</v>
      </c>
      <c r="AN24" s="126">
        <v>696</v>
      </c>
      <c r="AO24" s="157">
        <v>3486.45</v>
      </c>
      <c r="AP24" s="224"/>
      <c r="AQ24" s="225" t="s">
        <v>47</v>
      </c>
      <c r="AR24" s="147">
        <v>712</v>
      </c>
      <c r="AS24" s="157">
        <v>3551.23</v>
      </c>
      <c r="AT24" s="224"/>
      <c r="AU24" s="225" t="s">
        <v>47</v>
      </c>
      <c r="AV24" s="126">
        <v>652</v>
      </c>
      <c r="AW24" s="157">
        <v>3214.65</v>
      </c>
      <c r="AX24" s="224"/>
      <c r="AY24" s="225" t="s">
        <v>47</v>
      </c>
      <c r="AZ24" s="126">
        <f>D24+H24+L24+P24+T24+X24+AB24+AF24+AJ24+AN24+AR24+AV24</f>
        <v>8268</v>
      </c>
      <c r="BA24" s="157">
        <f>E24+I24+M24+Q24+U24+Y24+AC24+AG24+AK24+AO24+AS24+AW24</f>
        <v>41144.400000000001</v>
      </c>
    </row>
    <row r="25" spans="1:57" x14ac:dyDescent="0.55000000000000004">
      <c r="A25" s="218" t="s">
        <v>31</v>
      </c>
      <c r="B25" s="219"/>
      <c r="C25" s="220"/>
      <c r="D25" s="221"/>
      <c r="E25" s="221"/>
      <c r="F25" s="221"/>
      <c r="G25" s="222"/>
      <c r="H25" s="221"/>
      <c r="I25" s="221"/>
      <c r="J25" s="221"/>
      <c r="K25" s="222"/>
      <c r="L25" s="221"/>
      <c r="M25" s="221"/>
      <c r="N25" s="221"/>
      <c r="O25" s="222"/>
      <c r="P25" s="221"/>
      <c r="Q25" s="221"/>
      <c r="R25" s="221"/>
      <c r="S25" s="222"/>
      <c r="T25" s="221"/>
      <c r="U25" s="221"/>
      <c r="V25" s="221"/>
      <c r="W25" s="222"/>
      <c r="X25" s="221"/>
      <c r="Y25" s="221"/>
      <c r="Z25" s="221"/>
      <c r="AA25" s="222"/>
      <c r="AB25" s="221"/>
      <c r="AC25" s="221"/>
      <c r="AD25" s="221"/>
      <c r="AE25" s="222"/>
      <c r="AF25" s="221"/>
      <c r="AG25" s="221"/>
      <c r="AH25" s="221"/>
      <c r="AI25" s="222"/>
      <c r="AJ25" s="221"/>
      <c r="AK25" s="221"/>
      <c r="AL25" s="221"/>
      <c r="AM25" s="222"/>
      <c r="AN25" s="221"/>
      <c r="AO25" s="221"/>
      <c r="AP25" s="221"/>
      <c r="AQ25" s="222"/>
      <c r="AR25" s="221"/>
      <c r="AS25" s="221"/>
      <c r="AT25" s="221"/>
      <c r="AU25" s="222"/>
      <c r="AV25" s="221"/>
      <c r="AW25" s="221"/>
      <c r="AX25" s="221"/>
      <c r="AY25" s="222"/>
      <c r="BB25" s="156">
        <v>922938.35000000009</v>
      </c>
      <c r="BC25" s="157">
        <v>3729745.8</v>
      </c>
      <c r="BD25" s="156">
        <v>295657.83</v>
      </c>
      <c r="BE25" s="157">
        <v>1182025.3799999999</v>
      </c>
    </row>
    <row r="26" spans="1:57" x14ac:dyDescent="0.55000000000000004">
      <c r="A26" s="228">
        <v>1</v>
      </c>
      <c r="B26" s="99" t="s">
        <v>36</v>
      </c>
      <c r="C26" s="229" t="s">
        <v>37</v>
      </c>
      <c r="D26" s="149">
        <v>79920</v>
      </c>
      <c r="E26" s="230">
        <v>330096.19</v>
      </c>
      <c r="F26" s="224">
        <v>-1.8319999799132347E-4</v>
      </c>
      <c r="G26" s="231">
        <v>4.1303327100000002</v>
      </c>
      <c r="H26" s="149">
        <v>86040</v>
      </c>
      <c r="I26" s="230">
        <v>349945.04</v>
      </c>
      <c r="J26" s="224">
        <v>3.5479996586218476E-4</v>
      </c>
      <c r="K26" s="231">
        <v>4.06723663</v>
      </c>
      <c r="L26" s="149">
        <v>105360</v>
      </c>
      <c r="M26" s="230">
        <v>422685.07</v>
      </c>
      <c r="N26" s="224">
        <v>3.2560003455728292E-4</v>
      </c>
      <c r="O26" s="231">
        <v>4.0118172899999998</v>
      </c>
      <c r="P26" s="149">
        <v>88440</v>
      </c>
      <c r="Q26" s="230">
        <v>346997.04</v>
      </c>
      <c r="R26" s="224">
        <v>-7.3200033511966467E-5</v>
      </c>
      <c r="S26" s="231">
        <v>3.9235305299999998</v>
      </c>
      <c r="T26" s="149">
        <v>95760</v>
      </c>
      <c r="U26" s="230">
        <v>379803.13</v>
      </c>
      <c r="V26" s="224">
        <v>-5.6000018958002329E-5</v>
      </c>
      <c r="W26" s="231">
        <v>3.9661981000000002</v>
      </c>
      <c r="X26" s="149">
        <v>85080</v>
      </c>
      <c r="Y26" s="230">
        <v>336426.55</v>
      </c>
      <c r="Z26" s="224">
        <v>-3.2240001019090414E-4</v>
      </c>
      <c r="AA26" s="231">
        <v>3.9542377800000001</v>
      </c>
      <c r="AB26" s="149">
        <v>86160</v>
      </c>
      <c r="AC26" s="230">
        <v>350334.24</v>
      </c>
      <c r="AD26" s="224">
        <v>-3.0239997431635857E-4</v>
      </c>
      <c r="AE26" s="231">
        <v>4.0660891399999999</v>
      </c>
      <c r="AF26" s="149">
        <v>100440</v>
      </c>
      <c r="AG26" s="230">
        <v>416808.06</v>
      </c>
      <c r="AH26" s="224">
        <v>-4.1159999091178179E-4</v>
      </c>
      <c r="AI26" s="231">
        <v>4.1498213899999996</v>
      </c>
      <c r="AJ26" s="149">
        <v>105840</v>
      </c>
      <c r="AK26" s="230">
        <v>433381.79</v>
      </c>
      <c r="AL26" s="224">
        <v>4.3760001426562667E-4</v>
      </c>
      <c r="AM26" s="231">
        <v>4.0946881099999999</v>
      </c>
      <c r="AN26" s="149">
        <v>107760</v>
      </c>
      <c r="AO26" s="230">
        <v>439591.83</v>
      </c>
      <c r="AP26" s="224">
        <v>-3.6719994386658072E-4</v>
      </c>
      <c r="AQ26" s="231">
        <v>4.0793599699999996</v>
      </c>
      <c r="AR26" s="149">
        <v>77520</v>
      </c>
      <c r="AS26" s="230">
        <v>301464.03999999998</v>
      </c>
      <c r="AT26" s="224">
        <v>-3.7520000478252769E-4</v>
      </c>
      <c r="AU26" s="231">
        <v>3.8888550099999999</v>
      </c>
      <c r="AV26" s="149">
        <v>85080</v>
      </c>
      <c r="AW26" s="230">
        <v>336426.55</v>
      </c>
      <c r="AX26" s="224">
        <v>-3.2240001019090414E-4</v>
      </c>
      <c r="AY26" s="231">
        <v>3.9542377800000001</v>
      </c>
      <c r="AZ26" s="226"/>
      <c r="BA26" s="226"/>
    </row>
    <row r="27" spans="1:57" x14ac:dyDescent="0.55000000000000004">
      <c r="A27" s="228">
        <v>2</v>
      </c>
      <c r="B27" s="99" t="s">
        <v>76</v>
      </c>
      <c r="C27" s="229" t="s">
        <v>39</v>
      </c>
      <c r="D27" s="149">
        <v>12222.66</v>
      </c>
      <c r="E27" s="230">
        <v>46378.38</v>
      </c>
      <c r="F27" s="224">
        <v>-4.0861203160602599E-5</v>
      </c>
      <c r="G27" s="231">
        <v>3.79445882</v>
      </c>
      <c r="H27" s="149">
        <v>13501.23</v>
      </c>
      <c r="I27" s="230">
        <v>51727.519999999997</v>
      </c>
      <c r="J27" s="224">
        <v>3.2543895940762013E-5</v>
      </c>
      <c r="K27" s="231">
        <v>3.8313190700000002</v>
      </c>
      <c r="L27" s="149">
        <v>11458.68</v>
      </c>
      <c r="M27" s="230">
        <v>45988.76</v>
      </c>
      <c r="N27" s="224">
        <v>4.8065601731650531E-5</v>
      </c>
      <c r="O27" s="231">
        <v>4.0134430800000001</v>
      </c>
      <c r="P27" s="149">
        <v>8658</v>
      </c>
      <c r="Q27" s="230">
        <v>34540.269999999997</v>
      </c>
      <c r="R27" s="224">
        <v>3.8139995012897998E-5</v>
      </c>
      <c r="S27" s="231">
        <v>3.9894051699999999</v>
      </c>
      <c r="T27" s="149">
        <v>8374.1</v>
      </c>
      <c r="U27" s="230">
        <v>33741.61</v>
      </c>
      <c r="V27" s="224">
        <v>2.2505002561956644E-5</v>
      </c>
      <c r="W27" s="231">
        <v>4.0292819499999997</v>
      </c>
      <c r="X27" s="149">
        <v>6572.37</v>
      </c>
      <c r="Y27" s="230">
        <v>28011.119999999999</v>
      </c>
      <c r="Z27" s="224">
        <v>-1.1172898666700348E-5</v>
      </c>
      <c r="AA27" s="231">
        <v>4.2619511699999997</v>
      </c>
      <c r="AB27" s="149">
        <v>5944.56</v>
      </c>
      <c r="AC27" s="230">
        <v>25588.35</v>
      </c>
      <c r="AD27" s="224">
        <v>-1.9279203115729615E-5</v>
      </c>
      <c r="AE27" s="231">
        <v>4.3044985699999998</v>
      </c>
      <c r="AF27" s="149">
        <v>6962.52</v>
      </c>
      <c r="AG27" s="230">
        <v>29233.3</v>
      </c>
      <c r="AH27" s="224">
        <v>3.3043594157788903E-5</v>
      </c>
      <c r="AI27" s="231">
        <v>4.1986665700000003</v>
      </c>
      <c r="AJ27" s="149">
        <v>7942.23</v>
      </c>
      <c r="AK27" s="230">
        <v>32608.26</v>
      </c>
      <c r="AL27" s="224">
        <v>-2.8849499358329922E-5</v>
      </c>
      <c r="AM27" s="231">
        <v>4.10568065</v>
      </c>
      <c r="AN27" s="149">
        <v>9123.39</v>
      </c>
      <c r="AO27" s="230">
        <v>37070.04</v>
      </c>
      <c r="AP27" s="224">
        <v>-8.8655942818149924E-6</v>
      </c>
      <c r="AQ27" s="231">
        <v>4.0631870399999999</v>
      </c>
      <c r="AR27" s="149">
        <v>7832.07</v>
      </c>
      <c r="AS27" s="230">
        <v>31999.49</v>
      </c>
      <c r="AT27" s="224">
        <v>3.4586006222525612E-5</v>
      </c>
      <c r="AU27" s="231">
        <v>4.0857001999999998</v>
      </c>
      <c r="AV27" s="149">
        <v>6572.37</v>
      </c>
      <c r="AW27" s="230">
        <v>28011.119999999999</v>
      </c>
      <c r="AX27" s="224">
        <v>-1.1172898666700348E-5</v>
      </c>
      <c r="AY27" s="231">
        <v>4.2619511699999997</v>
      </c>
      <c r="AZ27" s="226"/>
      <c r="BA27" s="226"/>
    </row>
    <row r="28" spans="1:57" x14ac:dyDescent="0.55000000000000004">
      <c r="A28" s="228">
        <v>3</v>
      </c>
      <c r="B28" s="99" t="s">
        <v>38</v>
      </c>
      <c r="C28" s="229" t="s">
        <v>80</v>
      </c>
      <c r="D28" s="149">
        <v>1464</v>
      </c>
      <c r="E28" s="230">
        <v>6275.13</v>
      </c>
      <c r="F28" s="224">
        <v>5.2799996410612948E-6</v>
      </c>
      <c r="G28" s="231">
        <v>4.2862909800000004</v>
      </c>
      <c r="H28" s="149">
        <v>1336</v>
      </c>
      <c r="I28" s="230">
        <v>5755.69</v>
      </c>
      <c r="J28" s="224">
        <v>-3.2000007195165381E-6</v>
      </c>
      <c r="K28" s="231">
        <v>4.3081512000000002</v>
      </c>
      <c r="L28" s="149">
        <v>1672</v>
      </c>
      <c r="M28" s="230">
        <v>7119.2</v>
      </c>
      <c r="N28" s="224">
        <v>-5.2800005505559966E-6</v>
      </c>
      <c r="O28" s="231">
        <v>4.2578947400000002</v>
      </c>
      <c r="P28" s="149">
        <v>400</v>
      </c>
      <c r="Q28" s="230">
        <v>1898.61</v>
      </c>
      <c r="R28" s="224">
        <v>0</v>
      </c>
      <c r="S28" s="231">
        <v>4.7465250000000001</v>
      </c>
      <c r="T28" s="149">
        <v>1075</v>
      </c>
      <c r="U28" s="230">
        <v>4617.4399999999996</v>
      </c>
      <c r="V28" s="224">
        <v>3.499999365885742E-6</v>
      </c>
      <c r="W28" s="231">
        <v>4.2952930199999999</v>
      </c>
      <c r="X28" s="149">
        <v>813</v>
      </c>
      <c r="Y28" s="230">
        <v>3446.58</v>
      </c>
      <c r="Z28" s="224">
        <v>2.7299997782392893E-6</v>
      </c>
      <c r="AA28" s="231">
        <v>4.2393357900000002</v>
      </c>
      <c r="AB28" s="149">
        <v>586</v>
      </c>
      <c r="AC28" s="230">
        <v>2507.38</v>
      </c>
      <c r="AD28" s="224">
        <v>4.3999989429721609E-7</v>
      </c>
      <c r="AE28" s="231">
        <v>4.2788054600000001</v>
      </c>
      <c r="AF28" s="149">
        <v>439</v>
      </c>
      <c r="AG28" s="230">
        <v>1830.13</v>
      </c>
      <c r="AH28" s="224">
        <v>-9.4999995781108737E-7</v>
      </c>
      <c r="AI28" s="231">
        <v>4.1688610500000003</v>
      </c>
      <c r="AJ28" s="149">
        <v>477</v>
      </c>
      <c r="AK28" s="230">
        <v>2000.96</v>
      </c>
      <c r="AL28" s="224">
        <v>-1.9000001429958502E-6</v>
      </c>
      <c r="AM28" s="231">
        <v>4.1948847000000002</v>
      </c>
      <c r="AN28" s="149">
        <v>478</v>
      </c>
      <c r="AO28" s="230">
        <v>2005.57</v>
      </c>
      <c r="AP28" s="224">
        <v>-9.2000004769943189E-7</v>
      </c>
      <c r="AQ28" s="231">
        <v>4.1957531399999999</v>
      </c>
      <c r="AR28" s="149">
        <v>479</v>
      </c>
      <c r="AS28" s="230">
        <v>2010.16</v>
      </c>
      <c r="AT28" s="224">
        <v>2.0000015865662135E-7</v>
      </c>
      <c r="AU28" s="231">
        <v>4.1965762</v>
      </c>
      <c r="AV28" s="149">
        <v>813</v>
      </c>
      <c r="AW28" s="230">
        <v>3446.58</v>
      </c>
      <c r="AX28" s="224">
        <v>2.7299997782392893E-6</v>
      </c>
      <c r="AY28" s="231">
        <v>4.2393357900000002</v>
      </c>
      <c r="AZ28" s="226"/>
      <c r="BA28" s="226"/>
    </row>
    <row r="29" spans="1:57" x14ac:dyDescent="0.55000000000000004">
      <c r="A29" s="232" t="s">
        <v>9</v>
      </c>
      <c r="B29" s="233"/>
      <c r="C29" s="234"/>
      <c r="D29" s="147">
        <v>93606.66</v>
      </c>
      <c r="E29" s="157">
        <v>382749.7</v>
      </c>
      <c r="F29" s="224"/>
      <c r="G29" s="225" t="s">
        <v>47</v>
      </c>
      <c r="H29" s="147">
        <v>100877.23</v>
      </c>
      <c r="I29" s="157">
        <v>407428.25</v>
      </c>
      <c r="J29" s="224"/>
      <c r="K29" s="225" t="s">
        <v>47</v>
      </c>
      <c r="L29" s="147">
        <v>118490.68</v>
      </c>
      <c r="M29" s="157">
        <v>475793.03</v>
      </c>
      <c r="N29" s="224"/>
      <c r="O29" s="225" t="s">
        <v>47</v>
      </c>
      <c r="P29" s="147">
        <v>97498</v>
      </c>
      <c r="Q29" s="157">
        <v>383435.92</v>
      </c>
      <c r="R29" s="224"/>
      <c r="S29" s="225" t="s">
        <v>47</v>
      </c>
      <c r="T29" s="126">
        <v>105209.1</v>
      </c>
      <c r="U29" s="157">
        <v>418162.18</v>
      </c>
      <c r="V29" s="224"/>
      <c r="W29" s="225" t="s">
        <v>47</v>
      </c>
      <c r="X29" s="147">
        <v>92465.37</v>
      </c>
      <c r="Y29" s="157">
        <v>367884.25</v>
      </c>
      <c r="Z29" s="224"/>
      <c r="AA29" s="225" t="s">
        <v>47</v>
      </c>
      <c r="AB29" s="147">
        <v>92690.559999999998</v>
      </c>
      <c r="AC29" s="157">
        <v>378429.97</v>
      </c>
      <c r="AD29" s="224"/>
      <c r="AE29" s="225" t="s">
        <v>47</v>
      </c>
      <c r="AF29" s="147">
        <v>107841.52</v>
      </c>
      <c r="AG29" s="157">
        <v>447871.49</v>
      </c>
      <c r="AH29" s="224"/>
      <c r="AI29" s="225" t="s">
        <v>47</v>
      </c>
      <c r="AJ29" s="147">
        <v>114259.23</v>
      </c>
      <c r="AK29" s="157">
        <v>467991.01</v>
      </c>
      <c r="AL29" s="224"/>
      <c r="AM29" s="225" t="s">
        <v>47</v>
      </c>
      <c r="AN29" s="126">
        <v>117361.39</v>
      </c>
      <c r="AO29" s="157">
        <v>478667.44</v>
      </c>
      <c r="AP29" s="224"/>
      <c r="AQ29" s="225" t="s">
        <v>47</v>
      </c>
      <c r="AR29" s="147">
        <v>85831.07</v>
      </c>
      <c r="AS29" s="157">
        <v>335473.68999999994</v>
      </c>
      <c r="AT29" s="224"/>
      <c r="AU29" s="225" t="s">
        <v>47</v>
      </c>
      <c r="AV29" s="126">
        <v>92465.37</v>
      </c>
      <c r="AW29" s="157">
        <v>367884.25</v>
      </c>
      <c r="AX29" s="224"/>
      <c r="AY29" s="225" t="s">
        <v>47</v>
      </c>
      <c r="AZ29" s="126">
        <f>D29+H29+L29+P29+T29+X29+AB29+AF29+AJ29+AN29+AR29+AV29</f>
        <v>1218596.1800000002</v>
      </c>
      <c r="BA29" s="157">
        <f>E29+I29+M29+Q29+U29+Y29+AC29+AG29+AK29+AO29+AS29+AW29</f>
        <v>4911771.18</v>
      </c>
    </row>
    <row r="30" spans="1:57" x14ac:dyDescent="0.55000000000000004">
      <c r="A30" s="218" t="s">
        <v>32</v>
      </c>
      <c r="B30" s="219"/>
      <c r="C30" s="220"/>
      <c r="D30" s="221"/>
      <c r="E30" s="221"/>
      <c r="F30" s="221"/>
      <c r="G30" s="222"/>
      <c r="H30" s="221"/>
      <c r="I30" s="221"/>
      <c r="J30" s="221"/>
      <c r="K30" s="222"/>
      <c r="L30" s="221"/>
      <c r="M30" s="221"/>
      <c r="N30" s="221"/>
      <c r="O30" s="222"/>
      <c r="P30" s="221"/>
      <c r="Q30" s="221"/>
      <c r="R30" s="221"/>
      <c r="S30" s="222"/>
      <c r="T30" s="221"/>
      <c r="U30" s="221"/>
      <c r="V30" s="221"/>
      <c r="W30" s="222"/>
      <c r="X30" s="221"/>
      <c r="Y30" s="221"/>
      <c r="Z30" s="221"/>
      <c r="AA30" s="222"/>
      <c r="AB30" s="221"/>
      <c r="AC30" s="221"/>
      <c r="AD30" s="221"/>
      <c r="AE30" s="222"/>
      <c r="AF30" s="221"/>
      <c r="AG30" s="221"/>
      <c r="AH30" s="221"/>
      <c r="AI30" s="222"/>
      <c r="AJ30" s="221"/>
      <c r="AK30" s="221"/>
      <c r="AL30" s="221"/>
      <c r="AM30" s="222"/>
      <c r="AN30" s="221"/>
      <c r="AO30" s="221"/>
      <c r="AP30" s="221"/>
      <c r="AQ30" s="222"/>
      <c r="AR30" s="221"/>
      <c r="AS30" s="221"/>
      <c r="AT30" s="221"/>
      <c r="AU30" s="222"/>
      <c r="AV30" s="221"/>
      <c r="AW30" s="221"/>
      <c r="AX30" s="221"/>
      <c r="AY30" s="222"/>
      <c r="AZ30" s="226"/>
      <c r="BA30" s="226"/>
    </row>
    <row r="31" spans="1:57" x14ac:dyDescent="0.55000000000000004">
      <c r="A31" s="228">
        <v>1</v>
      </c>
      <c r="B31" s="99" t="s">
        <v>40</v>
      </c>
      <c r="C31" s="229" t="s">
        <v>41</v>
      </c>
      <c r="D31" s="149">
        <v>15853.24</v>
      </c>
      <c r="E31" s="230">
        <v>66157.399999999994</v>
      </c>
      <c r="F31" s="224">
        <v>1.6103993402794003E-5</v>
      </c>
      <c r="G31" s="231">
        <v>4.1731154000000004</v>
      </c>
      <c r="H31" s="149">
        <v>16062.14</v>
      </c>
      <c r="I31" s="230">
        <v>68516.09</v>
      </c>
      <c r="J31" s="224">
        <v>-5.9546393458731472E-5</v>
      </c>
      <c r="K31" s="231">
        <v>4.2656887599999997</v>
      </c>
      <c r="L31" s="149">
        <v>17596.23</v>
      </c>
      <c r="M31" s="230">
        <v>75903.33</v>
      </c>
      <c r="N31" s="224">
        <v>1.7640122678130865E-6</v>
      </c>
      <c r="O31" s="231">
        <v>4.3136131999999998</v>
      </c>
      <c r="P31" s="149">
        <v>13216.75</v>
      </c>
      <c r="Q31" s="230">
        <v>53406.09</v>
      </c>
      <c r="R31" s="224">
        <v>4.6467488573398441E-5</v>
      </c>
      <c r="S31" s="231">
        <v>4.0407883900000003</v>
      </c>
      <c r="T31" s="149">
        <v>12724.76</v>
      </c>
      <c r="U31" s="230">
        <v>51004.38</v>
      </c>
      <c r="V31" s="224">
        <v>-1.6946010873652995E-5</v>
      </c>
      <c r="W31" s="231">
        <v>4.0082783500000003</v>
      </c>
      <c r="X31" s="149">
        <v>12461.95</v>
      </c>
      <c r="Y31" s="230">
        <v>49515.7</v>
      </c>
      <c r="Z31" s="224">
        <v>9.8399323178455234E-7</v>
      </c>
      <c r="AA31" s="231">
        <v>3.9733508799999999</v>
      </c>
      <c r="AB31" s="149">
        <v>16119.26</v>
      </c>
      <c r="AC31" s="230">
        <v>67076.789999999994</v>
      </c>
      <c r="AD31" s="224">
        <v>-3.7557212635874748E-5</v>
      </c>
      <c r="AE31" s="231">
        <v>4.1612822200000004</v>
      </c>
      <c r="AF31" s="149">
        <v>11362.8</v>
      </c>
      <c r="AG31" s="230">
        <v>51148.34</v>
      </c>
      <c r="AH31" s="224">
        <v>2.2183994587976485E-5</v>
      </c>
      <c r="AI31" s="231">
        <v>4.5013852200000004</v>
      </c>
      <c r="AJ31" s="149">
        <v>15198.82</v>
      </c>
      <c r="AK31" s="230">
        <v>61586.64</v>
      </c>
      <c r="AL31" s="224">
        <v>-7.0399255491793156E-7</v>
      </c>
      <c r="AM31" s="231">
        <v>4.0520671999999998</v>
      </c>
      <c r="AN31" s="149">
        <v>15211.06</v>
      </c>
      <c r="AO31" s="230">
        <v>63769.91</v>
      </c>
      <c r="AP31" s="224">
        <v>-3.0040391720831394E-5</v>
      </c>
      <c r="AQ31" s="231">
        <v>4.1923383400000001</v>
      </c>
      <c r="AR31" s="149">
        <v>15371.81</v>
      </c>
      <c r="AS31" s="230">
        <v>63503.97</v>
      </c>
      <c r="AT31" s="224">
        <v>2.3563508875668049E-5</v>
      </c>
      <c r="AU31" s="231">
        <v>4.1311966499999997</v>
      </c>
      <c r="AV31" s="149">
        <v>12461.95</v>
      </c>
      <c r="AW31" s="230">
        <v>49515.7</v>
      </c>
      <c r="AX31" s="224">
        <v>9.8399323178455234E-7</v>
      </c>
      <c r="AY31" s="231">
        <v>3.9733508799999999</v>
      </c>
      <c r="BB31" s="156">
        <v>269556.45</v>
      </c>
      <c r="BC31" s="157">
        <v>1132360.8900000001</v>
      </c>
      <c r="BD31" s="156">
        <v>88112.12</v>
      </c>
      <c r="BE31" s="157">
        <v>366494.52</v>
      </c>
    </row>
    <row r="32" spans="1:57" x14ac:dyDescent="0.55000000000000004">
      <c r="A32" s="228">
        <v>2</v>
      </c>
      <c r="B32" s="99" t="s">
        <v>42</v>
      </c>
      <c r="C32" s="229" t="s">
        <v>43</v>
      </c>
      <c r="D32" s="149">
        <v>7464</v>
      </c>
      <c r="E32" s="230">
        <v>34617.72</v>
      </c>
      <c r="F32" s="224">
        <v>-4.8000001697801054E-6</v>
      </c>
      <c r="G32" s="231">
        <v>4.6379581999999999</v>
      </c>
      <c r="H32" s="149">
        <v>7500</v>
      </c>
      <c r="I32" s="230">
        <v>34672.959999999999</v>
      </c>
      <c r="J32" s="224">
        <v>2.5000001187436283E-5</v>
      </c>
      <c r="K32" s="231">
        <v>4.6230613299999996</v>
      </c>
      <c r="L32" s="149">
        <v>7452</v>
      </c>
      <c r="M32" s="230">
        <v>33940.07</v>
      </c>
      <c r="N32" s="224">
        <v>1.2680000509135425E-5</v>
      </c>
      <c r="O32" s="231">
        <v>4.5544914099999998</v>
      </c>
      <c r="P32" s="149">
        <v>4860</v>
      </c>
      <c r="Q32" s="230">
        <v>19441.77</v>
      </c>
      <c r="R32" s="224">
        <v>-1.2000000424450263E-5</v>
      </c>
      <c r="S32" s="231">
        <v>4.0003641999999999</v>
      </c>
      <c r="T32" s="149">
        <v>4752</v>
      </c>
      <c r="U32" s="230">
        <v>19216.7</v>
      </c>
      <c r="V32" s="224">
        <v>7.9999881563708186E-7</v>
      </c>
      <c r="W32" s="231">
        <v>4.0439183500000002</v>
      </c>
      <c r="X32" s="149">
        <v>5196</v>
      </c>
      <c r="Y32" s="230">
        <v>21887.66</v>
      </c>
      <c r="Z32" s="224">
        <v>-1.720000000204891E-5</v>
      </c>
      <c r="AA32" s="231">
        <v>4.2124056999999997</v>
      </c>
      <c r="AB32" s="149">
        <v>5700</v>
      </c>
      <c r="AC32" s="230">
        <v>24378.54</v>
      </c>
      <c r="AD32" s="224">
        <v>1.2000000424450263E-5</v>
      </c>
      <c r="AE32" s="231">
        <v>4.2769368400000003</v>
      </c>
      <c r="AF32" s="149">
        <v>7092</v>
      </c>
      <c r="AG32" s="230">
        <v>33140.559999999998</v>
      </c>
      <c r="AH32" s="224">
        <v>1.840000186348334E-5</v>
      </c>
      <c r="AI32" s="231">
        <v>4.6729497999999996</v>
      </c>
      <c r="AJ32" s="149">
        <v>6864</v>
      </c>
      <c r="AK32" s="230">
        <v>30576.99</v>
      </c>
      <c r="AL32" s="224">
        <v>-3.2160001865122467E-5</v>
      </c>
      <c r="AM32" s="231">
        <v>4.4546896900000004</v>
      </c>
      <c r="AN32" s="149">
        <v>7164</v>
      </c>
      <c r="AO32" s="230">
        <v>31508.400000000001</v>
      </c>
      <c r="AP32" s="224">
        <v>2.8200000087963417E-5</v>
      </c>
      <c r="AQ32" s="231">
        <v>4.3981574500000002</v>
      </c>
      <c r="AR32" s="149">
        <v>6720</v>
      </c>
      <c r="AS32" s="230">
        <v>29853.75</v>
      </c>
      <c r="AT32" s="224">
        <v>9.6000003395602107E-6</v>
      </c>
      <c r="AU32" s="231">
        <v>4.4425223200000001</v>
      </c>
      <c r="AV32" s="149">
        <v>5196</v>
      </c>
      <c r="AW32" s="230">
        <v>21887.66</v>
      </c>
      <c r="AX32" s="224">
        <v>-1.720000000204891E-5</v>
      </c>
      <c r="AY32" s="231">
        <v>4.2124056999999997</v>
      </c>
      <c r="AZ32" s="226"/>
      <c r="BA32" s="226"/>
    </row>
    <row r="33" spans="1:57" x14ac:dyDescent="0.55000000000000004">
      <c r="A33" s="228">
        <v>3</v>
      </c>
      <c r="B33" s="99" t="s">
        <v>42</v>
      </c>
      <c r="C33" s="229" t="s">
        <v>44</v>
      </c>
      <c r="D33" s="149">
        <v>4720.8</v>
      </c>
      <c r="E33" s="230">
        <v>19491.490000000002</v>
      </c>
      <c r="F33" s="224">
        <v>2.2720014385413378E-6</v>
      </c>
      <c r="G33" s="231">
        <v>4.1288531600000002</v>
      </c>
      <c r="H33" s="149">
        <v>5068.8</v>
      </c>
      <c r="I33" s="230">
        <v>20903.7</v>
      </c>
      <c r="J33" s="224">
        <v>2.3807999241398647E-5</v>
      </c>
      <c r="K33" s="231">
        <v>4.1239938399999998</v>
      </c>
      <c r="L33" s="149">
        <v>4481.6000000000004</v>
      </c>
      <c r="M33" s="230">
        <v>18520.79</v>
      </c>
      <c r="N33" s="224">
        <v>8.047998562688008E-6</v>
      </c>
      <c r="O33" s="231">
        <v>4.1326289699999998</v>
      </c>
      <c r="P33" s="149">
        <v>2044.8</v>
      </c>
      <c r="Q33" s="230">
        <v>8373.09</v>
      </c>
      <c r="R33" s="224">
        <v>-1.2480013538151979E-6</v>
      </c>
      <c r="S33" s="231">
        <v>4.0948210100000004</v>
      </c>
      <c r="T33" s="149">
        <v>1989.6</v>
      </c>
      <c r="U33" s="230">
        <v>8155.82</v>
      </c>
      <c r="V33" s="224">
        <v>-9.8079999588662758E-6</v>
      </c>
      <c r="W33" s="231">
        <v>4.0992259799999999</v>
      </c>
      <c r="X33" s="149">
        <v>1892.8</v>
      </c>
      <c r="Y33" s="230">
        <v>7774.77</v>
      </c>
      <c r="Z33" s="224">
        <v>3.552000634954311E-6</v>
      </c>
      <c r="AA33" s="231">
        <v>4.1075496600000001</v>
      </c>
      <c r="AB33" s="149">
        <v>2304</v>
      </c>
      <c r="AC33" s="230">
        <v>9683.92</v>
      </c>
      <c r="AD33" s="224">
        <v>-5.119998604641296E-6</v>
      </c>
      <c r="AE33" s="231">
        <v>4.2030902799999996</v>
      </c>
      <c r="AF33" s="149">
        <v>4644</v>
      </c>
      <c r="AG33" s="230">
        <v>19183.07</v>
      </c>
      <c r="AH33" s="224">
        <v>4.159999662078917E-6</v>
      </c>
      <c r="AI33" s="231">
        <v>4.1307213599999999</v>
      </c>
      <c r="AJ33" s="149">
        <v>4865.6000000000004</v>
      </c>
      <c r="AK33" s="230">
        <v>20035.900000000001</v>
      </c>
      <c r="AL33" s="224">
        <v>-4.799985617864877E-7</v>
      </c>
      <c r="AM33" s="231">
        <v>4.1178682999999996</v>
      </c>
      <c r="AN33" s="149">
        <v>5176</v>
      </c>
      <c r="AO33" s="230">
        <v>21292.76</v>
      </c>
      <c r="AP33" s="224">
        <v>-1.0320000001229346E-5</v>
      </c>
      <c r="AQ33" s="231">
        <v>4.1137480699999998</v>
      </c>
      <c r="AR33" s="149">
        <v>4360</v>
      </c>
      <c r="AS33" s="230">
        <v>17988.599999999999</v>
      </c>
      <c r="AT33" s="224">
        <v>-8.4000021161045879E-6</v>
      </c>
      <c r="AU33" s="231">
        <v>4.1258256900000001</v>
      </c>
      <c r="AV33" s="149">
        <v>1892.8</v>
      </c>
      <c r="AW33" s="230">
        <v>7774.77</v>
      </c>
      <c r="AX33" s="224">
        <v>3.552000634954311E-6</v>
      </c>
      <c r="AY33" s="231">
        <v>4.1075496600000001</v>
      </c>
      <c r="AZ33" s="226"/>
      <c r="BA33" s="226"/>
    </row>
    <row r="34" spans="1:57" x14ac:dyDescent="0.55000000000000004">
      <c r="A34" s="228">
        <v>4</v>
      </c>
      <c r="B34" s="99" t="s">
        <v>45</v>
      </c>
      <c r="C34" s="229" t="s">
        <v>46</v>
      </c>
      <c r="D34" s="149">
        <v>5792</v>
      </c>
      <c r="E34" s="230">
        <v>23838.51</v>
      </c>
      <c r="F34" s="224">
        <v>-1.1200001608813182E-5</v>
      </c>
      <c r="G34" s="231">
        <v>4.1157648499999997</v>
      </c>
      <c r="H34" s="149">
        <v>5451.5</v>
      </c>
      <c r="I34" s="230">
        <v>22456.74</v>
      </c>
      <c r="J34" s="224">
        <v>5.5300006351899356E-6</v>
      </c>
      <c r="K34" s="231">
        <v>4.11936898</v>
      </c>
      <c r="L34" s="149">
        <v>6057</v>
      </c>
      <c r="M34" s="230">
        <v>24913.9</v>
      </c>
      <c r="N34" s="224">
        <v>-1.0159998055314645E-5</v>
      </c>
      <c r="O34" s="231">
        <v>4.1132408800000002</v>
      </c>
      <c r="P34" s="149">
        <v>6313.5</v>
      </c>
      <c r="Q34" s="230">
        <v>25176.16</v>
      </c>
      <c r="R34" s="224">
        <v>2.5389999791514128E-5</v>
      </c>
      <c r="S34" s="231">
        <v>3.9876708600000002</v>
      </c>
      <c r="T34" s="149">
        <v>5815.5</v>
      </c>
      <c r="U34" s="230">
        <v>23215.85</v>
      </c>
      <c r="V34" s="224">
        <v>5.1949973567388952E-6</v>
      </c>
      <c r="W34" s="231">
        <v>3.9920643099999999</v>
      </c>
      <c r="X34" s="149">
        <v>4816</v>
      </c>
      <c r="Y34" s="230">
        <v>19281.48</v>
      </c>
      <c r="Z34" s="224">
        <v>-9.120001777773723E-6</v>
      </c>
      <c r="AA34" s="231">
        <v>4.0036295700000002</v>
      </c>
      <c r="AB34" s="149">
        <v>5177</v>
      </c>
      <c r="AC34" s="230">
        <v>21342.799999999999</v>
      </c>
      <c r="AD34" s="224">
        <v>-1.2560001778183505E-5</v>
      </c>
      <c r="AE34" s="231">
        <v>4.1226192800000003</v>
      </c>
      <c r="AF34" s="149">
        <v>5537</v>
      </c>
      <c r="AG34" s="230">
        <v>22803.7</v>
      </c>
      <c r="AH34" s="224">
        <v>-1.160999818239361E-5</v>
      </c>
      <c r="AI34" s="231">
        <v>4.11842153</v>
      </c>
      <c r="AJ34" s="149">
        <v>5109</v>
      </c>
      <c r="AK34" s="230">
        <v>21021.47</v>
      </c>
      <c r="AL34" s="224">
        <v>6.7100008891429752E-6</v>
      </c>
      <c r="AM34" s="231">
        <v>4.11459581</v>
      </c>
      <c r="AN34" s="149">
        <v>4797</v>
      </c>
      <c r="AO34" s="230">
        <v>19758.11</v>
      </c>
      <c r="AP34" s="224">
        <v>-1.840000186348334E-5</v>
      </c>
      <c r="AQ34" s="231">
        <v>4.1188472000000003</v>
      </c>
      <c r="AR34" s="149">
        <v>4945.5</v>
      </c>
      <c r="AS34" s="230">
        <v>20359.41</v>
      </c>
      <c r="AT34" s="224">
        <v>-2.2665000869892538E-5</v>
      </c>
      <c r="AU34" s="231">
        <v>4.11675463</v>
      </c>
      <c r="AV34" s="149">
        <v>4816</v>
      </c>
      <c r="AW34" s="230">
        <v>19281.48</v>
      </c>
      <c r="AX34" s="224">
        <v>-9.120001777773723E-6</v>
      </c>
      <c r="AY34" s="231">
        <v>4.0036295700000002</v>
      </c>
      <c r="AZ34" s="226"/>
      <c r="BA34" s="226"/>
    </row>
    <row r="35" spans="1:57" x14ac:dyDescent="0.55000000000000004">
      <c r="A35" s="228">
        <v>5</v>
      </c>
      <c r="B35" s="99" t="s">
        <v>42</v>
      </c>
      <c r="C35" s="229" t="s">
        <v>56</v>
      </c>
      <c r="D35" s="149">
        <v>275</v>
      </c>
      <c r="E35" s="230">
        <v>1450.07</v>
      </c>
      <c r="F35" s="224">
        <v>-5.0000016926787794E-7</v>
      </c>
      <c r="G35" s="231">
        <v>5.27298182</v>
      </c>
      <c r="H35" s="149">
        <v>239</v>
      </c>
      <c r="I35" s="230">
        <v>1303.99</v>
      </c>
      <c r="J35" s="224">
        <v>1.0999999631167157E-6</v>
      </c>
      <c r="K35" s="231">
        <v>5.4560250999999997</v>
      </c>
      <c r="L35" s="149">
        <v>424</v>
      </c>
      <c r="M35" s="230">
        <v>2056.75</v>
      </c>
      <c r="N35" s="224">
        <v>7.2000011641648598E-7</v>
      </c>
      <c r="O35" s="231">
        <v>4.8508254700000002</v>
      </c>
      <c r="P35" s="149">
        <v>367</v>
      </c>
      <c r="Q35" s="230">
        <v>1768.72</v>
      </c>
      <c r="R35" s="224">
        <v>1.8199998521595262E-6</v>
      </c>
      <c r="S35" s="231">
        <v>4.8194005400000002</v>
      </c>
      <c r="T35" s="149">
        <v>310</v>
      </c>
      <c r="U35" s="230">
        <v>1544.35</v>
      </c>
      <c r="V35" s="224">
        <v>1.0999997357430402E-6</v>
      </c>
      <c r="W35" s="231">
        <v>4.9817741900000003</v>
      </c>
      <c r="X35" s="149">
        <v>176.5</v>
      </c>
      <c r="Y35" s="230">
        <v>1018.86</v>
      </c>
      <c r="Z35" s="224">
        <v>6.5000006088666851E-7</v>
      </c>
      <c r="AA35" s="231">
        <v>5.7725778999999999</v>
      </c>
      <c r="AB35" s="149">
        <v>144</v>
      </c>
      <c r="AC35" s="230">
        <v>918.47</v>
      </c>
      <c r="AD35" s="224">
        <v>-1.6000001323845936E-7</v>
      </c>
      <c r="AE35" s="231">
        <v>6.3782638900000004</v>
      </c>
      <c r="AF35" s="149">
        <v>177.5</v>
      </c>
      <c r="AG35" s="230">
        <v>1054.4100000000001</v>
      </c>
      <c r="AH35" s="224">
        <v>-3.2499997359991539E-7</v>
      </c>
      <c r="AI35" s="231">
        <v>5.9403380300000004</v>
      </c>
      <c r="AJ35" s="149">
        <v>199</v>
      </c>
      <c r="AK35" s="230">
        <v>1139.8800000000001</v>
      </c>
      <c r="AL35" s="224">
        <v>2.0000015865662135E-7</v>
      </c>
      <c r="AM35" s="231">
        <v>5.7280401999999997</v>
      </c>
      <c r="AN35" s="149">
        <v>363</v>
      </c>
      <c r="AO35" s="230">
        <v>1803.96</v>
      </c>
      <c r="AP35" s="224">
        <v>-1.1399999948480399E-6</v>
      </c>
      <c r="AQ35" s="231">
        <v>4.9695867800000002</v>
      </c>
      <c r="AR35" s="149">
        <v>61.5</v>
      </c>
      <c r="AS35" s="230">
        <v>583.13</v>
      </c>
      <c r="AT35" s="224">
        <v>-1.2999998943996616E-7</v>
      </c>
      <c r="AU35" s="231">
        <v>9.4817886199999997</v>
      </c>
      <c r="AV35" s="149">
        <v>176.5</v>
      </c>
      <c r="AW35" s="230">
        <v>1018.86</v>
      </c>
      <c r="AX35" s="224">
        <v>6.5000006088666851E-7</v>
      </c>
      <c r="AY35" s="231">
        <v>5.7725778999999999</v>
      </c>
      <c r="AZ35" s="226"/>
      <c r="BA35" s="226"/>
    </row>
    <row r="36" spans="1:57" x14ac:dyDescent="0.55000000000000004">
      <c r="A36" s="232" t="s">
        <v>9</v>
      </c>
      <c r="B36" s="233"/>
      <c r="C36" s="234"/>
      <c r="D36" s="147">
        <v>33830.039999999994</v>
      </c>
      <c r="E36" s="157">
        <v>144105.12</v>
      </c>
      <c r="F36" s="225"/>
      <c r="G36" s="225" t="s">
        <v>47</v>
      </c>
      <c r="H36" s="147">
        <v>34082.44</v>
      </c>
      <c r="I36" s="157">
        <v>146549.49</v>
      </c>
      <c r="J36" s="225"/>
      <c r="K36" s="225" t="s">
        <v>47</v>
      </c>
      <c r="L36" s="147">
        <v>35586.83</v>
      </c>
      <c r="M36" s="157">
        <v>153278.09</v>
      </c>
      <c r="N36" s="225"/>
      <c r="O36" s="225" t="s">
        <v>47</v>
      </c>
      <c r="P36" s="147">
        <v>26435.05</v>
      </c>
      <c r="Q36" s="157">
        <v>106397.11</v>
      </c>
      <c r="R36" s="224"/>
      <c r="S36" s="225" t="s">
        <v>47</v>
      </c>
      <c r="T36" s="126">
        <v>25281.86</v>
      </c>
      <c r="U36" s="157">
        <v>101592.75</v>
      </c>
      <c r="V36" s="224"/>
      <c r="W36" s="225" t="s">
        <v>47</v>
      </c>
      <c r="X36" s="147">
        <v>24366.75</v>
      </c>
      <c r="Y36" s="157">
        <v>98459.61</v>
      </c>
      <c r="Z36" s="224"/>
      <c r="AA36" s="225" t="s">
        <v>47</v>
      </c>
      <c r="AB36" s="147">
        <v>29300.260000000002</v>
      </c>
      <c r="AC36" s="157">
        <v>122482.04999999999</v>
      </c>
      <c r="AD36" s="224"/>
      <c r="AE36" s="225" t="s">
        <v>47</v>
      </c>
      <c r="AF36" s="147">
        <v>28635.8</v>
      </c>
      <c r="AG36" s="157">
        <v>126275.67</v>
      </c>
      <c r="AH36" s="224"/>
      <c r="AI36" s="225" t="s">
        <v>47</v>
      </c>
      <c r="AJ36" s="147">
        <v>32037.42</v>
      </c>
      <c r="AK36" s="157">
        <v>133221</v>
      </c>
      <c r="AL36" s="224"/>
      <c r="AM36" s="225" t="s">
        <v>47</v>
      </c>
      <c r="AN36" s="126">
        <v>32348.059999999998</v>
      </c>
      <c r="AO36" s="157">
        <v>136329.18</v>
      </c>
      <c r="AP36" s="224"/>
      <c r="AQ36" s="225" t="s">
        <v>47</v>
      </c>
      <c r="AR36" s="147">
        <v>31397.309999999998</v>
      </c>
      <c r="AS36" s="157">
        <v>131705.73000000001</v>
      </c>
      <c r="AT36" s="224"/>
      <c r="AU36" s="225" t="s">
        <v>47</v>
      </c>
      <c r="AV36" s="126">
        <v>24366.75</v>
      </c>
      <c r="AW36" s="157">
        <v>98459.61</v>
      </c>
      <c r="AX36" s="224"/>
      <c r="AY36" s="225" t="s">
        <v>47</v>
      </c>
      <c r="AZ36" s="126">
        <f>D36+H36+L36+P36+T36+X36+AB36+AF36+AJ36+AN36+AR36+AV36</f>
        <v>357668.57</v>
      </c>
      <c r="BA36" s="157">
        <f>E36+I36+M36+Q36+U36+Y36+AC36+AG36+AK36+AO36+AS36+AW36</f>
        <v>1498855.4100000001</v>
      </c>
    </row>
    <row r="37" spans="1:57" x14ac:dyDescent="0.55000000000000004">
      <c r="A37" s="235"/>
      <c r="C37" s="236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Y37" s="231"/>
      <c r="AZ37" s="226"/>
      <c r="BA37" s="226"/>
    </row>
    <row r="38" spans="1:57" x14ac:dyDescent="0.55000000000000004">
      <c r="A38" s="232" t="s">
        <v>52</v>
      </c>
      <c r="B38" s="233"/>
      <c r="C38" s="234"/>
      <c r="D38" s="126">
        <v>978744.56</v>
      </c>
      <c r="E38" s="157">
        <v>3721045.5388000002</v>
      </c>
      <c r="F38" s="224"/>
      <c r="G38" s="225" t="s">
        <v>47</v>
      </c>
      <c r="H38" s="126">
        <v>1020273.3600000001</v>
      </c>
      <c r="I38" s="157">
        <v>3923046.55</v>
      </c>
      <c r="J38" s="224"/>
      <c r="K38" s="225" t="s">
        <v>47</v>
      </c>
      <c r="L38" s="126">
        <v>1154741.8500000001</v>
      </c>
      <c r="M38" s="157">
        <v>4488456.49</v>
      </c>
      <c r="N38" s="224"/>
      <c r="O38" s="225" t="s">
        <v>47</v>
      </c>
      <c r="P38" s="126">
        <v>958013.49</v>
      </c>
      <c r="Q38" s="157">
        <v>3610999.36</v>
      </c>
      <c r="R38" s="224"/>
      <c r="S38" s="225" t="s">
        <v>47</v>
      </c>
      <c r="T38" s="126">
        <v>1025686.0399999999</v>
      </c>
      <c r="U38" s="157">
        <v>3823287.15</v>
      </c>
      <c r="V38" s="224"/>
      <c r="W38" s="225" t="s">
        <v>47</v>
      </c>
      <c r="X38" s="126">
        <v>998033.66</v>
      </c>
      <c r="Y38" s="157">
        <v>3792608.83</v>
      </c>
      <c r="Z38" s="224"/>
      <c r="AA38" s="225" t="s">
        <v>47</v>
      </c>
      <c r="AB38" s="126">
        <v>1029515.27</v>
      </c>
      <c r="AC38" s="157">
        <v>4005477.6399999997</v>
      </c>
      <c r="AD38" s="224"/>
      <c r="AE38" s="225" t="s">
        <v>47</v>
      </c>
      <c r="AF38" s="126">
        <v>1258653.31</v>
      </c>
      <c r="AG38" s="157">
        <v>4827223.78</v>
      </c>
      <c r="AH38" s="224"/>
      <c r="AI38" s="225" t="s">
        <v>47</v>
      </c>
      <c r="AJ38" s="126">
        <v>1309388.5299999998</v>
      </c>
      <c r="AK38" s="157">
        <v>5058159.1500000004</v>
      </c>
      <c r="AL38" s="224"/>
      <c r="AM38" s="225" t="s">
        <v>47</v>
      </c>
      <c r="AN38" s="126">
        <v>1261903.23</v>
      </c>
      <c r="AO38" s="157">
        <v>4843115.0500000007</v>
      </c>
      <c r="AP38" s="224"/>
      <c r="AQ38" s="225" t="s">
        <v>47</v>
      </c>
      <c r="AR38" s="126">
        <v>1030217.54</v>
      </c>
      <c r="AS38" s="157">
        <v>3878521.8099999996</v>
      </c>
      <c r="AT38" s="224"/>
      <c r="AU38" s="225" t="s">
        <v>47</v>
      </c>
      <c r="AV38" s="126">
        <v>1005432.23</v>
      </c>
      <c r="AW38" s="157">
        <v>3826290.1</v>
      </c>
      <c r="AX38" s="224"/>
      <c r="AY38" s="225" t="s">
        <v>47</v>
      </c>
      <c r="AZ38" s="126">
        <f>D38+H38+L38+P38+T38+X38+AB38+AF38+AJ38+AN38+AR38+AV38</f>
        <v>13030603.07</v>
      </c>
      <c r="BA38" s="157">
        <f>E38+I38+M38+Q38+U38+Y38+AC38+AG38+AK38+AO38+AS38+AW38</f>
        <v>49798231.448800005</v>
      </c>
      <c r="BB38" s="156">
        <v>9733050.0699999984</v>
      </c>
      <c r="BC38" s="240">
        <v>37250304.488799997</v>
      </c>
      <c r="BD38" s="156">
        <v>3297553.0000000005</v>
      </c>
      <c r="BE38" s="240">
        <v>12547926.960000001</v>
      </c>
    </row>
    <row r="39" spans="1:57" x14ac:dyDescent="0.55000000000000004"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226"/>
      <c r="BA39" s="226"/>
    </row>
    <row r="40" spans="1:57" x14ac:dyDescent="0.55000000000000004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Z40" s="115"/>
      <c r="AA40" s="115"/>
      <c r="AD40" s="115"/>
      <c r="AE40" s="115"/>
      <c r="AH40" s="115"/>
      <c r="AI40" s="115"/>
      <c r="AL40" s="115"/>
      <c r="AM40" s="115"/>
      <c r="AP40" s="115"/>
      <c r="AQ40" s="115"/>
      <c r="AT40" s="115"/>
      <c r="AU40" s="115"/>
      <c r="AX40" s="115"/>
      <c r="AY40" s="115"/>
      <c r="AZ40" s="226"/>
      <c r="BA40" s="226"/>
    </row>
    <row r="41" spans="1:57" x14ac:dyDescent="0.55000000000000004">
      <c r="AZ41" s="226"/>
      <c r="BA41" s="226"/>
      <c r="BB41" s="113"/>
      <c r="BC41" s="113"/>
    </row>
    <row r="42" spans="1:57" x14ac:dyDescent="0.55000000000000004">
      <c r="AZ42" s="226"/>
      <c r="BA42" s="226"/>
    </row>
  </sheetData>
  <autoFilter ref="A3:M3"/>
  <pageMargins left="0.55118110236220474" right="0.15748031496062992" top="0.51181102362204722" bottom="0.78740157480314965" header="0.51181102362204722" footer="0.51181102362204722"/>
  <pageSetup paperSize="9" scale="90" orientation="portrait" r:id="rId1"/>
  <headerFooter alignWithMargins="0">
    <oddFooter>&amp;R&amp;"Angsana New,ธรรมดา"งานจัดการพลังงาน
นายสุรเดช  คิดการงาน (ผอส.04244)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2563-อาคาร-หักร้านค้าภายในอาคาร</vt:lpstr>
      <vt:lpstr>2563-คณะ,สำนัก</vt:lpstr>
      <vt:lpstr>2563-บิลค่าไฟฟ้า2</vt:lpstr>
      <vt:lpstr>'2563-คณะ,สำนัก'!Print_Titles</vt:lpstr>
      <vt:lpstr>'2563-บิลค่าไฟฟ้า2'!Print_Titles</vt:lpstr>
      <vt:lpstr>'2563-อาคาร-หักร้านค้าภายในอาคาร'!Print_Titles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2020-12-02T03:40:31Z</cp:lastPrinted>
  <dcterms:created xsi:type="dcterms:W3CDTF">2019-06-17T11:45:57Z</dcterms:created>
  <dcterms:modified xsi:type="dcterms:W3CDTF">2024-02-05T07:48:39Z</dcterms:modified>
</cp:coreProperties>
</file>